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"/>
    </mc:Choice>
  </mc:AlternateContent>
  <xr:revisionPtr revIDLastSave="0" documentId="8_{784CD07D-397C-4A3D-8618-13A5AB4FC58F}" xr6:coauthVersionLast="47" xr6:coauthVersionMax="47" xr10:uidLastSave="{00000000-0000-0000-0000-000000000000}"/>
  <bookViews>
    <workbookView xWindow="-120" yWindow="-120" windowWidth="20730" windowHeight="11160" xr2:uid="{E093E35A-B628-4A58-80BC-8831BE1BA794}"/>
  </bookViews>
  <sheets>
    <sheet name="Arrears" sheetId="1" r:id="rId1"/>
    <sheet name="Disconnec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87" i="1" l="1"/>
  <c r="Y587" i="1"/>
  <c r="X587" i="1"/>
  <c r="W587" i="1"/>
  <c r="V587" i="1"/>
  <c r="U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C587" i="1"/>
  <c r="Z583" i="1"/>
  <c r="Y583" i="1"/>
  <c r="X583" i="1"/>
  <c r="W583" i="1"/>
  <c r="V583" i="1"/>
  <c r="U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C583" i="1"/>
  <c r="Z579" i="1"/>
  <c r="Y579" i="1"/>
  <c r="X579" i="1"/>
  <c r="W579" i="1"/>
  <c r="V579" i="1"/>
  <c r="U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C579" i="1"/>
  <c r="Z575" i="1"/>
  <c r="Y575" i="1"/>
  <c r="X575" i="1"/>
  <c r="W575" i="1"/>
  <c r="V575" i="1"/>
  <c r="U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C575" i="1"/>
  <c r="Z571" i="1"/>
  <c r="Y571" i="1"/>
  <c r="X571" i="1"/>
  <c r="W571" i="1"/>
  <c r="V571" i="1"/>
  <c r="U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C571" i="1"/>
  <c r="Z567" i="1"/>
  <c r="Y567" i="1"/>
  <c r="X567" i="1"/>
  <c r="W567" i="1"/>
  <c r="V567" i="1"/>
  <c r="U567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C567" i="1"/>
  <c r="Z563" i="1"/>
  <c r="Y563" i="1"/>
  <c r="X563" i="1"/>
  <c r="W563" i="1"/>
  <c r="V563" i="1"/>
  <c r="U563" i="1"/>
  <c r="T563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C563" i="1"/>
  <c r="Z559" i="1"/>
  <c r="Y559" i="1"/>
  <c r="X559" i="1"/>
  <c r="W559" i="1"/>
  <c r="V559" i="1"/>
  <c r="U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C559" i="1"/>
  <c r="Z555" i="1"/>
  <c r="Y555" i="1"/>
  <c r="X555" i="1"/>
  <c r="W555" i="1"/>
  <c r="V555" i="1"/>
  <c r="U555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C555" i="1"/>
  <c r="Z551" i="1"/>
  <c r="Y551" i="1"/>
  <c r="X551" i="1"/>
  <c r="W551" i="1"/>
  <c r="V551" i="1"/>
  <c r="U551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C551" i="1"/>
  <c r="Z547" i="1"/>
  <c r="Y547" i="1"/>
  <c r="X547" i="1"/>
  <c r="W547" i="1"/>
  <c r="V547" i="1"/>
  <c r="U547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C547" i="1"/>
  <c r="Z543" i="1"/>
  <c r="Y543" i="1"/>
  <c r="X543" i="1"/>
  <c r="W543" i="1"/>
  <c r="V543" i="1"/>
  <c r="U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C543" i="1"/>
  <c r="Z539" i="1"/>
  <c r="Y539" i="1"/>
  <c r="X539" i="1"/>
  <c r="W539" i="1"/>
  <c r="V539" i="1"/>
  <c r="U539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C539" i="1"/>
  <c r="Z535" i="1"/>
  <c r="Y535" i="1"/>
  <c r="X535" i="1"/>
  <c r="W535" i="1"/>
  <c r="V535" i="1"/>
  <c r="U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C535" i="1"/>
  <c r="Z531" i="1"/>
  <c r="Y531" i="1"/>
  <c r="X531" i="1"/>
  <c r="W531" i="1"/>
  <c r="V531" i="1"/>
  <c r="U531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C531" i="1"/>
  <c r="Z527" i="1"/>
  <c r="Y527" i="1"/>
  <c r="X527" i="1"/>
  <c r="W527" i="1"/>
  <c r="V527" i="1"/>
  <c r="U527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C527" i="1"/>
  <c r="Z523" i="1"/>
  <c r="Y523" i="1"/>
  <c r="X523" i="1"/>
  <c r="W523" i="1"/>
  <c r="V523" i="1"/>
  <c r="U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C523" i="1"/>
  <c r="Z519" i="1"/>
  <c r="Y519" i="1"/>
  <c r="X519" i="1"/>
  <c r="W519" i="1"/>
  <c r="V519" i="1"/>
  <c r="U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C519" i="1"/>
  <c r="Z515" i="1"/>
  <c r="Y515" i="1"/>
  <c r="X515" i="1"/>
  <c r="W515" i="1"/>
  <c r="V515" i="1"/>
  <c r="U515" i="1"/>
  <c r="T515" i="1"/>
  <c r="S515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C515" i="1"/>
  <c r="Z511" i="1"/>
  <c r="Y511" i="1"/>
  <c r="X511" i="1"/>
  <c r="W511" i="1"/>
  <c r="V511" i="1"/>
  <c r="U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C511" i="1"/>
  <c r="Z507" i="1"/>
  <c r="Y507" i="1"/>
  <c r="X507" i="1"/>
  <c r="W507" i="1"/>
  <c r="V507" i="1"/>
  <c r="U507" i="1"/>
  <c r="T507" i="1"/>
  <c r="S507" i="1"/>
  <c r="R507" i="1"/>
  <c r="Q507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C507" i="1"/>
  <c r="Z503" i="1"/>
  <c r="Y503" i="1"/>
  <c r="X503" i="1"/>
  <c r="W503" i="1"/>
  <c r="V503" i="1"/>
  <c r="U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C503" i="1"/>
  <c r="Z499" i="1"/>
  <c r="Y499" i="1"/>
  <c r="X499" i="1"/>
  <c r="W499" i="1"/>
  <c r="V499" i="1"/>
  <c r="U499" i="1"/>
  <c r="T499" i="1"/>
  <c r="S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C499" i="1"/>
  <c r="Z495" i="1"/>
  <c r="Y495" i="1"/>
  <c r="X495" i="1"/>
  <c r="W495" i="1"/>
  <c r="V495" i="1"/>
  <c r="U495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Z491" i="1"/>
  <c r="Y491" i="1"/>
  <c r="X491" i="1"/>
  <c r="W491" i="1"/>
  <c r="V491" i="1"/>
  <c r="U491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Z487" i="1"/>
  <c r="Y487" i="1"/>
  <c r="X487" i="1"/>
  <c r="W487" i="1"/>
  <c r="V487" i="1"/>
  <c r="U487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Z483" i="1"/>
  <c r="Y483" i="1"/>
  <c r="X483" i="1"/>
  <c r="W483" i="1"/>
  <c r="V483" i="1"/>
  <c r="U483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Z479" i="1"/>
  <c r="Y479" i="1"/>
  <c r="X479" i="1"/>
  <c r="W479" i="1"/>
  <c r="V479" i="1"/>
  <c r="U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C479" i="1"/>
  <c r="Z475" i="1"/>
  <c r="Y475" i="1"/>
  <c r="X475" i="1"/>
  <c r="W475" i="1"/>
  <c r="V475" i="1"/>
  <c r="U475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C475" i="1"/>
  <c r="Z471" i="1"/>
  <c r="Y471" i="1"/>
  <c r="X471" i="1"/>
  <c r="W471" i="1"/>
  <c r="V471" i="1"/>
  <c r="U471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C471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C463" i="1"/>
  <c r="Z459" i="1"/>
  <c r="Y459" i="1"/>
  <c r="X459" i="1"/>
  <c r="W459" i="1"/>
  <c r="V459" i="1"/>
  <c r="U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Z455" i="1"/>
  <c r="Y455" i="1"/>
  <c r="X455" i="1"/>
  <c r="W455" i="1"/>
  <c r="V455" i="1"/>
  <c r="U455" i="1"/>
  <c r="T455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C455" i="1"/>
  <c r="Z451" i="1"/>
  <c r="Y451" i="1"/>
  <c r="X451" i="1"/>
  <c r="W451" i="1"/>
  <c r="V451" i="1"/>
  <c r="U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C451" i="1"/>
  <c r="Z447" i="1"/>
  <c r="Y447" i="1"/>
  <c r="X447" i="1"/>
  <c r="W447" i="1"/>
  <c r="V447" i="1"/>
  <c r="U447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C447" i="1"/>
  <c r="Z443" i="1"/>
  <c r="Y443" i="1"/>
  <c r="X443" i="1"/>
  <c r="W443" i="1"/>
  <c r="V443" i="1"/>
  <c r="U443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C443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C439" i="1"/>
  <c r="Z435" i="1"/>
  <c r="Y435" i="1"/>
  <c r="X435" i="1"/>
  <c r="W435" i="1"/>
  <c r="V435" i="1"/>
  <c r="U435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C435" i="1"/>
  <c r="Z431" i="1"/>
  <c r="Y431" i="1"/>
  <c r="X431" i="1"/>
  <c r="W431" i="1"/>
  <c r="V431" i="1"/>
  <c r="U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C431" i="1"/>
  <c r="Z427" i="1"/>
  <c r="Y427" i="1"/>
  <c r="X427" i="1"/>
  <c r="W427" i="1"/>
  <c r="V427" i="1"/>
  <c r="U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C427" i="1"/>
  <c r="Z423" i="1"/>
  <c r="Y423" i="1"/>
  <c r="X423" i="1"/>
  <c r="W423" i="1"/>
  <c r="V423" i="1"/>
  <c r="U423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Z415" i="1"/>
  <c r="Y415" i="1"/>
  <c r="X415" i="1"/>
  <c r="W415" i="1"/>
  <c r="V415" i="1"/>
  <c r="U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C411" i="1"/>
  <c r="Z407" i="1"/>
  <c r="Y407" i="1"/>
  <c r="X407" i="1"/>
  <c r="W407" i="1"/>
  <c r="V407" i="1"/>
  <c r="U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Z403" i="1"/>
  <c r="Y403" i="1"/>
  <c r="X403" i="1"/>
  <c r="W403" i="1"/>
  <c r="V403" i="1"/>
  <c r="U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Z399" i="1"/>
  <c r="Y399" i="1"/>
  <c r="X399" i="1"/>
  <c r="W399" i="1"/>
  <c r="V399" i="1"/>
  <c r="U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Z395" i="1"/>
  <c r="Y395" i="1"/>
  <c r="X395" i="1"/>
  <c r="W395" i="1"/>
  <c r="V395" i="1"/>
  <c r="U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Z391" i="1"/>
  <c r="Y391" i="1"/>
  <c r="X391" i="1"/>
  <c r="W391" i="1"/>
  <c r="V391" i="1"/>
  <c r="U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C391" i="1"/>
  <c r="Z387" i="1"/>
  <c r="Y387" i="1"/>
  <c r="X387" i="1"/>
  <c r="W387" i="1"/>
  <c r="V387" i="1"/>
  <c r="U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Z383" i="1"/>
  <c r="Y383" i="1"/>
  <c r="X383" i="1"/>
  <c r="W383" i="1"/>
  <c r="V383" i="1"/>
  <c r="U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Z375" i="1"/>
  <c r="Y375" i="1"/>
  <c r="X375" i="1"/>
  <c r="W375" i="1"/>
  <c r="V375" i="1"/>
  <c r="U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Z371" i="1"/>
  <c r="Y371" i="1"/>
  <c r="X371" i="1"/>
  <c r="W371" i="1"/>
  <c r="V371" i="1"/>
  <c r="U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Z367" i="1"/>
  <c r="Y367" i="1"/>
  <c r="X367" i="1"/>
  <c r="W367" i="1"/>
  <c r="V367" i="1"/>
  <c r="U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Z363" i="1"/>
  <c r="Y363" i="1"/>
  <c r="X363" i="1"/>
  <c r="W363" i="1"/>
  <c r="V363" i="1"/>
  <c r="U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Z355" i="1"/>
  <c r="Y355" i="1"/>
  <c r="X355" i="1"/>
  <c r="W355" i="1"/>
  <c r="V355" i="1"/>
  <c r="U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Z351" i="1"/>
  <c r="Y351" i="1"/>
  <c r="X351" i="1"/>
  <c r="W351" i="1"/>
  <c r="V351" i="1"/>
  <c r="U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Z339" i="1"/>
  <c r="Y339" i="1"/>
  <c r="X339" i="1"/>
  <c r="W339" i="1"/>
  <c r="V339" i="1"/>
  <c r="U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Z335" i="1"/>
  <c r="Y335" i="1"/>
  <c r="X335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C331" i="1"/>
  <c r="Z327" i="1"/>
  <c r="Y327" i="1"/>
  <c r="X327" i="1"/>
  <c r="W327" i="1"/>
  <c r="V327" i="1"/>
  <c r="U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Z323" i="1"/>
  <c r="Y323" i="1"/>
  <c r="X323" i="1"/>
  <c r="W323" i="1"/>
  <c r="V323" i="1"/>
  <c r="U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Z315" i="1"/>
  <c r="Y315" i="1"/>
  <c r="X315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Z591" i="1"/>
  <c r="D591" i="1"/>
  <c r="E591" i="1"/>
  <c r="F591" i="1"/>
  <c r="G591" i="1"/>
  <c r="H591" i="1"/>
  <c r="I591" i="1"/>
  <c r="J591" i="1"/>
  <c r="K591" i="1"/>
  <c r="L591" i="1"/>
  <c r="M591" i="1"/>
  <c r="N591" i="1"/>
  <c r="O591" i="1"/>
  <c r="P591" i="1"/>
  <c r="Q591" i="1"/>
  <c r="R591" i="1"/>
  <c r="S591" i="1"/>
  <c r="T591" i="1"/>
  <c r="U591" i="1"/>
  <c r="V591" i="1"/>
  <c r="W591" i="1"/>
  <c r="X591" i="1"/>
  <c r="Y591" i="1"/>
  <c r="C591" i="1"/>
  <c r="C239" i="1"/>
  <c r="C19" i="1"/>
  <c r="C15" i="1"/>
  <c r="C11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C7" i="1"/>
  <c r="AV5" i="2"/>
  <c r="AW5" i="2"/>
  <c r="AV6" i="2"/>
  <c r="AW6" i="2"/>
  <c r="AV7" i="2"/>
  <c r="AW7" i="2"/>
  <c r="AV8" i="2"/>
  <c r="AW8" i="2"/>
  <c r="AV9" i="2"/>
  <c r="AW9" i="2"/>
  <c r="AV10" i="2"/>
  <c r="AW10" i="2"/>
  <c r="AV11" i="2"/>
  <c r="AW11" i="2"/>
  <c r="AV12" i="2"/>
  <c r="AW12" i="2"/>
  <c r="AV13" i="2"/>
  <c r="AW13" i="2"/>
  <c r="AV14" i="2"/>
  <c r="AW14" i="2"/>
  <c r="AV15" i="2"/>
  <c r="AW15" i="2"/>
  <c r="AV16" i="2"/>
  <c r="AW16" i="2"/>
  <c r="AV17" i="2"/>
  <c r="AW17" i="2"/>
  <c r="AV18" i="2"/>
  <c r="AW18" i="2"/>
  <c r="AV19" i="2"/>
  <c r="AW19" i="2"/>
  <c r="AV20" i="2"/>
  <c r="AW20" i="2"/>
  <c r="AV21" i="2"/>
  <c r="AW21" i="2"/>
  <c r="AV22" i="2"/>
  <c r="AW22" i="2"/>
  <c r="AV23" i="2"/>
  <c r="AW23" i="2"/>
  <c r="AV24" i="2"/>
  <c r="AW24" i="2"/>
  <c r="AV25" i="2"/>
  <c r="AW25" i="2"/>
  <c r="AV26" i="2"/>
  <c r="AW26" i="2"/>
  <c r="AV27" i="2"/>
  <c r="AW27" i="2"/>
  <c r="AV28" i="2"/>
  <c r="AW28" i="2"/>
  <c r="AV29" i="2"/>
  <c r="AW29" i="2"/>
  <c r="AV30" i="2"/>
  <c r="AW30" i="2"/>
  <c r="AV31" i="2"/>
  <c r="AW31" i="2"/>
  <c r="AV32" i="2"/>
  <c r="AW32" i="2"/>
  <c r="AV33" i="2"/>
  <c r="AW33" i="2"/>
  <c r="AV34" i="2"/>
  <c r="AW34" i="2"/>
  <c r="AV35" i="2"/>
  <c r="AW35" i="2"/>
  <c r="AV36" i="2"/>
  <c r="AW36" i="2"/>
  <c r="AV37" i="2"/>
  <c r="AW37" i="2"/>
  <c r="AV38" i="2"/>
  <c r="AW38" i="2"/>
  <c r="AV39" i="2"/>
  <c r="AW39" i="2"/>
  <c r="AV40" i="2"/>
  <c r="AW40" i="2"/>
  <c r="AV41" i="2"/>
  <c r="AW41" i="2"/>
  <c r="AV42" i="2"/>
  <c r="AW42" i="2"/>
  <c r="AV43" i="2"/>
  <c r="AW43" i="2"/>
  <c r="AV44" i="2"/>
  <c r="AW44" i="2"/>
  <c r="AV45" i="2"/>
  <c r="AW45" i="2"/>
  <c r="AV46" i="2"/>
  <c r="AW46" i="2"/>
  <c r="AV47" i="2"/>
  <c r="AW47" i="2"/>
  <c r="AV48" i="2"/>
  <c r="AW48" i="2"/>
  <c r="AV49" i="2"/>
  <c r="AW49" i="2"/>
  <c r="AV50" i="2"/>
  <c r="AW50" i="2"/>
  <c r="AV51" i="2"/>
  <c r="AW51" i="2"/>
  <c r="AV52" i="2"/>
  <c r="AW52" i="2"/>
  <c r="AV53" i="2"/>
  <c r="AW53" i="2"/>
  <c r="AV54" i="2"/>
  <c r="AW54" i="2"/>
  <c r="AV55" i="2"/>
  <c r="AW55" i="2"/>
  <c r="AV56" i="2"/>
  <c r="AW56" i="2"/>
  <c r="AV57" i="2"/>
  <c r="AW57" i="2"/>
  <c r="AV58" i="2"/>
  <c r="AW58" i="2"/>
  <c r="AV59" i="2"/>
  <c r="AW59" i="2"/>
  <c r="AV60" i="2"/>
  <c r="AW60" i="2"/>
  <c r="AV61" i="2"/>
  <c r="AW61" i="2"/>
  <c r="AV62" i="2"/>
  <c r="AW62" i="2"/>
  <c r="AV63" i="2"/>
  <c r="AW63" i="2"/>
  <c r="AV64" i="2"/>
  <c r="AW64" i="2"/>
  <c r="AV65" i="2"/>
  <c r="AW65" i="2"/>
  <c r="AV66" i="2"/>
  <c r="AW66" i="2"/>
  <c r="AW4" i="2"/>
  <c r="AV4" i="2"/>
  <c r="AR5" i="2"/>
  <c r="AR67" i="2" s="1"/>
  <c r="AS5" i="2"/>
  <c r="AR6" i="2"/>
  <c r="AS6" i="2"/>
  <c r="AR7" i="2"/>
  <c r="AS7" i="2"/>
  <c r="AR8" i="2"/>
  <c r="AS8" i="2"/>
  <c r="AR9" i="2"/>
  <c r="AS9" i="2"/>
  <c r="AR10" i="2"/>
  <c r="AS10" i="2"/>
  <c r="AR11" i="2"/>
  <c r="AS11" i="2"/>
  <c r="AR12" i="2"/>
  <c r="AS12" i="2"/>
  <c r="AR13" i="2"/>
  <c r="AS13" i="2"/>
  <c r="AR14" i="2"/>
  <c r="AS14" i="2"/>
  <c r="AR15" i="2"/>
  <c r="AS15" i="2"/>
  <c r="AR16" i="2"/>
  <c r="AS16" i="2"/>
  <c r="AR17" i="2"/>
  <c r="AS17" i="2"/>
  <c r="AR18" i="2"/>
  <c r="AS18" i="2"/>
  <c r="AR19" i="2"/>
  <c r="AS19" i="2"/>
  <c r="AR20" i="2"/>
  <c r="AS20" i="2"/>
  <c r="AR21" i="2"/>
  <c r="AS21" i="2"/>
  <c r="AR22" i="2"/>
  <c r="AS22" i="2"/>
  <c r="AR23" i="2"/>
  <c r="AS23" i="2"/>
  <c r="AR24" i="2"/>
  <c r="AS24" i="2"/>
  <c r="AR25" i="2"/>
  <c r="AS25" i="2"/>
  <c r="AR26" i="2"/>
  <c r="AS26" i="2"/>
  <c r="AR27" i="2"/>
  <c r="AS27" i="2"/>
  <c r="AR28" i="2"/>
  <c r="AS28" i="2"/>
  <c r="AR29" i="2"/>
  <c r="AS29" i="2"/>
  <c r="AR30" i="2"/>
  <c r="AS30" i="2"/>
  <c r="AR31" i="2"/>
  <c r="AS31" i="2"/>
  <c r="AR32" i="2"/>
  <c r="AS32" i="2"/>
  <c r="AR33" i="2"/>
  <c r="AS33" i="2"/>
  <c r="AR34" i="2"/>
  <c r="AS34" i="2"/>
  <c r="AR35" i="2"/>
  <c r="AS35" i="2"/>
  <c r="AR36" i="2"/>
  <c r="AS36" i="2"/>
  <c r="AR37" i="2"/>
  <c r="AS37" i="2"/>
  <c r="AR38" i="2"/>
  <c r="AS38" i="2"/>
  <c r="AR39" i="2"/>
  <c r="AS39" i="2"/>
  <c r="AR40" i="2"/>
  <c r="AS40" i="2"/>
  <c r="AR41" i="2"/>
  <c r="AS41" i="2"/>
  <c r="AR42" i="2"/>
  <c r="AS42" i="2"/>
  <c r="AR43" i="2"/>
  <c r="AS43" i="2"/>
  <c r="AR44" i="2"/>
  <c r="AS44" i="2"/>
  <c r="AR45" i="2"/>
  <c r="AS45" i="2"/>
  <c r="AR46" i="2"/>
  <c r="AS46" i="2"/>
  <c r="AR47" i="2"/>
  <c r="AS47" i="2"/>
  <c r="AR48" i="2"/>
  <c r="AS48" i="2"/>
  <c r="AR49" i="2"/>
  <c r="AS49" i="2"/>
  <c r="AR50" i="2"/>
  <c r="AS50" i="2"/>
  <c r="AR51" i="2"/>
  <c r="AS51" i="2"/>
  <c r="AR52" i="2"/>
  <c r="AS52" i="2"/>
  <c r="AR53" i="2"/>
  <c r="AS53" i="2"/>
  <c r="AR54" i="2"/>
  <c r="AS54" i="2"/>
  <c r="AR55" i="2"/>
  <c r="AS55" i="2"/>
  <c r="AR56" i="2"/>
  <c r="AS56" i="2"/>
  <c r="AR57" i="2"/>
  <c r="AS57" i="2"/>
  <c r="AR58" i="2"/>
  <c r="AS58" i="2"/>
  <c r="AR59" i="2"/>
  <c r="AS59" i="2"/>
  <c r="AR60" i="2"/>
  <c r="AS60" i="2"/>
  <c r="AR61" i="2"/>
  <c r="AS61" i="2"/>
  <c r="AR62" i="2"/>
  <c r="AS62" i="2"/>
  <c r="AR63" i="2"/>
  <c r="AS63" i="2"/>
  <c r="AR64" i="2"/>
  <c r="AS64" i="2"/>
  <c r="AR65" i="2"/>
  <c r="AS65" i="2"/>
  <c r="AR66" i="2"/>
  <c r="AS66" i="2"/>
  <c r="AR4" i="2"/>
  <c r="AS4" i="2"/>
  <c r="AN5" i="2"/>
  <c r="AO5" i="2"/>
  <c r="AO67" i="2" s="1"/>
  <c r="AN6" i="2"/>
  <c r="AO6" i="2"/>
  <c r="AN7" i="2"/>
  <c r="AO7" i="2"/>
  <c r="AN8" i="2"/>
  <c r="AO8" i="2"/>
  <c r="AN9" i="2"/>
  <c r="AO9" i="2"/>
  <c r="AN10" i="2"/>
  <c r="AN67" i="2" s="1"/>
  <c r="AO10" i="2"/>
  <c r="AN11" i="2"/>
  <c r="AO11" i="2"/>
  <c r="AN12" i="2"/>
  <c r="AO12" i="2"/>
  <c r="AN13" i="2"/>
  <c r="AO13" i="2"/>
  <c r="AN14" i="2"/>
  <c r="AO14" i="2"/>
  <c r="AN15" i="2"/>
  <c r="AO15" i="2"/>
  <c r="AN16" i="2"/>
  <c r="AO16" i="2"/>
  <c r="AN17" i="2"/>
  <c r="AO17" i="2"/>
  <c r="AN18" i="2"/>
  <c r="AO18" i="2"/>
  <c r="AN19" i="2"/>
  <c r="AO19" i="2"/>
  <c r="AN20" i="2"/>
  <c r="AO20" i="2"/>
  <c r="AN21" i="2"/>
  <c r="AO21" i="2"/>
  <c r="AN22" i="2"/>
  <c r="AO22" i="2"/>
  <c r="AN23" i="2"/>
  <c r="AO23" i="2"/>
  <c r="AN24" i="2"/>
  <c r="AO24" i="2"/>
  <c r="AN25" i="2"/>
  <c r="AO25" i="2"/>
  <c r="AN26" i="2"/>
  <c r="AO26" i="2"/>
  <c r="AN27" i="2"/>
  <c r="AO27" i="2"/>
  <c r="AN28" i="2"/>
  <c r="AO28" i="2"/>
  <c r="AN29" i="2"/>
  <c r="AO29" i="2"/>
  <c r="AN30" i="2"/>
  <c r="AO30" i="2"/>
  <c r="AN31" i="2"/>
  <c r="AO31" i="2"/>
  <c r="AN32" i="2"/>
  <c r="AO32" i="2"/>
  <c r="AN33" i="2"/>
  <c r="AO33" i="2"/>
  <c r="AN34" i="2"/>
  <c r="AO34" i="2"/>
  <c r="AN35" i="2"/>
  <c r="AO35" i="2"/>
  <c r="AN36" i="2"/>
  <c r="AO36" i="2"/>
  <c r="AN37" i="2"/>
  <c r="AO37" i="2"/>
  <c r="AN38" i="2"/>
  <c r="AO38" i="2"/>
  <c r="AN39" i="2"/>
  <c r="AO39" i="2"/>
  <c r="AN40" i="2"/>
  <c r="AO40" i="2"/>
  <c r="AN41" i="2"/>
  <c r="AO41" i="2"/>
  <c r="AN42" i="2"/>
  <c r="AO42" i="2"/>
  <c r="AN43" i="2"/>
  <c r="AO43" i="2"/>
  <c r="AN44" i="2"/>
  <c r="AO44" i="2"/>
  <c r="AN45" i="2"/>
  <c r="AO45" i="2"/>
  <c r="AN46" i="2"/>
  <c r="AO46" i="2"/>
  <c r="AN47" i="2"/>
  <c r="AO47" i="2"/>
  <c r="AN48" i="2"/>
  <c r="AO48" i="2"/>
  <c r="AN49" i="2"/>
  <c r="AO49" i="2"/>
  <c r="AN50" i="2"/>
  <c r="AO50" i="2"/>
  <c r="AN51" i="2"/>
  <c r="AO51" i="2"/>
  <c r="AN52" i="2"/>
  <c r="AO52" i="2"/>
  <c r="AN53" i="2"/>
  <c r="AO53" i="2"/>
  <c r="AN54" i="2"/>
  <c r="AO54" i="2"/>
  <c r="AN55" i="2"/>
  <c r="AO55" i="2"/>
  <c r="AN56" i="2"/>
  <c r="AO56" i="2"/>
  <c r="AN57" i="2"/>
  <c r="AO57" i="2"/>
  <c r="AN58" i="2"/>
  <c r="AO58" i="2"/>
  <c r="AN59" i="2"/>
  <c r="AO59" i="2"/>
  <c r="AN60" i="2"/>
  <c r="AO60" i="2"/>
  <c r="AN61" i="2"/>
  <c r="AO61" i="2"/>
  <c r="AN62" i="2"/>
  <c r="AO62" i="2"/>
  <c r="AN63" i="2"/>
  <c r="AO63" i="2"/>
  <c r="AN64" i="2"/>
  <c r="AO64" i="2"/>
  <c r="AN65" i="2"/>
  <c r="AO65" i="2"/>
  <c r="AN66" i="2"/>
  <c r="AO66" i="2"/>
  <c r="AO4" i="2"/>
  <c r="AN4" i="2"/>
  <c r="AJ5" i="2"/>
  <c r="AK5" i="2"/>
  <c r="AJ6" i="2"/>
  <c r="AK6" i="2"/>
  <c r="AJ7" i="2"/>
  <c r="AK7" i="2"/>
  <c r="AJ8" i="2"/>
  <c r="AK8" i="2"/>
  <c r="AJ9" i="2"/>
  <c r="AK9" i="2"/>
  <c r="AK67" i="2" s="1"/>
  <c r="AJ10" i="2"/>
  <c r="AJ67" i="2" s="1"/>
  <c r="AK10" i="2"/>
  <c r="AJ11" i="2"/>
  <c r="AK11" i="2"/>
  <c r="AJ12" i="2"/>
  <c r="AK12" i="2"/>
  <c r="AJ13" i="2"/>
  <c r="AK13" i="2"/>
  <c r="AJ14" i="2"/>
  <c r="AK14" i="2"/>
  <c r="AJ15" i="2"/>
  <c r="AK15" i="2"/>
  <c r="AJ16" i="2"/>
  <c r="AK16" i="2"/>
  <c r="AJ17" i="2"/>
  <c r="AK17" i="2"/>
  <c r="AJ18" i="2"/>
  <c r="AK18" i="2"/>
  <c r="AJ19" i="2"/>
  <c r="AK19" i="2"/>
  <c r="AJ20" i="2"/>
  <c r="AK20" i="2"/>
  <c r="AJ21" i="2"/>
  <c r="AK21" i="2"/>
  <c r="AJ22" i="2"/>
  <c r="AK22" i="2"/>
  <c r="AJ23" i="2"/>
  <c r="AK23" i="2"/>
  <c r="AJ24" i="2"/>
  <c r="AK24" i="2"/>
  <c r="AJ25" i="2"/>
  <c r="AK25" i="2"/>
  <c r="AJ26" i="2"/>
  <c r="AK26" i="2"/>
  <c r="AJ27" i="2"/>
  <c r="AK27" i="2"/>
  <c r="AJ28" i="2"/>
  <c r="AK28" i="2"/>
  <c r="AJ29" i="2"/>
  <c r="AK29" i="2"/>
  <c r="AJ30" i="2"/>
  <c r="AK30" i="2"/>
  <c r="AJ31" i="2"/>
  <c r="AK31" i="2"/>
  <c r="AJ32" i="2"/>
  <c r="AK32" i="2"/>
  <c r="AJ33" i="2"/>
  <c r="AK33" i="2"/>
  <c r="AJ34" i="2"/>
  <c r="AK34" i="2"/>
  <c r="AJ35" i="2"/>
  <c r="AK35" i="2"/>
  <c r="AJ36" i="2"/>
  <c r="AK36" i="2"/>
  <c r="AJ37" i="2"/>
  <c r="AK37" i="2"/>
  <c r="AJ38" i="2"/>
  <c r="AK38" i="2"/>
  <c r="AJ39" i="2"/>
  <c r="AK39" i="2"/>
  <c r="AJ40" i="2"/>
  <c r="AK40" i="2"/>
  <c r="AJ41" i="2"/>
  <c r="AK41" i="2"/>
  <c r="AJ42" i="2"/>
  <c r="AK42" i="2"/>
  <c r="AJ43" i="2"/>
  <c r="AK43" i="2"/>
  <c r="AJ44" i="2"/>
  <c r="AK44" i="2"/>
  <c r="AJ45" i="2"/>
  <c r="AK45" i="2"/>
  <c r="AJ46" i="2"/>
  <c r="AK46" i="2"/>
  <c r="AJ47" i="2"/>
  <c r="AK47" i="2"/>
  <c r="AJ48" i="2"/>
  <c r="AK48" i="2"/>
  <c r="AJ49" i="2"/>
  <c r="AK49" i="2"/>
  <c r="AJ50" i="2"/>
  <c r="AK50" i="2"/>
  <c r="AJ51" i="2"/>
  <c r="AK51" i="2"/>
  <c r="AJ52" i="2"/>
  <c r="AK52" i="2"/>
  <c r="AJ53" i="2"/>
  <c r="AK53" i="2"/>
  <c r="AJ54" i="2"/>
  <c r="AK54" i="2"/>
  <c r="AJ55" i="2"/>
  <c r="AK55" i="2"/>
  <c r="AJ56" i="2"/>
  <c r="AK56" i="2"/>
  <c r="AJ57" i="2"/>
  <c r="AK57" i="2"/>
  <c r="AJ58" i="2"/>
  <c r="AK58" i="2"/>
  <c r="AJ59" i="2"/>
  <c r="AK59" i="2"/>
  <c r="AJ60" i="2"/>
  <c r="AK60" i="2"/>
  <c r="AJ61" i="2"/>
  <c r="AK61" i="2"/>
  <c r="AJ62" i="2"/>
  <c r="AK62" i="2"/>
  <c r="AJ63" i="2"/>
  <c r="AK63" i="2"/>
  <c r="AJ64" i="2"/>
  <c r="AK64" i="2"/>
  <c r="AJ65" i="2"/>
  <c r="AK65" i="2"/>
  <c r="AJ66" i="2"/>
  <c r="AK66" i="2"/>
  <c r="AK4" i="2"/>
  <c r="AJ4" i="2"/>
  <c r="AF5" i="2"/>
  <c r="AG5" i="2"/>
  <c r="AG67" i="2" s="1"/>
  <c r="AF6" i="2"/>
  <c r="AG6" i="2"/>
  <c r="AF7" i="2"/>
  <c r="AG7" i="2"/>
  <c r="AF8" i="2"/>
  <c r="AG8" i="2"/>
  <c r="AF9" i="2"/>
  <c r="AG9" i="2"/>
  <c r="AF10" i="2"/>
  <c r="AF67" i="2" s="1"/>
  <c r="AG10" i="2"/>
  <c r="AF11" i="2"/>
  <c r="AG11" i="2"/>
  <c r="AF12" i="2"/>
  <c r="AG12" i="2"/>
  <c r="AF13" i="2"/>
  <c r="AG13" i="2"/>
  <c r="AF14" i="2"/>
  <c r="AG14" i="2"/>
  <c r="AF15" i="2"/>
  <c r="AG15" i="2"/>
  <c r="AF16" i="2"/>
  <c r="AG16" i="2"/>
  <c r="AF17" i="2"/>
  <c r="AG17" i="2"/>
  <c r="AF18" i="2"/>
  <c r="AG18" i="2"/>
  <c r="AF19" i="2"/>
  <c r="AG19" i="2"/>
  <c r="AF20" i="2"/>
  <c r="AG20" i="2"/>
  <c r="AF21" i="2"/>
  <c r="AG21" i="2"/>
  <c r="AF22" i="2"/>
  <c r="AG22" i="2"/>
  <c r="AF23" i="2"/>
  <c r="AG23" i="2"/>
  <c r="AF24" i="2"/>
  <c r="AG24" i="2"/>
  <c r="AF25" i="2"/>
  <c r="AG25" i="2"/>
  <c r="AF26" i="2"/>
  <c r="AG26" i="2"/>
  <c r="AF27" i="2"/>
  <c r="AG27" i="2"/>
  <c r="AF28" i="2"/>
  <c r="AG28" i="2"/>
  <c r="AF29" i="2"/>
  <c r="AG29" i="2"/>
  <c r="AF30" i="2"/>
  <c r="AG30" i="2"/>
  <c r="AF31" i="2"/>
  <c r="AG31" i="2"/>
  <c r="AF32" i="2"/>
  <c r="AG32" i="2"/>
  <c r="AF33" i="2"/>
  <c r="AG33" i="2"/>
  <c r="AF34" i="2"/>
  <c r="AG34" i="2"/>
  <c r="AF35" i="2"/>
  <c r="AG35" i="2"/>
  <c r="AF36" i="2"/>
  <c r="AG36" i="2"/>
  <c r="AF37" i="2"/>
  <c r="AG37" i="2"/>
  <c r="AF38" i="2"/>
  <c r="AG38" i="2"/>
  <c r="AF39" i="2"/>
  <c r="AG39" i="2"/>
  <c r="AF40" i="2"/>
  <c r="AG40" i="2"/>
  <c r="AF41" i="2"/>
  <c r="AG41" i="2"/>
  <c r="AF42" i="2"/>
  <c r="AG42" i="2"/>
  <c r="AF43" i="2"/>
  <c r="AG43" i="2"/>
  <c r="AF44" i="2"/>
  <c r="AG44" i="2"/>
  <c r="AF45" i="2"/>
  <c r="AG45" i="2"/>
  <c r="AF46" i="2"/>
  <c r="AG46" i="2"/>
  <c r="AF47" i="2"/>
  <c r="AG47" i="2"/>
  <c r="AF48" i="2"/>
  <c r="AG48" i="2"/>
  <c r="AF49" i="2"/>
  <c r="AG49" i="2"/>
  <c r="AF50" i="2"/>
  <c r="AG50" i="2"/>
  <c r="AF51" i="2"/>
  <c r="AG51" i="2"/>
  <c r="AF52" i="2"/>
  <c r="AG52" i="2"/>
  <c r="AF53" i="2"/>
  <c r="AG53" i="2"/>
  <c r="AF54" i="2"/>
  <c r="AG54" i="2"/>
  <c r="AF55" i="2"/>
  <c r="AG55" i="2"/>
  <c r="AF56" i="2"/>
  <c r="AG56" i="2"/>
  <c r="AF57" i="2"/>
  <c r="AG57" i="2"/>
  <c r="AF58" i="2"/>
  <c r="AG58" i="2"/>
  <c r="AF59" i="2"/>
  <c r="AG59" i="2"/>
  <c r="AF60" i="2"/>
  <c r="AG60" i="2"/>
  <c r="AF61" i="2"/>
  <c r="AG61" i="2"/>
  <c r="AF62" i="2"/>
  <c r="AG62" i="2"/>
  <c r="AF63" i="2"/>
  <c r="AG63" i="2"/>
  <c r="AF64" i="2"/>
  <c r="AG64" i="2"/>
  <c r="AF65" i="2"/>
  <c r="AG65" i="2"/>
  <c r="AF66" i="2"/>
  <c r="AG66" i="2"/>
  <c r="AG4" i="2"/>
  <c r="AF4" i="2"/>
  <c r="AB5" i="2"/>
  <c r="AC5" i="2"/>
  <c r="AB6" i="2"/>
  <c r="AC6" i="2"/>
  <c r="AB7" i="2"/>
  <c r="AC7" i="2"/>
  <c r="AB8" i="2"/>
  <c r="AC8" i="2"/>
  <c r="AB9" i="2"/>
  <c r="AC9" i="2"/>
  <c r="AC67" i="2" s="1"/>
  <c r="AB10" i="2"/>
  <c r="AB67" i="2" s="1"/>
  <c r="AC10" i="2"/>
  <c r="AB11" i="2"/>
  <c r="AC11" i="2"/>
  <c r="AB12" i="2"/>
  <c r="AC12" i="2"/>
  <c r="AB13" i="2"/>
  <c r="AC13" i="2"/>
  <c r="AB14" i="2"/>
  <c r="AC14" i="2"/>
  <c r="AB15" i="2"/>
  <c r="AC15" i="2"/>
  <c r="AB16" i="2"/>
  <c r="AC16" i="2"/>
  <c r="AB17" i="2"/>
  <c r="AC17" i="2"/>
  <c r="AB18" i="2"/>
  <c r="AC18" i="2"/>
  <c r="AB19" i="2"/>
  <c r="AC19" i="2"/>
  <c r="AB20" i="2"/>
  <c r="AC20" i="2"/>
  <c r="AB21" i="2"/>
  <c r="AC21" i="2"/>
  <c r="AB22" i="2"/>
  <c r="AC22" i="2"/>
  <c r="AB23" i="2"/>
  <c r="AC23" i="2"/>
  <c r="AB24" i="2"/>
  <c r="AC24" i="2"/>
  <c r="AB25" i="2"/>
  <c r="AC25" i="2"/>
  <c r="AB26" i="2"/>
  <c r="AC26" i="2"/>
  <c r="AB27" i="2"/>
  <c r="AC27" i="2"/>
  <c r="AB28" i="2"/>
  <c r="AC28" i="2"/>
  <c r="AB29" i="2"/>
  <c r="AC29" i="2"/>
  <c r="AB30" i="2"/>
  <c r="AC30" i="2"/>
  <c r="AB31" i="2"/>
  <c r="AC31" i="2"/>
  <c r="AB32" i="2"/>
  <c r="AC32" i="2"/>
  <c r="AB33" i="2"/>
  <c r="AC33" i="2"/>
  <c r="AB34" i="2"/>
  <c r="AC34" i="2"/>
  <c r="AB35" i="2"/>
  <c r="AC35" i="2"/>
  <c r="AB36" i="2"/>
  <c r="AC36" i="2"/>
  <c r="AB37" i="2"/>
  <c r="AC37" i="2"/>
  <c r="AB38" i="2"/>
  <c r="AC38" i="2"/>
  <c r="AB39" i="2"/>
  <c r="AC39" i="2"/>
  <c r="AB40" i="2"/>
  <c r="AC40" i="2"/>
  <c r="AB41" i="2"/>
  <c r="AC41" i="2"/>
  <c r="AB42" i="2"/>
  <c r="AC42" i="2"/>
  <c r="AB43" i="2"/>
  <c r="AC43" i="2"/>
  <c r="AB44" i="2"/>
  <c r="AC44" i="2"/>
  <c r="AB45" i="2"/>
  <c r="AC45" i="2"/>
  <c r="AB46" i="2"/>
  <c r="AC46" i="2"/>
  <c r="AB47" i="2"/>
  <c r="AC47" i="2"/>
  <c r="AB48" i="2"/>
  <c r="AC48" i="2"/>
  <c r="AB49" i="2"/>
  <c r="AC49" i="2"/>
  <c r="AB50" i="2"/>
  <c r="AC50" i="2"/>
  <c r="AB51" i="2"/>
  <c r="AC51" i="2"/>
  <c r="AB52" i="2"/>
  <c r="AC52" i="2"/>
  <c r="AB53" i="2"/>
  <c r="AC53" i="2"/>
  <c r="AB54" i="2"/>
  <c r="AC54" i="2"/>
  <c r="AB55" i="2"/>
  <c r="AC55" i="2"/>
  <c r="AB56" i="2"/>
  <c r="AC56" i="2"/>
  <c r="AB57" i="2"/>
  <c r="AC57" i="2"/>
  <c r="AB58" i="2"/>
  <c r="AC58" i="2"/>
  <c r="AB59" i="2"/>
  <c r="AC59" i="2"/>
  <c r="AB60" i="2"/>
  <c r="AC60" i="2"/>
  <c r="AB61" i="2"/>
  <c r="AC61" i="2"/>
  <c r="AB62" i="2"/>
  <c r="AC62" i="2"/>
  <c r="AB63" i="2"/>
  <c r="AC63" i="2"/>
  <c r="AB64" i="2"/>
  <c r="AC64" i="2"/>
  <c r="AB65" i="2"/>
  <c r="AC65" i="2"/>
  <c r="AB66" i="2"/>
  <c r="AC66" i="2"/>
  <c r="AC4" i="2"/>
  <c r="AB4" i="2"/>
  <c r="X5" i="2"/>
  <c r="Y5" i="2"/>
  <c r="X6" i="2"/>
  <c r="Y6" i="2"/>
  <c r="X7" i="2"/>
  <c r="Y7" i="2"/>
  <c r="X8" i="2"/>
  <c r="Y8" i="2"/>
  <c r="X9" i="2"/>
  <c r="Y9" i="2"/>
  <c r="Y67" i="2" s="1"/>
  <c r="X10" i="2"/>
  <c r="X67" i="2" s="1"/>
  <c r="Y10" i="2"/>
  <c r="X11" i="2"/>
  <c r="Y11" i="2"/>
  <c r="X12" i="2"/>
  <c r="Y12" i="2"/>
  <c r="X13" i="2"/>
  <c r="Y13" i="2"/>
  <c r="X14" i="2"/>
  <c r="Y14" i="2"/>
  <c r="X15" i="2"/>
  <c r="Y15" i="2"/>
  <c r="X16" i="2"/>
  <c r="Y16" i="2"/>
  <c r="X17" i="2"/>
  <c r="Y17" i="2"/>
  <c r="X18" i="2"/>
  <c r="Y18" i="2"/>
  <c r="X19" i="2"/>
  <c r="Y19" i="2"/>
  <c r="X20" i="2"/>
  <c r="Y20" i="2"/>
  <c r="X21" i="2"/>
  <c r="Y21" i="2"/>
  <c r="X22" i="2"/>
  <c r="Y22" i="2"/>
  <c r="X23" i="2"/>
  <c r="Y23" i="2"/>
  <c r="X24" i="2"/>
  <c r="Y24" i="2"/>
  <c r="X25" i="2"/>
  <c r="Y25" i="2"/>
  <c r="X26" i="2"/>
  <c r="Y26" i="2"/>
  <c r="X27" i="2"/>
  <c r="Y27" i="2"/>
  <c r="X28" i="2"/>
  <c r="Y28" i="2"/>
  <c r="X29" i="2"/>
  <c r="Y29" i="2"/>
  <c r="X30" i="2"/>
  <c r="Y30" i="2"/>
  <c r="X31" i="2"/>
  <c r="Y31" i="2"/>
  <c r="X32" i="2"/>
  <c r="Y32" i="2"/>
  <c r="X33" i="2"/>
  <c r="Y33" i="2"/>
  <c r="X34" i="2"/>
  <c r="Y34" i="2"/>
  <c r="X35" i="2"/>
  <c r="Y35" i="2"/>
  <c r="X36" i="2"/>
  <c r="Y36" i="2"/>
  <c r="X37" i="2"/>
  <c r="Y37" i="2"/>
  <c r="X38" i="2"/>
  <c r="Y38" i="2"/>
  <c r="X39" i="2"/>
  <c r="Y39" i="2"/>
  <c r="X40" i="2"/>
  <c r="Y40" i="2"/>
  <c r="X41" i="2"/>
  <c r="Y41" i="2"/>
  <c r="X42" i="2"/>
  <c r="Y42" i="2"/>
  <c r="X43" i="2"/>
  <c r="Y43" i="2"/>
  <c r="X44" i="2"/>
  <c r="Y44" i="2"/>
  <c r="X45" i="2"/>
  <c r="Y45" i="2"/>
  <c r="X46" i="2"/>
  <c r="Y46" i="2"/>
  <c r="X47" i="2"/>
  <c r="Y47" i="2"/>
  <c r="X48" i="2"/>
  <c r="Y48" i="2"/>
  <c r="X49" i="2"/>
  <c r="Y49" i="2"/>
  <c r="X50" i="2"/>
  <c r="Y50" i="2"/>
  <c r="X51" i="2"/>
  <c r="Y51" i="2"/>
  <c r="X52" i="2"/>
  <c r="Y52" i="2"/>
  <c r="X53" i="2"/>
  <c r="Y53" i="2"/>
  <c r="X54" i="2"/>
  <c r="Y54" i="2"/>
  <c r="X55" i="2"/>
  <c r="Y55" i="2"/>
  <c r="X56" i="2"/>
  <c r="Y56" i="2"/>
  <c r="X57" i="2"/>
  <c r="Y57" i="2"/>
  <c r="X58" i="2"/>
  <c r="Y58" i="2"/>
  <c r="X59" i="2"/>
  <c r="Y59" i="2"/>
  <c r="X60" i="2"/>
  <c r="Y60" i="2"/>
  <c r="X61" i="2"/>
  <c r="Y61" i="2"/>
  <c r="X62" i="2"/>
  <c r="Y62" i="2"/>
  <c r="X63" i="2"/>
  <c r="Y63" i="2"/>
  <c r="X64" i="2"/>
  <c r="Y64" i="2"/>
  <c r="X65" i="2"/>
  <c r="Y65" i="2"/>
  <c r="X66" i="2"/>
  <c r="Y66" i="2"/>
  <c r="Y4" i="2"/>
  <c r="X4" i="2"/>
  <c r="T5" i="2"/>
  <c r="T67" i="2" s="1"/>
  <c r="U5" i="2"/>
  <c r="U67" i="2" s="1"/>
  <c r="T6" i="2"/>
  <c r="U6" i="2"/>
  <c r="T7" i="2"/>
  <c r="U7" i="2"/>
  <c r="T8" i="2"/>
  <c r="U8" i="2"/>
  <c r="T9" i="2"/>
  <c r="U9" i="2"/>
  <c r="T10" i="2"/>
  <c r="U10" i="2"/>
  <c r="T11" i="2"/>
  <c r="U11" i="2"/>
  <c r="T12" i="2"/>
  <c r="U12" i="2"/>
  <c r="T13" i="2"/>
  <c r="U13" i="2"/>
  <c r="T14" i="2"/>
  <c r="U14" i="2"/>
  <c r="T15" i="2"/>
  <c r="U15" i="2"/>
  <c r="T16" i="2"/>
  <c r="U16" i="2"/>
  <c r="T17" i="2"/>
  <c r="U17" i="2"/>
  <c r="T18" i="2"/>
  <c r="U18" i="2"/>
  <c r="T19" i="2"/>
  <c r="U19" i="2"/>
  <c r="T20" i="2"/>
  <c r="U20" i="2"/>
  <c r="T21" i="2"/>
  <c r="U21" i="2"/>
  <c r="T22" i="2"/>
  <c r="U22" i="2"/>
  <c r="T23" i="2"/>
  <c r="U23" i="2"/>
  <c r="T24" i="2"/>
  <c r="U24" i="2"/>
  <c r="T25" i="2"/>
  <c r="U25" i="2"/>
  <c r="T26" i="2"/>
  <c r="U26" i="2"/>
  <c r="T27" i="2"/>
  <c r="U27" i="2"/>
  <c r="T28" i="2"/>
  <c r="U28" i="2"/>
  <c r="T29" i="2"/>
  <c r="U29" i="2"/>
  <c r="T30" i="2"/>
  <c r="U30" i="2"/>
  <c r="T31" i="2"/>
  <c r="U31" i="2"/>
  <c r="T32" i="2"/>
  <c r="U32" i="2"/>
  <c r="T33" i="2"/>
  <c r="U33" i="2"/>
  <c r="T34" i="2"/>
  <c r="U34" i="2"/>
  <c r="T35" i="2"/>
  <c r="U35" i="2"/>
  <c r="T36" i="2"/>
  <c r="U36" i="2"/>
  <c r="T37" i="2"/>
  <c r="U37" i="2"/>
  <c r="T38" i="2"/>
  <c r="U38" i="2"/>
  <c r="T39" i="2"/>
  <c r="U39" i="2"/>
  <c r="T40" i="2"/>
  <c r="U40" i="2"/>
  <c r="T41" i="2"/>
  <c r="U41" i="2"/>
  <c r="T42" i="2"/>
  <c r="U42" i="2"/>
  <c r="T43" i="2"/>
  <c r="U43" i="2"/>
  <c r="T44" i="2"/>
  <c r="U44" i="2"/>
  <c r="T45" i="2"/>
  <c r="U45" i="2"/>
  <c r="T46" i="2"/>
  <c r="U46" i="2"/>
  <c r="T47" i="2"/>
  <c r="U47" i="2"/>
  <c r="T48" i="2"/>
  <c r="U48" i="2"/>
  <c r="T49" i="2"/>
  <c r="U49" i="2"/>
  <c r="T50" i="2"/>
  <c r="U50" i="2"/>
  <c r="T51" i="2"/>
  <c r="U51" i="2"/>
  <c r="T52" i="2"/>
  <c r="U52" i="2"/>
  <c r="T53" i="2"/>
  <c r="U53" i="2"/>
  <c r="T54" i="2"/>
  <c r="U54" i="2"/>
  <c r="T55" i="2"/>
  <c r="U55" i="2"/>
  <c r="T56" i="2"/>
  <c r="U56" i="2"/>
  <c r="T57" i="2"/>
  <c r="U57" i="2"/>
  <c r="T58" i="2"/>
  <c r="U58" i="2"/>
  <c r="T59" i="2"/>
  <c r="U59" i="2"/>
  <c r="T60" i="2"/>
  <c r="U60" i="2"/>
  <c r="T61" i="2"/>
  <c r="U61" i="2"/>
  <c r="T62" i="2"/>
  <c r="U62" i="2"/>
  <c r="T63" i="2"/>
  <c r="U63" i="2"/>
  <c r="T64" i="2"/>
  <c r="U64" i="2"/>
  <c r="T65" i="2"/>
  <c r="U65" i="2"/>
  <c r="T66" i="2"/>
  <c r="U66" i="2"/>
  <c r="U4" i="2"/>
  <c r="T4" i="2"/>
  <c r="P5" i="2"/>
  <c r="P67" i="2" s="1"/>
  <c r="Q5" i="2"/>
  <c r="P6" i="2"/>
  <c r="Q6" i="2"/>
  <c r="P7" i="2"/>
  <c r="Q7" i="2"/>
  <c r="P8" i="2"/>
  <c r="Q8" i="2"/>
  <c r="P9" i="2"/>
  <c r="Q9" i="2"/>
  <c r="P10" i="2"/>
  <c r="Q10" i="2"/>
  <c r="P11" i="2"/>
  <c r="Q11" i="2"/>
  <c r="P12" i="2"/>
  <c r="Q12" i="2"/>
  <c r="P13" i="2"/>
  <c r="Q13" i="2"/>
  <c r="P14" i="2"/>
  <c r="Q14" i="2"/>
  <c r="P15" i="2"/>
  <c r="Q15" i="2"/>
  <c r="P16" i="2"/>
  <c r="Q16" i="2"/>
  <c r="P17" i="2"/>
  <c r="Q17" i="2"/>
  <c r="P18" i="2"/>
  <c r="Q18" i="2"/>
  <c r="P19" i="2"/>
  <c r="Q19" i="2"/>
  <c r="P20" i="2"/>
  <c r="Q20" i="2"/>
  <c r="P21" i="2"/>
  <c r="Q21" i="2"/>
  <c r="P22" i="2"/>
  <c r="Q22" i="2"/>
  <c r="P23" i="2"/>
  <c r="Q23" i="2"/>
  <c r="P24" i="2"/>
  <c r="Q24" i="2"/>
  <c r="P25" i="2"/>
  <c r="Q25" i="2"/>
  <c r="P26" i="2"/>
  <c r="Q26" i="2"/>
  <c r="P27" i="2"/>
  <c r="Q27" i="2"/>
  <c r="P28" i="2"/>
  <c r="Q28" i="2"/>
  <c r="P29" i="2"/>
  <c r="Q29" i="2"/>
  <c r="P30" i="2"/>
  <c r="Q30" i="2"/>
  <c r="P31" i="2"/>
  <c r="Q31" i="2"/>
  <c r="P32" i="2"/>
  <c r="Q32" i="2"/>
  <c r="P33" i="2"/>
  <c r="Q33" i="2"/>
  <c r="P34" i="2"/>
  <c r="Q34" i="2"/>
  <c r="P35" i="2"/>
  <c r="Q35" i="2"/>
  <c r="P36" i="2"/>
  <c r="Q36" i="2"/>
  <c r="P37" i="2"/>
  <c r="Q37" i="2"/>
  <c r="P38" i="2"/>
  <c r="Q38" i="2"/>
  <c r="P39" i="2"/>
  <c r="Q39" i="2"/>
  <c r="P40" i="2"/>
  <c r="Q40" i="2"/>
  <c r="P41" i="2"/>
  <c r="Q41" i="2"/>
  <c r="P42" i="2"/>
  <c r="Q42" i="2"/>
  <c r="P43" i="2"/>
  <c r="Q43" i="2"/>
  <c r="P44" i="2"/>
  <c r="Q44" i="2"/>
  <c r="P45" i="2"/>
  <c r="Q45" i="2"/>
  <c r="P46" i="2"/>
  <c r="Q46" i="2"/>
  <c r="P47" i="2"/>
  <c r="Q47" i="2"/>
  <c r="P48" i="2"/>
  <c r="Q48" i="2"/>
  <c r="P49" i="2"/>
  <c r="Q49" i="2"/>
  <c r="P50" i="2"/>
  <c r="Q50" i="2"/>
  <c r="P51" i="2"/>
  <c r="Q51" i="2"/>
  <c r="P52" i="2"/>
  <c r="Q52" i="2"/>
  <c r="P53" i="2"/>
  <c r="Q53" i="2"/>
  <c r="P54" i="2"/>
  <c r="Q54" i="2"/>
  <c r="P55" i="2"/>
  <c r="Q55" i="2"/>
  <c r="P56" i="2"/>
  <c r="Q56" i="2"/>
  <c r="P57" i="2"/>
  <c r="Q57" i="2"/>
  <c r="P58" i="2"/>
  <c r="Q58" i="2"/>
  <c r="Q67" i="2" s="1"/>
  <c r="P59" i="2"/>
  <c r="Q59" i="2"/>
  <c r="P60" i="2"/>
  <c r="Q60" i="2"/>
  <c r="P61" i="2"/>
  <c r="Q61" i="2"/>
  <c r="P62" i="2"/>
  <c r="Q62" i="2"/>
  <c r="P63" i="2"/>
  <c r="Q63" i="2"/>
  <c r="P64" i="2"/>
  <c r="Q64" i="2"/>
  <c r="P65" i="2"/>
  <c r="Q65" i="2"/>
  <c r="P66" i="2"/>
  <c r="Q66" i="2"/>
  <c r="Q4" i="2"/>
  <c r="P4" i="2"/>
  <c r="L5" i="2"/>
  <c r="M5" i="2"/>
  <c r="L6" i="2"/>
  <c r="M6" i="2"/>
  <c r="L7" i="2"/>
  <c r="M7" i="2"/>
  <c r="L8" i="2"/>
  <c r="M8" i="2"/>
  <c r="L9" i="2"/>
  <c r="M9" i="2"/>
  <c r="M67" i="2" s="1"/>
  <c r="L10" i="2"/>
  <c r="L67" i="2" s="1"/>
  <c r="M10" i="2"/>
  <c r="L11" i="2"/>
  <c r="M11" i="2"/>
  <c r="L12" i="2"/>
  <c r="M12" i="2"/>
  <c r="L13" i="2"/>
  <c r="M13" i="2"/>
  <c r="L14" i="2"/>
  <c r="M14" i="2"/>
  <c r="L15" i="2"/>
  <c r="M15" i="2"/>
  <c r="L16" i="2"/>
  <c r="M16" i="2"/>
  <c r="L17" i="2"/>
  <c r="M17" i="2"/>
  <c r="L18" i="2"/>
  <c r="M18" i="2"/>
  <c r="L19" i="2"/>
  <c r="M19" i="2"/>
  <c r="L20" i="2"/>
  <c r="M20" i="2"/>
  <c r="L21" i="2"/>
  <c r="M21" i="2"/>
  <c r="L22" i="2"/>
  <c r="M22" i="2"/>
  <c r="L23" i="2"/>
  <c r="M23" i="2"/>
  <c r="L24" i="2"/>
  <c r="M24" i="2"/>
  <c r="L25" i="2"/>
  <c r="M25" i="2"/>
  <c r="L26" i="2"/>
  <c r="M26" i="2"/>
  <c r="L27" i="2"/>
  <c r="M27" i="2"/>
  <c r="L28" i="2"/>
  <c r="M28" i="2"/>
  <c r="L29" i="2"/>
  <c r="M29" i="2"/>
  <c r="L30" i="2"/>
  <c r="M30" i="2"/>
  <c r="L31" i="2"/>
  <c r="M31" i="2"/>
  <c r="L32" i="2"/>
  <c r="M32" i="2"/>
  <c r="L33" i="2"/>
  <c r="M33" i="2"/>
  <c r="L34" i="2"/>
  <c r="M34" i="2"/>
  <c r="L35" i="2"/>
  <c r="M35" i="2"/>
  <c r="L36" i="2"/>
  <c r="M36" i="2"/>
  <c r="L37" i="2"/>
  <c r="M37" i="2"/>
  <c r="L38" i="2"/>
  <c r="M38" i="2"/>
  <c r="L39" i="2"/>
  <c r="M39" i="2"/>
  <c r="L40" i="2"/>
  <c r="M40" i="2"/>
  <c r="L41" i="2"/>
  <c r="M41" i="2"/>
  <c r="L42" i="2"/>
  <c r="M42" i="2"/>
  <c r="L43" i="2"/>
  <c r="M43" i="2"/>
  <c r="L44" i="2"/>
  <c r="M44" i="2"/>
  <c r="L45" i="2"/>
  <c r="M45" i="2"/>
  <c r="L46" i="2"/>
  <c r="M46" i="2"/>
  <c r="L47" i="2"/>
  <c r="M47" i="2"/>
  <c r="L48" i="2"/>
  <c r="M48" i="2"/>
  <c r="L49" i="2"/>
  <c r="M49" i="2"/>
  <c r="L50" i="2"/>
  <c r="M50" i="2"/>
  <c r="L51" i="2"/>
  <c r="M51" i="2"/>
  <c r="L52" i="2"/>
  <c r="M52" i="2"/>
  <c r="L53" i="2"/>
  <c r="M53" i="2"/>
  <c r="L54" i="2"/>
  <c r="M54" i="2"/>
  <c r="L55" i="2"/>
  <c r="M55" i="2"/>
  <c r="L56" i="2"/>
  <c r="M56" i="2"/>
  <c r="L57" i="2"/>
  <c r="M57" i="2"/>
  <c r="L58" i="2"/>
  <c r="M58" i="2"/>
  <c r="L59" i="2"/>
  <c r="M59" i="2"/>
  <c r="L60" i="2"/>
  <c r="M60" i="2"/>
  <c r="L61" i="2"/>
  <c r="M61" i="2"/>
  <c r="L62" i="2"/>
  <c r="M62" i="2"/>
  <c r="L63" i="2"/>
  <c r="M63" i="2"/>
  <c r="L64" i="2"/>
  <c r="M64" i="2"/>
  <c r="L65" i="2"/>
  <c r="M65" i="2"/>
  <c r="L66" i="2"/>
  <c r="M66" i="2"/>
  <c r="M4" i="2"/>
  <c r="L4" i="2"/>
  <c r="K67" i="2"/>
  <c r="N67" i="2"/>
  <c r="O67" i="2"/>
  <c r="R67" i="2"/>
  <c r="S67" i="2"/>
  <c r="V67" i="2"/>
  <c r="W67" i="2"/>
  <c r="Z67" i="2"/>
  <c r="AA67" i="2"/>
  <c r="AD67" i="2"/>
  <c r="AE67" i="2"/>
  <c r="AH67" i="2"/>
  <c r="AI67" i="2"/>
  <c r="AL67" i="2"/>
  <c r="AM67" i="2"/>
  <c r="AP67" i="2"/>
  <c r="AQ67" i="2"/>
  <c r="AT67" i="2"/>
  <c r="AU67" i="2"/>
  <c r="J67" i="2"/>
  <c r="H6" i="2"/>
  <c r="I6" i="2"/>
  <c r="H7" i="2"/>
  <c r="I7" i="2"/>
  <c r="H8" i="2"/>
  <c r="I8" i="2"/>
  <c r="H9" i="2"/>
  <c r="I9" i="2"/>
  <c r="H10" i="2"/>
  <c r="I10" i="2"/>
  <c r="H11" i="2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H22" i="2"/>
  <c r="I22" i="2"/>
  <c r="H23" i="2"/>
  <c r="I23" i="2"/>
  <c r="H24" i="2"/>
  <c r="I24" i="2"/>
  <c r="H25" i="2"/>
  <c r="I25" i="2"/>
  <c r="H26" i="2"/>
  <c r="I26" i="2"/>
  <c r="H27" i="2"/>
  <c r="I27" i="2"/>
  <c r="H28" i="2"/>
  <c r="I28" i="2"/>
  <c r="H29" i="2"/>
  <c r="I29" i="2"/>
  <c r="H30" i="2"/>
  <c r="I30" i="2"/>
  <c r="H31" i="2"/>
  <c r="I31" i="2"/>
  <c r="H32" i="2"/>
  <c r="I32" i="2"/>
  <c r="H33" i="2"/>
  <c r="I33" i="2"/>
  <c r="H34" i="2"/>
  <c r="I34" i="2"/>
  <c r="H35" i="2"/>
  <c r="I35" i="2"/>
  <c r="H36" i="2"/>
  <c r="I36" i="2"/>
  <c r="H37" i="2"/>
  <c r="I37" i="2"/>
  <c r="H38" i="2"/>
  <c r="I38" i="2"/>
  <c r="H39" i="2"/>
  <c r="I39" i="2"/>
  <c r="H40" i="2"/>
  <c r="I40" i="2"/>
  <c r="H41" i="2"/>
  <c r="I41" i="2"/>
  <c r="H42" i="2"/>
  <c r="I42" i="2"/>
  <c r="H43" i="2"/>
  <c r="I43" i="2"/>
  <c r="H44" i="2"/>
  <c r="I44" i="2"/>
  <c r="H45" i="2"/>
  <c r="I45" i="2"/>
  <c r="H46" i="2"/>
  <c r="I46" i="2"/>
  <c r="H47" i="2"/>
  <c r="I47" i="2"/>
  <c r="H48" i="2"/>
  <c r="I48" i="2"/>
  <c r="H49" i="2"/>
  <c r="I49" i="2"/>
  <c r="H50" i="2"/>
  <c r="I50" i="2"/>
  <c r="H51" i="2"/>
  <c r="I51" i="2"/>
  <c r="H52" i="2"/>
  <c r="I52" i="2"/>
  <c r="H53" i="2"/>
  <c r="I53" i="2"/>
  <c r="H54" i="2"/>
  <c r="I54" i="2"/>
  <c r="H55" i="2"/>
  <c r="I55" i="2"/>
  <c r="H56" i="2"/>
  <c r="I56" i="2"/>
  <c r="H57" i="2"/>
  <c r="I57" i="2"/>
  <c r="H58" i="2"/>
  <c r="I58" i="2"/>
  <c r="H59" i="2"/>
  <c r="I59" i="2"/>
  <c r="H60" i="2"/>
  <c r="I60" i="2"/>
  <c r="H61" i="2"/>
  <c r="I61" i="2"/>
  <c r="H62" i="2"/>
  <c r="I62" i="2"/>
  <c r="H63" i="2"/>
  <c r="I63" i="2"/>
  <c r="H64" i="2"/>
  <c r="I64" i="2"/>
  <c r="H65" i="2"/>
  <c r="I65" i="2"/>
  <c r="H66" i="2"/>
  <c r="I66" i="2"/>
  <c r="H5" i="2"/>
  <c r="I5" i="2"/>
  <c r="I4" i="2"/>
  <c r="H4" i="2"/>
  <c r="G67" i="2"/>
  <c r="F67" i="2"/>
  <c r="D5" i="2"/>
  <c r="E5" i="2"/>
  <c r="D6" i="2"/>
  <c r="E6" i="2"/>
  <c r="D7" i="2"/>
  <c r="E7" i="2"/>
  <c r="D8" i="2"/>
  <c r="E8" i="2"/>
  <c r="D9" i="2"/>
  <c r="E9" i="2"/>
  <c r="D10" i="2"/>
  <c r="E10" i="2"/>
  <c r="D11" i="2"/>
  <c r="E11" i="2"/>
  <c r="D12" i="2"/>
  <c r="E12" i="2"/>
  <c r="D13" i="2"/>
  <c r="E13" i="2"/>
  <c r="D14" i="2"/>
  <c r="E14" i="2"/>
  <c r="D15" i="2"/>
  <c r="E15" i="2"/>
  <c r="D16" i="2"/>
  <c r="E16" i="2"/>
  <c r="D17" i="2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D36" i="2"/>
  <c r="E36" i="2"/>
  <c r="D37" i="2"/>
  <c r="E37" i="2"/>
  <c r="D38" i="2"/>
  <c r="E38" i="2"/>
  <c r="D39" i="2"/>
  <c r="E39" i="2"/>
  <c r="D40" i="2"/>
  <c r="E40" i="2"/>
  <c r="D41" i="2"/>
  <c r="E41" i="2"/>
  <c r="D42" i="2"/>
  <c r="E42" i="2"/>
  <c r="D43" i="2"/>
  <c r="E43" i="2"/>
  <c r="D44" i="2"/>
  <c r="E44" i="2"/>
  <c r="D45" i="2"/>
  <c r="E45" i="2"/>
  <c r="D46" i="2"/>
  <c r="E46" i="2"/>
  <c r="D47" i="2"/>
  <c r="E47" i="2"/>
  <c r="D48" i="2"/>
  <c r="E48" i="2"/>
  <c r="D49" i="2"/>
  <c r="E49" i="2"/>
  <c r="D50" i="2"/>
  <c r="E50" i="2"/>
  <c r="D51" i="2"/>
  <c r="E51" i="2"/>
  <c r="D52" i="2"/>
  <c r="E52" i="2"/>
  <c r="D53" i="2"/>
  <c r="E53" i="2"/>
  <c r="D54" i="2"/>
  <c r="E54" i="2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D66" i="2"/>
  <c r="E66" i="2"/>
  <c r="E4" i="2"/>
  <c r="D4" i="2"/>
  <c r="C67" i="2"/>
  <c r="B67" i="2"/>
  <c r="L592" i="1" l="1"/>
  <c r="D592" i="1"/>
  <c r="S592" i="1"/>
  <c r="F592" i="1"/>
  <c r="G592" i="1"/>
  <c r="O592" i="1"/>
  <c r="R592" i="1"/>
  <c r="X592" i="1"/>
  <c r="N592" i="1"/>
  <c r="Y592" i="1"/>
  <c r="Z592" i="1"/>
  <c r="V592" i="1"/>
  <c r="J592" i="1"/>
  <c r="K592" i="1"/>
  <c r="U592" i="1"/>
  <c r="M592" i="1"/>
  <c r="E592" i="1"/>
  <c r="Q592" i="1"/>
  <c r="P592" i="1"/>
  <c r="H592" i="1"/>
  <c r="I592" i="1"/>
  <c r="T592" i="1"/>
  <c r="W592" i="1"/>
  <c r="C592" i="1"/>
  <c r="AS67" i="2"/>
</calcChain>
</file>

<file path=xl/sharedStrings.xml><?xml version="1.0" encoding="utf-8"?>
<sst xmlns="http://schemas.openxmlformats.org/spreadsheetml/2006/main" count="695" uniqueCount="27">
  <si>
    <t>N</t>
  </si>
  <si>
    <t>Y</t>
  </si>
  <si>
    <t>N= NOT in a Vulnerable Population or Highly Impacted Community</t>
  </si>
  <si>
    <t>Y= YES is in a Vulnerable Population or Highly Impacted Community</t>
  </si>
  <si>
    <t>N %</t>
  </si>
  <si>
    <t>Y%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</si>
  <si>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</si>
  <si>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</si>
  <si>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</si>
  <si>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</si>
  <si>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</si>
  <si>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</si>
  <si>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</si>
  <si>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</si>
  <si>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</si>
  <si>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</si>
  <si>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</si>
  <si>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</si>
  <si>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Census Tract ID</t>
  </si>
  <si>
    <t>Arrears Bucket</t>
  </si>
  <si>
    <t>30+</t>
  </si>
  <si>
    <t>60+</t>
  </si>
  <si>
    <t>90+</t>
  </si>
  <si>
    <t>Total</t>
  </si>
  <si>
    <t>Grand Total</t>
  </si>
  <si>
    <t>Census Tracts</t>
  </si>
  <si>
    <t>No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</si>
</sst>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3" borderId="7" xfId="0" applyFill="1" applyBorder="1"/>
    <xf numFmtId="0" fontId="0" fillId="3" borderId="8" xfId="0" applyFill="1" applyBorder="1"/>
    <xf numFmtId="0" fontId="2" fillId="0" borderId="0" xfId="0" applyFont="1"/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2" borderId="0" xfId="0" applyFont="1" applyFill="1"/>
    <xf numFmtId="164" fontId="0" fillId="0" borderId="5" xfId="0" applyNumberFormat="1" applyBorder="1"/>
    <xf numFmtId="0" fontId="2" fillId="2" borderId="3" xfId="0" applyFont="1" applyFill="1" applyBorder="1"/>
    <xf numFmtId="0" fontId="2" fillId="0" borderId="6" xfId="0" applyFont="1" applyBorder="1" applyAlignment="1">
      <alignment horizontal="left"/>
    </xf>
    <xf numFmtId="164" fontId="2" fillId="0" borderId="10" xfId="2" applyNumberFormat="1" applyFont="1" applyBorder="1"/>
    <xf numFmtId="164" fontId="0" fillId="0" borderId="10" xfId="2" applyNumberFormat="1" applyFont="1" applyBorder="1"/>
    <xf numFmtId="164" fontId="2" fillId="0" borderId="11" xfId="2" applyNumberFormat="1" applyFont="1" applyBorder="1"/>
    <xf numFmtId="164" fontId="2" fillId="0" borderId="12" xfId="2" applyNumberFormat="1" applyFont="1" applyBorder="1"/>
    <xf numFmtId="164" fontId="0" fillId="0" borderId="11" xfId="2" applyNumberFormat="1" applyFont="1" applyBorder="1"/>
    <xf numFmtId="164" fontId="0" fillId="0" borderId="12" xfId="2" applyNumberFormat="1" applyFont="1" applyBorder="1"/>
    <xf numFmtId="164" fontId="0" fillId="0" borderId="4" xfId="0" applyNumberForma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left" indent="1"/>
    </xf>
    <xf numFmtId="0" fontId="2" fillId="0" borderId="17" xfId="0" applyFont="1" applyBorder="1" applyAlignment="1">
      <alignment horizontal="left"/>
    </xf>
    <xf numFmtId="0" fontId="0" fillId="0" borderId="18" xfId="0" applyBorder="1" applyAlignment="1">
      <alignment horizontal="left" indent="1"/>
    </xf>
    <xf numFmtId="0" fontId="2" fillId="0" borderId="18" xfId="0" applyFont="1" applyBorder="1" applyAlignment="1">
      <alignment horizontal="left"/>
    </xf>
    <xf numFmtId="0" fontId="0" fillId="0" borderId="20" xfId="0" applyBorder="1" applyAlignment="1">
      <alignment horizontal="left" indent="1"/>
    </xf>
    <xf numFmtId="0" fontId="2" fillId="0" borderId="20" xfId="0" applyFont="1" applyBorder="1" applyAlignment="1">
      <alignment horizontal="left"/>
    </xf>
    <xf numFmtId="0" fontId="0" fillId="0" borderId="21" xfId="0" applyBorder="1" applyAlignment="1">
      <alignment horizontal="left" indent="1"/>
    </xf>
    <xf numFmtId="0" fontId="2" fillId="2" borderId="9" xfId="0" applyFont="1" applyFill="1" applyBorder="1"/>
    <xf numFmtId="0" fontId="0" fillId="0" borderId="9" xfId="0" applyBorder="1"/>
    <xf numFmtId="10" fontId="0" fillId="0" borderId="9" xfId="1" applyNumberFormat="1" applyFont="1" applyBorder="1"/>
    <xf numFmtId="1" fontId="0" fillId="0" borderId="9" xfId="1" applyNumberFormat="1" applyFont="1" applyBorder="1"/>
    <xf numFmtId="1" fontId="0" fillId="0" borderId="9" xfId="0" applyNumberFormat="1" applyBorder="1"/>
    <xf numFmtId="0" fontId="2" fillId="4" borderId="19" xfId="0" applyFont="1" applyFill="1" applyBorder="1" applyAlignment="1">
      <alignment horizontal="left"/>
    </xf>
    <xf numFmtId="0" fontId="2" fillId="2" borderId="20" xfId="0" applyFont="1" applyFill="1" applyBorder="1"/>
    <xf numFmtId="0" fontId="0" fillId="0" borderId="20" xfId="0" applyBorder="1" applyAlignment="1">
      <alignment horizontal="left"/>
    </xf>
    <xf numFmtId="0" fontId="0" fillId="0" borderId="21" xfId="0" applyBorder="1"/>
    <xf numFmtId="0" fontId="0" fillId="4" borderId="22" xfId="0" applyFill="1" applyBorder="1"/>
    <xf numFmtId="0" fontId="0" fillId="4" borderId="23" xfId="0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0" fillId="0" borderId="11" xfId="0" applyBorder="1"/>
    <xf numFmtId="10" fontId="0" fillId="0" borderId="12" xfId="1" applyNumberFormat="1" applyFont="1" applyBorder="1"/>
    <xf numFmtId="0" fontId="0" fillId="0" borderId="15" xfId="0" applyBorder="1"/>
    <xf numFmtId="0" fontId="0" fillId="0" borderId="25" xfId="0" applyBorder="1"/>
    <xf numFmtId="0" fontId="0" fillId="0" borderId="16" xfId="0" applyBorder="1"/>
    <xf numFmtId="1" fontId="0" fillId="0" borderId="11" xfId="1" applyNumberFormat="1" applyFont="1" applyBorder="1"/>
    <xf numFmtId="1" fontId="0" fillId="0" borderId="11" xfId="0" applyNumberFormat="1" applyBorder="1"/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E6D73-6DF1-473E-9EE4-FD6D66716AD2}">
  <dimension ref="A1:AA592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591" sqref="A591"/>
    </sheetView>
  </sheetViews>
  <sheetFormatPr defaultRowHeight="15" x14ac:dyDescent="0.25"/>
  <cols>
    <col min="1" max="1" width="14.42578125" bestFit="1" customWidth="1"/>
    <col min="2" max="2" width="14" bestFit="1" customWidth="1"/>
    <col min="3" max="6" width="12.5703125" bestFit="1" customWidth="1"/>
    <col min="7" max="7" width="12.7109375" bestFit="1" customWidth="1"/>
    <col min="8" max="26" width="12.5703125" bestFit="1" customWidth="1"/>
  </cols>
  <sheetData>
    <row r="1" spans="1:27" ht="15.75" thickBot="1" x14ac:dyDescent="0.3">
      <c r="A1" s="7">
        <v>2023</v>
      </c>
      <c r="B1" s="8"/>
      <c r="C1" s="4"/>
      <c r="D1" s="4" t="s">
        <v>2</v>
      </c>
      <c r="E1" s="4"/>
      <c r="F1" s="4"/>
      <c r="G1" s="4"/>
      <c r="H1" s="4"/>
      <c r="I1" s="4"/>
      <c r="J1" s="4" t="s">
        <v>3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5"/>
    </row>
    <row r="2" spans="1:27" s="2" customFormat="1" ht="15.75" thickBot="1" x14ac:dyDescent="0.3">
      <c r="A2" s="1"/>
      <c r="B2" s="3"/>
      <c r="C2" s="49" t="s">
        <v>6</v>
      </c>
      <c r="D2" s="50"/>
      <c r="E2" s="49" t="s">
        <v>7</v>
      </c>
      <c r="F2" s="50"/>
      <c r="G2" s="49" t="s">
        <v>8</v>
      </c>
      <c r="H2" s="50"/>
      <c r="I2" s="49" t="s">
        <v>9</v>
      </c>
      <c r="J2" s="50"/>
      <c r="K2" s="49" t="s">
        <v>10</v>
      </c>
      <c r="L2" s="50"/>
      <c r="M2" s="49" t="s">
        <v>11</v>
      </c>
      <c r="N2" s="50"/>
      <c r="O2" s="49" t="s">
        <v>12</v>
      </c>
      <c r="P2" s="50"/>
      <c r="Q2" s="49" t="s">
        <v>13</v>
      </c>
      <c r="R2" s="50"/>
      <c r="S2" s="49" t="s">
        <v>14</v>
      </c>
      <c r="T2" s="50"/>
      <c r="U2" s="49" t="s">
        <v>15</v>
      </c>
      <c r="V2" s="50"/>
      <c r="W2" s="49" t="s">
        <v>16</v>
      </c>
      <c r="X2" s="50"/>
      <c r="Y2" s="49" t="s">
        <v>17</v>
      </c>
      <c r="Z2" s="50"/>
    </row>
    <row r="3" spans="1:27" ht="15.75" thickBot="1" x14ac:dyDescent="0.3">
      <c r="A3" s="9" t="s">
        <v>18</v>
      </c>
      <c r="B3" s="11" t="s">
        <v>19</v>
      </c>
      <c r="C3" s="20" t="s">
        <v>0</v>
      </c>
      <c r="D3" s="21" t="s">
        <v>1</v>
      </c>
      <c r="E3" s="20" t="s">
        <v>0</v>
      </c>
      <c r="F3" s="21" t="s">
        <v>1</v>
      </c>
      <c r="G3" s="20" t="s">
        <v>0</v>
      </c>
      <c r="H3" s="21" t="s">
        <v>1</v>
      </c>
      <c r="I3" s="20" t="s">
        <v>0</v>
      </c>
      <c r="J3" s="21" t="s">
        <v>1</v>
      </c>
      <c r="K3" s="20" t="s">
        <v>0</v>
      </c>
      <c r="L3" s="21" t="s">
        <v>1</v>
      </c>
      <c r="M3" s="20" t="s">
        <v>0</v>
      </c>
      <c r="N3" s="21" t="s">
        <v>1</v>
      </c>
      <c r="O3" s="20" t="s">
        <v>0</v>
      </c>
      <c r="P3" s="21" t="s">
        <v>1</v>
      </c>
      <c r="Q3" s="20" t="s">
        <v>0</v>
      </c>
      <c r="R3" s="21" t="s">
        <v>1</v>
      </c>
      <c r="S3" s="20" t="s">
        <v>0</v>
      </c>
      <c r="T3" s="21" t="s">
        <v>1</v>
      </c>
      <c r="U3" s="20" t="s">
        <v>0</v>
      </c>
      <c r="V3" s="21" t="s">
        <v>1</v>
      </c>
      <c r="W3" s="20" t="s">
        <v>0</v>
      </c>
      <c r="X3" s="21" t="s">
        <v>1</v>
      </c>
      <c r="Y3" s="20" t="s">
        <v>0</v>
      </c>
      <c r="Z3" s="21" t="s">
        <v>1</v>
      </c>
      <c r="AA3" s="6"/>
    </row>
    <row r="4" spans="1:27" x14ac:dyDescent="0.25">
      <c r="A4" s="23" t="s">
        <v>26</v>
      </c>
      <c r="B4" s="26" t="s">
        <v>20</v>
      </c>
      <c r="C4" s="14">
        <v>26833.78</v>
      </c>
      <c r="D4" s="18"/>
      <c r="E4" s="17">
        <v>23140.16</v>
      </c>
      <c r="F4" s="18"/>
      <c r="G4" s="17">
        <v>8665.07</v>
      </c>
      <c r="H4" s="18"/>
      <c r="I4" s="17">
        <v>30891.58</v>
      </c>
      <c r="J4" s="18"/>
      <c r="K4" s="17">
        <v>8821.77</v>
      </c>
      <c r="L4" s="18"/>
      <c r="M4" s="17">
        <v>11010.46</v>
      </c>
      <c r="N4" s="18"/>
      <c r="O4" s="17">
        <v>16489.02</v>
      </c>
      <c r="P4" s="18"/>
      <c r="Q4" s="17">
        <v>5018.03</v>
      </c>
      <c r="R4" s="18"/>
      <c r="S4" s="17">
        <v>49976.800000000003</v>
      </c>
      <c r="T4" s="18"/>
      <c r="U4" s="17">
        <v>6169.51</v>
      </c>
      <c r="V4" s="18"/>
      <c r="W4" s="17">
        <v>12924.01</v>
      </c>
      <c r="X4" s="18"/>
      <c r="Y4" s="17">
        <v>4104.04</v>
      </c>
      <c r="Z4" s="18"/>
    </row>
    <row r="5" spans="1:27" x14ac:dyDescent="0.25">
      <c r="A5" s="24"/>
      <c r="B5" s="26" t="s">
        <v>21</v>
      </c>
      <c r="C5" s="14">
        <v>26715.94</v>
      </c>
      <c r="D5" s="18"/>
      <c r="E5" s="17">
        <v>789.64</v>
      </c>
      <c r="F5" s="18"/>
      <c r="G5" s="17">
        <v>1741.26</v>
      </c>
      <c r="H5" s="18"/>
      <c r="I5" s="17">
        <v>11439.75</v>
      </c>
      <c r="J5" s="18"/>
      <c r="K5" s="17">
        <v>2921.97</v>
      </c>
      <c r="L5" s="18"/>
      <c r="M5" s="17">
        <v>11160.93</v>
      </c>
      <c r="N5" s="18"/>
      <c r="O5" s="17">
        <v>2887.91</v>
      </c>
      <c r="P5" s="18"/>
      <c r="Q5" s="17">
        <v>1146.33</v>
      </c>
      <c r="R5" s="18"/>
      <c r="S5" s="17">
        <v>372.56</v>
      </c>
      <c r="T5" s="18"/>
      <c r="U5" s="17">
        <v>1085.22</v>
      </c>
      <c r="V5" s="18"/>
      <c r="W5" s="17">
        <v>1983.9</v>
      </c>
      <c r="X5" s="18"/>
      <c r="Y5" s="17">
        <v>4585.58</v>
      </c>
      <c r="Z5" s="18"/>
    </row>
    <row r="6" spans="1:27" x14ac:dyDescent="0.25">
      <c r="A6" s="24"/>
      <c r="B6" s="26" t="s">
        <v>22</v>
      </c>
      <c r="C6" s="14">
        <v>40960.43</v>
      </c>
      <c r="D6" s="18"/>
      <c r="E6" s="17">
        <v>61266.23</v>
      </c>
      <c r="F6" s="18"/>
      <c r="G6" s="17">
        <v>58260.66</v>
      </c>
      <c r="H6" s="18"/>
      <c r="I6" s="17">
        <v>63873.14</v>
      </c>
      <c r="J6" s="18"/>
      <c r="K6" s="17">
        <v>31897.82</v>
      </c>
      <c r="L6" s="18"/>
      <c r="M6" s="17">
        <v>34911.78</v>
      </c>
      <c r="N6" s="18"/>
      <c r="O6" s="17">
        <v>30317.3</v>
      </c>
      <c r="P6" s="18"/>
      <c r="Q6" s="17">
        <v>29566.29</v>
      </c>
      <c r="R6" s="18"/>
      <c r="S6" s="17">
        <v>27733.19</v>
      </c>
      <c r="T6" s="18"/>
      <c r="U6" s="17">
        <v>29431.59</v>
      </c>
      <c r="V6" s="18"/>
      <c r="W6" s="17">
        <v>27703.95</v>
      </c>
      <c r="X6" s="18"/>
      <c r="Y6" s="17">
        <v>26179.32</v>
      </c>
      <c r="Z6" s="18"/>
    </row>
    <row r="7" spans="1:27" x14ac:dyDescent="0.25">
      <c r="B7" s="27" t="s">
        <v>23</v>
      </c>
      <c r="C7" s="13">
        <f>SUM(C4:C6)</f>
        <v>94510.15</v>
      </c>
      <c r="D7" s="16">
        <f t="shared" ref="D7:Z7" si="0">SUM(D4:D6)</f>
        <v>0</v>
      </c>
      <c r="E7" s="15">
        <f t="shared" si="0"/>
        <v>85196.03</v>
      </c>
      <c r="F7" s="16">
        <f t="shared" si="0"/>
        <v>0</v>
      </c>
      <c r="G7" s="15">
        <f t="shared" si="0"/>
        <v>68666.990000000005</v>
      </c>
      <c r="H7" s="16">
        <f t="shared" si="0"/>
        <v>0</v>
      </c>
      <c r="I7" s="15">
        <f t="shared" si="0"/>
        <v>106204.47</v>
      </c>
      <c r="J7" s="16">
        <f t="shared" si="0"/>
        <v>0</v>
      </c>
      <c r="K7" s="15">
        <f t="shared" si="0"/>
        <v>43641.56</v>
      </c>
      <c r="L7" s="16">
        <f t="shared" si="0"/>
        <v>0</v>
      </c>
      <c r="M7" s="15">
        <f t="shared" si="0"/>
        <v>57083.17</v>
      </c>
      <c r="N7" s="16">
        <f t="shared" si="0"/>
        <v>0</v>
      </c>
      <c r="O7" s="15">
        <f t="shared" si="0"/>
        <v>49694.229999999996</v>
      </c>
      <c r="P7" s="16">
        <f t="shared" si="0"/>
        <v>0</v>
      </c>
      <c r="Q7" s="15">
        <f t="shared" si="0"/>
        <v>35730.65</v>
      </c>
      <c r="R7" s="16">
        <f t="shared" si="0"/>
        <v>0</v>
      </c>
      <c r="S7" s="15">
        <f t="shared" si="0"/>
        <v>78082.55</v>
      </c>
      <c r="T7" s="16">
        <f t="shared" si="0"/>
        <v>0</v>
      </c>
      <c r="U7" s="15">
        <f t="shared" si="0"/>
        <v>36686.32</v>
      </c>
      <c r="V7" s="16">
        <f t="shared" si="0"/>
        <v>0</v>
      </c>
      <c r="W7" s="15">
        <f t="shared" si="0"/>
        <v>42611.86</v>
      </c>
      <c r="X7" s="16">
        <f t="shared" si="0"/>
        <v>0</v>
      </c>
      <c r="Y7" s="15">
        <f t="shared" si="0"/>
        <v>34868.94</v>
      </c>
      <c r="Z7" s="16">
        <f t="shared" si="0"/>
        <v>0</v>
      </c>
    </row>
    <row r="8" spans="1:27" x14ac:dyDescent="0.25">
      <c r="A8" s="25">
        <v>53001950100</v>
      </c>
      <c r="B8" s="26" t="s">
        <v>20</v>
      </c>
      <c r="C8" s="14">
        <v>12419.16</v>
      </c>
      <c r="D8" s="18"/>
      <c r="E8" s="17">
        <v>32538.07</v>
      </c>
      <c r="F8" s="18"/>
      <c r="G8" s="17">
        <v>27464.85</v>
      </c>
      <c r="H8" s="18"/>
      <c r="I8" s="17">
        <v>8582.51</v>
      </c>
      <c r="J8" s="18"/>
      <c r="K8" s="17">
        <v>43383.65</v>
      </c>
      <c r="L8" s="18"/>
      <c r="M8" s="17">
        <v>1773.63</v>
      </c>
      <c r="N8" s="18"/>
      <c r="O8" s="17">
        <v>3409.19</v>
      </c>
      <c r="P8" s="18"/>
      <c r="Q8" s="17">
        <v>93539.15</v>
      </c>
      <c r="R8" s="18"/>
      <c r="S8" s="17">
        <v>1913.36</v>
      </c>
      <c r="T8" s="18"/>
      <c r="U8" s="17">
        <v>12997.84</v>
      </c>
      <c r="V8" s="18"/>
      <c r="W8" s="17">
        <v>3167.96</v>
      </c>
      <c r="X8" s="18"/>
      <c r="Y8" s="17">
        <v>15471.7</v>
      </c>
      <c r="Z8" s="18"/>
    </row>
    <row r="9" spans="1:27" x14ac:dyDescent="0.25">
      <c r="A9" s="24"/>
      <c r="B9" s="26" t="s">
        <v>21</v>
      </c>
      <c r="C9" s="14">
        <v>2165.71</v>
      </c>
      <c r="D9" s="18"/>
      <c r="E9" s="17">
        <v>2478.38</v>
      </c>
      <c r="F9" s="18"/>
      <c r="G9" s="17">
        <v>1456.96</v>
      </c>
      <c r="H9" s="18"/>
      <c r="I9" s="17">
        <v>3300.51</v>
      </c>
      <c r="J9" s="18"/>
      <c r="K9" s="17">
        <v>1602.57</v>
      </c>
      <c r="L9" s="18"/>
      <c r="M9" s="17">
        <v>45841.24</v>
      </c>
      <c r="N9" s="18"/>
      <c r="O9" s="17">
        <v>1003.99</v>
      </c>
      <c r="P9" s="18"/>
      <c r="Q9" s="17">
        <v>1325</v>
      </c>
      <c r="R9" s="18"/>
      <c r="S9" s="17"/>
      <c r="T9" s="18"/>
      <c r="U9" s="17">
        <v>86686.63</v>
      </c>
      <c r="V9" s="18"/>
      <c r="W9" s="17">
        <v>85283.77</v>
      </c>
      <c r="X9" s="18"/>
      <c r="Y9" s="17">
        <v>6702.92</v>
      </c>
      <c r="Z9" s="18"/>
    </row>
    <row r="10" spans="1:27" x14ac:dyDescent="0.25">
      <c r="A10" s="24"/>
      <c r="B10" s="26" t="s">
        <v>22</v>
      </c>
      <c r="C10" s="14">
        <v>21112.89</v>
      </c>
      <c r="D10" s="18"/>
      <c r="E10" s="17">
        <v>104485.73</v>
      </c>
      <c r="F10" s="18"/>
      <c r="G10" s="17">
        <v>99014.35</v>
      </c>
      <c r="H10" s="18"/>
      <c r="I10" s="17">
        <v>154037.03</v>
      </c>
      <c r="J10" s="18"/>
      <c r="K10" s="17">
        <v>159384.56</v>
      </c>
      <c r="L10" s="18"/>
      <c r="M10" s="17">
        <v>166277.13</v>
      </c>
      <c r="N10" s="18"/>
      <c r="O10" s="17">
        <v>121561.71</v>
      </c>
      <c r="P10" s="18"/>
      <c r="Q10" s="17">
        <v>126820.53</v>
      </c>
      <c r="R10" s="18"/>
      <c r="S10" s="17">
        <v>125651.28</v>
      </c>
      <c r="T10" s="18"/>
      <c r="U10" s="17">
        <v>129792.42</v>
      </c>
      <c r="V10" s="18"/>
      <c r="W10" s="17">
        <v>128833.87</v>
      </c>
      <c r="X10" s="18"/>
      <c r="Y10" s="17">
        <v>1925.26</v>
      </c>
      <c r="Z10" s="18"/>
    </row>
    <row r="11" spans="1:27" x14ac:dyDescent="0.25">
      <c r="B11" s="27" t="s">
        <v>23</v>
      </c>
      <c r="C11" s="13">
        <f>SUM(C8:C10)</f>
        <v>35697.759999999995</v>
      </c>
      <c r="D11" s="15">
        <f t="shared" ref="D11:Z11" si="1">SUM(D8:D10)</f>
        <v>0</v>
      </c>
      <c r="E11" s="15">
        <f t="shared" si="1"/>
        <v>139502.18</v>
      </c>
      <c r="F11" s="15">
        <f t="shared" si="1"/>
        <v>0</v>
      </c>
      <c r="G11" s="15">
        <f t="shared" si="1"/>
        <v>127936.16</v>
      </c>
      <c r="H11" s="15">
        <f t="shared" si="1"/>
        <v>0</v>
      </c>
      <c r="I11" s="15">
        <f t="shared" si="1"/>
        <v>165920.04999999999</v>
      </c>
      <c r="J11" s="15">
        <f t="shared" si="1"/>
        <v>0</v>
      </c>
      <c r="K11" s="15">
        <f t="shared" si="1"/>
        <v>204370.78</v>
      </c>
      <c r="L11" s="15">
        <f t="shared" si="1"/>
        <v>0</v>
      </c>
      <c r="M11" s="15">
        <f t="shared" si="1"/>
        <v>213892</v>
      </c>
      <c r="N11" s="15">
        <f t="shared" si="1"/>
        <v>0</v>
      </c>
      <c r="O11" s="15">
        <f t="shared" si="1"/>
        <v>125974.89000000001</v>
      </c>
      <c r="P11" s="15">
        <f t="shared" si="1"/>
        <v>0</v>
      </c>
      <c r="Q11" s="15">
        <f t="shared" si="1"/>
        <v>221684.68</v>
      </c>
      <c r="R11" s="15">
        <f t="shared" si="1"/>
        <v>0</v>
      </c>
      <c r="S11" s="15">
        <f t="shared" si="1"/>
        <v>127564.64</v>
      </c>
      <c r="T11" s="15">
        <f t="shared" si="1"/>
        <v>0</v>
      </c>
      <c r="U11" s="15">
        <f t="shared" si="1"/>
        <v>229476.89</v>
      </c>
      <c r="V11" s="15">
        <f t="shared" si="1"/>
        <v>0</v>
      </c>
      <c r="W11" s="15">
        <f t="shared" si="1"/>
        <v>217285.6</v>
      </c>
      <c r="X11" s="15">
        <f t="shared" si="1"/>
        <v>0</v>
      </c>
      <c r="Y11" s="15">
        <f t="shared" si="1"/>
        <v>24099.88</v>
      </c>
      <c r="Z11" s="15">
        <f t="shared" si="1"/>
        <v>0</v>
      </c>
    </row>
    <row r="12" spans="1:27" x14ac:dyDescent="0.25">
      <c r="A12" s="25">
        <v>53001950200</v>
      </c>
      <c r="B12" s="26" t="s">
        <v>20</v>
      </c>
      <c r="C12" s="14"/>
      <c r="D12" s="18">
        <v>15883.16</v>
      </c>
      <c r="E12" s="17"/>
      <c r="F12" s="18">
        <v>756.52</v>
      </c>
      <c r="G12" s="17"/>
      <c r="H12" s="18">
        <v>30339.07</v>
      </c>
      <c r="I12" s="17"/>
      <c r="J12" s="18">
        <v>3702.09</v>
      </c>
      <c r="K12" s="17"/>
      <c r="L12" s="18">
        <v>1054.1099999999999</v>
      </c>
      <c r="M12" s="17"/>
      <c r="N12" s="18">
        <v>8014.18</v>
      </c>
      <c r="O12" s="17"/>
      <c r="P12" s="18">
        <v>9931.01</v>
      </c>
      <c r="Q12" s="17"/>
      <c r="R12" s="18">
        <v>7042.35</v>
      </c>
      <c r="S12" s="17"/>
      <c r="T12" s="18">
        <v>12338.48</v>
      </c>
      <c r="U12" s="17"/>
      <c r="V12" s="18">
        <v>6927.23</v>
      </c>
      <c r="W12" s="17"/>
      <c r="X12" s="18">
        <v>7225.02</v>
      </c>
      <c r="Y12" s="17"/>
      <c r="Z12" s="18">
        <v>3613.57</v>
      </c>
    </row>
    <row r="13" spans="1:27" x14ac:dyDescent="0.25">
      <c r="A13" s="24"/>
      <c r="B13" s="26" t="s">
        <v>21</v>
      </c>
      <c r="C13" s="14"/>
      <c r="D13" s="18"/>
      <c r="E13" s="17"/>
      <c r="F13" s="18">
        <v>834.59</v>
      </c>
      <c r="G13" s="17"/>
      <c r="H13" s="18">
        <v>160.83000000000001</v>
      </c>
      <c r="I13" s="17"/>
      <c r="J13" s="18">
        <v>2410.02</v>
      </c>
      <c r="K13" s="17"/>
      <c r="L13" s="18"/>
      <c r="M13" s="17"/>
      <c r="N13" s="18">
        <v>104.75</v>
      </c>
      <c r="O13" s="17"/>
      <c r="P13" s="18">
        <v>426.55</v>
      </c>
      <c r="Q13" s="17"/>
      <c r="R13" s="18">
        <v>60.75</v>
      </c>
      <c r="S13" s="17"/>
      <c r="T13" s="18">
        <v>838.07</v>
      </c>
      <c r="U13" s="17"/>
      <c r="V13" s="18">
        <v>1200.8399999999999</v>
      </c>
      <c r="W13" s="17"/>
      <c r="X13" s="18">
        <v>673.8</v>
      </c>
      <c r="Y13" s="17"/>
      <c r="Z13" s="18">
        <v>474.91</v>
      </c>
    </row>
    <row r="14" spans="1:27" x14ac:dyDescent="0.25">
      <c r="A14" s="24"/>
      <c r="B14" s="26" t="s">
        <v>22</v>
      </c>
      <c r="C14" s="14"/>
      <c r="D14" s="18">
        <v>9866.2800000000007</v>
      </c>
      <c r="E14" s="17"/>
      <c r="F14" s="18">
        <v>11965.8</v>
      </c>
      <c r="G14" s="17"/>
      <c r="H14" s="18">
        <v>11430.3</v>
      </c>
      <c r="I14" s="17"/>
      <c r="J14" s="18">
        <v>13078.84</v>
      </c>
      <c r="K14" s="17"/>
      <c r="L14" s="18">
        <v>14801.62</v>
      </c>
      <c r="M14" s="17"/>
      <c r="N14" s="18">
        <v>13322.58</v>
      </c>
      <c r="O14" s="17"/>
      <c r="P14" s="18">
        <v>13397.78</v>
      </c>
      <c r="Q14" s="17"/>
      <c r="R14" s="18">
        <v>12232.2</v>
      </c>
      <c r="S14" s="17"/>
      <c r="T14" s="18">
        <v>8595</v>
      </c>
      <c r="U14" s="17"/>
      <c r="V14" s="18">
        <v>8784.43</v>
      </c>
      <c r="W14" s="17"/>
      <c r="X14" s="18">
        <v>9696.6299999999992</v>
      </c>
      <c r="Y14" s="17"/>
      <c r="Z14" s="18">
        <v>9957.81</v>
      </c>
    </row>
    <row r="15" spans="1:27" x14ac:dyDescent="0.25">
      <c r="B15" s="27" t="s">
        <v>23</v>
      </c>
      <c r="C15" s="13">
        <f>SUM(C12:C14)</f>
        <v>0</v>
      </c>
      <c r="D15" s="15">
        <f t="shared" ref="D15:Z15" si="2">SUM(D12:D14)</f>
        <v>25749.440000000002</v>
      </c>
      <c r="E15" s="15">
        <f t="shared" si="2"/>
        <v>0</v>
      </c>
      <c r="F15" s="15">
        <f t="shared" si="2"/>
        <v>13556.91</v>
      </c>
      <c r="G15" s="15">
        <f t="shared" si="2"/>
        <v>0</v>
      </c>
      <c r="H15" s="15">
        <f t="shared" si="2"/>
        <v>41930.199999999997</v>
      </c>
      <c r="I15" s="15">
        <f t="shared" si="2"/>
        <v>0</v>
      </c>
      <c r="J15" s="15">
        <f t="shared" si="2"/>
        <v>19190.95</v>
      </c>
      <c r="K15" s="15">
        <f t="shared" si="2"/>
        <v>0</v>
      </c>
      <c r="L15" s="15">
        <f t="shared" si="2"/>
        <v>15855.730000000001</v>
      </c>
      <c r="M15" s="15">
        <f t="shared" si="2"/>
        <v>0</v>
      </c>
      <c r="N15" s="15">
        <f t="shared" si="2"/>
        <v>21441.510000000002</v>
      </c>
      <c r="O15" s="15">
        <f t="shared" si="2"/>
        <v>0</v>
      </c>
      <c r="P15" s="15">
        <f t="shared" si="2"/>
        <v>23755.34</v>
      </c>
      <c r="Q15" s="15">
        <f t="shared" si="2"/>
        <v>0</v>
      </c>
      <c r="R15" s="15">
        <f t="shared" si="2"/>
        <v>19335.300000000003</v>
      </c>
      <c r="S15" s="15">
        <f t="shared" si="2"/>
        <v>0</v>
      </c>
      <c r="T15" s="15">
        <f t="shared" si="2"/>
        <v>21771.55</v>
      </c>
      <c r="U15" s="15">
        <f t="shared" si="2"/>
        <v>0</v>
      </c>
      <c r="V15" s="15">
        <f t="shared" si="2"/>
        <v>16912.5</v>
      </c>
      <c r="W15" s="15">
        <f t="shared" si="2"/>
        <v>0</v>
      </c>
      <c r="X15" s="15">
        <f t="shared" si="2"/>
        <v>17595.45</v>
      </c>
      <c r="Y15" s="15">
        <f t="shared" si="2"/>
        <v>0</v>
      </c>
      <c r="Z15" s="15">
        <f t="shared" si="2"/>
        <v>14046.289999999999</v>
      </c>
    </row>
    <row r="16" spans="1:27" x14ac:dyDescent="0.25">
      <c r="A16" s="25">
        <v>53001950300</v>
      </c>
      <c r="B16" s="26" t="s">
        <v>20</v>
      </c>
      <c r="C16" s="14"/>
      <c r="D16" s="18">
        <v>1749.79</v>
      </c>
      <c r="E16" s="17"/>
      <c r="F16" s="18">
        <v>11689.36</v>
      </c>
      <c r="G16" s="17"/>
      <c r="H16" s="18">
        <v>3151.51</v>
      </c>
      <c r="I16" s="17"/>
      <c r="J16" s="18">
        <v>8065.74</v>
      </c>
      <c r="K16" s="17"/>
      <c r="L16" s="18">
        <v>15265.39</v>
      </c>
      <c r="M16" s="17"/>
      <c r="N16" s="18">
        <v>1470.63</v>
      </c>
      <c r="O16" s="17"/>
      <c r="P16" s="18">
        <v>10157.02</v>
      </c>
      <c r="Q16" s="17"/>
      <c r="R16" s="18">
        <v>13239.4</v>
      </c>
      <c r="S16" s="17"/>
      <c r="T16" s="18">
        <v>2451.4899999999998</v>
      </c>
      <c r="U16" s="17"/>
      <c r="V16" s="18">
        <v>14131.13</v>
      </c>
      <c r="W16" s="17"/>
      <c r="X16" s="18">
        <v>1295.4000000000001</v>
      </c>
      <c r="Y16" s="17"/>
      <c r="Z16" s="18">
        <v>6759.35</v>
      </c>
    </row>
    <row r="17" spans="1:26" x14ac:dyDescent="0.25">
      <c r="A17" s="24"/>
      <c r="B17" s="26" t="s">
        <v>21</v>
      </c>
      <c r="C17" s="14"/>
      <c r="D17" s="18">
        <v>36142.14</v>
      </c>
      <c r="E17" s="17"/>
      <c r="F17" s="18">
        <v>28238.28</v>
      </c>
      <c r="G17" s="17"/>
      <c r="H17" s="18">
        <v>25852.95</v>
      </c>
      <c r="I17" s="17"/>
      <c r="J17" s="18">
        <v>23996.46</v>
      </c>
      <c r="K17" s="17"/>
      <c r="L17" s="18">
        <v>1299.82</v>
      </c>
      <c r="M17" s="17"/>
      <c r="N17" s="18">
        <v>3211.28</v>
      </c>
      <c r="O17" s="17"/>
      <c r="P17" s="18">
        <v>1186.3599999999999</v>
      </c>
      <c r="Q17" s="17"/>
      <c r="R17" s="18">
        <v>287.54000000000002</v>
      </c>
      <c r="S17" s="17"/>
      <c r="T17" s="18">
        <v>3389.55</v>
      </c>
      <c r="U17" s="17"/>
      <c r="V17" s="18">
        <v>671.78</v>
      </c>
      <c r="W17" s="17"/>
      <c r="X17" s="18">
        <v>2772.79</v>
      </c>
      <c r="Y17" s="17"/>
      <c r="Z17" s="18">
        <v>1186.71</v>
      </c>
    </row>
    <row r="18" spans="1:26" x14ac:dyDescent="0.25">
      <c r="A18" s="24"/>
      <c r="B18" s="26" t="s">
        <v>22</v>
      </c>
      <c r="C18" s="14"/>
      <c r="D18" s="18">
        <v>1822</v>
      </c>
      <c r="E18" s="17"/>
      <c r="F18" s="18">
        <v>6216.33</v>
      </c>
      <c r="G18" s="17"/>
      <c r="H18" s="18">
        <v>812.16</v>
      </c>
      <c r="I18" s="17"/>
      <c r="J18" s="18">
        <v>659.25</v>
      </c>
      <c r="K18" s="17"/>
      <c r="L18" s="18">
        <v>920.98</v>
      </c>
      <c r="M18" s="17"/>
      <c r="N18" s="18">
        <v>704.32</v>
      </c>
      <c r="O18" s="17"/>
      <c r="P18" s="18">
        <v>6474.46</v>
      </c>
      <c r="Q18" s="17"/>
      <c r="R18" s="18">
        <v>10622.45</v>
      </c>
      <c r="S18" s="17"/>
      <c r="T18" s="18">
        <v>632.66</v>
      </c>
      <c r="U18" s="17"/>
      <c r="V18" s="18">
        <v>1100.3399999999999</v>
      </c>
      <c r="W18" s="17"/>
      <c r="X18" s="18">
        <v>1182.45</v>
      </c>
      <c r="Y18" s="17"/>
      <c r="Z18" s="18">
        <v>1022.11</v>
      </c>
    </row>
    <row r="19" spans="1:26" x14ac:dyDescent="0.25">
      <c r="B19" s="27" t="s">
        <v>23</v>
      </c>
      <c r="C19" s="13">
        <f>SUM(C16:C18)</f>
        <v>0</v>
      </c>
      <c r="D19" s="15">
        <f t="shared" ref="D19:Z19" si="3">SUM(D16:D18)</f>
        <v>39713.93</v>
      </c>
      <c r="E19" s="15">
        <f t="shared" si="3"/>
        <v>0</v>
      </c>
      <c r="F19" s="15">
        <f t="shared" si="3"/>
        <v>46143.97</v>
      </c>
      <c r="G19" s="15">
        <f t="shared" si="3"/>
        <v>0</v>
      </c>
      <c r="H19" s="15">
        <f t="shared" si="3"/>
        <v>29816.62</v>
      </c>
      <c r="I19" s="15">
        <f t="shared" si="3"/>
        <v>0</v>
      </c>
      <c r="J19" s="15">
        <f t="shared" si="3"/>
        <v>32721.449999999997</v>
      </c>
      <c r="K19" s="15">
        <f t="shared" si="3"/>
        <v>0</v>
      </c>
      <c r="L19" s="15">
        <f t="shared" si="3"/>
        <v>17486.189999999999</v>
      </c>
      <c r="M19" s="15">
        <f t="shared" si="3"/>
        <v>0</v>
      </c>
      <c r="N19" s="15">
        <f t="shared" si="3"/>
        <v>5386.23</v>
      </c>
      <c r="O19" s="15">
        <f t="shared" si="3"/>
        <v>0</v>
      </c>
      <c r="P19" s="15">
        <f t="shared" si="3"/>
        <v>17817.84</v>
      </c>
      <c r="Q19" s="15">
        <f t="shared" si="3"/>
        <v>0</v>
      </c>
      <c r="R19" s="15">
        <f t="shared" si="3"/>
        <v>24149.39</v>
      </c>
      <c r="S19" s="15">
        <f t="shared" si="3"/>
        <v>0</v>
      </c>
      <c r="T19" s="15">
        <f t="shared" si="3"/>
        <v>6473.7</v>
      </c>
      <c r="U19" s="15">
        <f t="shared" si="3"/>
        <v>0</v>
      </c>
      <c r="V19" s="15">
        <f t="shared" si="3"/>
        <v>15903.25</v>
      </c>
      <c r="W19" s="15">
        <f t="shared" si="3"/>
        <v>0</v>
      </c>
      <c r="X19" s="15">
        <f t="shared" si="3"/>
        <v>5250.64</v>
      </c>
      <c r="Y19" s="15">
        <f t="shared" si="3"/>
        <v>0</v>
      </c>
      <c r="Z19" s="15">
        <f t="shared" si="3"/>
        <v>8968.17</v>
      </c>
    </row>
    <row r="20" spans="1:26" x14ac:dyDescent="0.25">
      <c r="A20" s="25">
        <v>53001950400</v>
      </c>
      <c r="B20" s="26" t="s">
        <v>20</v>
      </c>
      <c r="C20" s="14"/>
      <c r="D20" s="18">
        <v>1030.82</v>
      </c>
      <c r="E20" s="17"/>
      <c r="F20" s="18">
        <v>3990.77</v>
      </c>
      <c r="G20" s="17"/>
      <c r="H20" s="18">
        <v>4545.8599999999997</v>
      </c>
      <c r="I20" s="17"/>
      <c r="J20" s="18">
        <v>1664.87</v>
      </c>
      <c r="K20" s="17"/>
      <c r="L20" s="18">
        <v>126449.59</v>
      </c>
      <c r="M20" s="17"/>
      <c r="N20" s="18">
        <v>2595.79</v>
      </c>
      <c r="O20" s="17"/>
      <c r="P20" s="18">
        <v>73870.399999999994</v>
      </c>
      <c r="Q20" s="17"/>
      <c r="R20" s="18">
        <v>45842.04</v>
      </c>
      <c r="S20" s="17"/>
      <c r="T20" s="18">
        <v>4856.8599999999997</v>
      </c>
      <c r="U20" s="17"/>
      <c r="V20" s="18">
        <v>31896.07</v>
      </c>
      <c r="W20" s="17"/>
      <c r="X20" s="18">
        <v>1483.53</v>
      </c>
      <c r="Y20" s="17"/>
      <c r="Z20" s="18">
        <v>986.63</v>
      </c>
    </row>
    <row r="21" spans="1:26" x14ac:dyDescent="0.25">
      <c r="A21" s="24"/>
      <c r="B21" s="26" t="s">
        <v>21</v>
      </c>
      <c r="C21" s="14"/>
      <c r="D21" s="18">
        <v>146941.01999999999</v>
      </c>
      <c r="E21" s="17"/>
      <c r="F21" s="18">
        <v>216300.19</v>
      </c>
      <c r="G21" s="17"/>
      <c r="H21" s="18">
        <v>180579.09</v>
      </c>
      <c r="I21" s="17"/>
      <c r="J21" s="18">
        <v>156111.66</v>
      </c>
      <c r="K21" s="17"/>
      <c r="L21" s="18">
        <v>4353.6400000000003</v>
      </c>
      <c r="M21" s="17"/>
      <c r="N21" s="18">
        <v>892.72</v>
      </c>
      <c r="O21" s="17"/>
      <c r="P21" s="18">
        <v>3557.38</v>
      </c>
      <c r="Q21" s="17"/>
      <c r="R21" s="18">
        <v>2820.79</v>
      </c>
      <c r="S21" s="17"/>
      <c r="T21" s="18">
        <v>252.01</v>
      </c>
      <c r="U21" s="17"/>
      <c r="V21" s="18">
        <v>2081.89</v>
      </c>
      <c r="W21" s="17"/>
      <c r="X21" s="18">
        <v>3200.43</v>
      </c>
      <c r="Y21" s="17"/>
      <c r="Z21" s="18">
        <v>3522.67</v>
      </c>
    </row>
    <row r="22" spans="1:26" x14ac:dyDescent="0.25">
      <c r="A22" s="24"/>
      <c r="B22" s="26" t="s">
        <v>22</v>
      </c>
      <c r="C22" s="14"/>
      <c r="D22" s="18">
        <v>3632.72</v>
      </c>
      <c r="E22" s="17"/>
      <c r="F22" s="18">
        <v>3346.98</v>
      </c>
      <c r="G22" s="17"/>
      <c r="H22" s="18">
        <v>1389.43</v>
      </c>
      <c r="I22" s="17"/>
      <c r="J22" s="18">
        <v>3085.32</v>
      </c>
      <c r="K22" s="17"/>
      <c r="L22" s="18">
        <v>1665.41</v>
      </c>
      <c r="M22" s="17"/>
      <c r="N22" s="18">
        <v>827.37</v>
      </c>
      <c r="O22" s="17"/>
      <c r="P22" s="18">
        <v>283.49</v>
      </c>
      <c r="Q22" s="17"/>
      <c r="R22" s="18">
        <v>1578.33</v>
      </c>
      <c r="S22" s="17"/>
      <c r="T22" s="18">
        <v>2479.62</v>
      </c>
      <c r="U22" s="17"/>
      <c r="V22" s="18">
        <v>2576.52</v>
      </c>
      <c r="W22" s="17"/>
      <c r="X22" s="18">
        <v>2400.86</v>
      </c>
      <c r="Y22" s="17"/>
      <c r="Z22" s="18">
        <v>3192.59</v>
      </c>
    </row>
    <row r="23" spans="1:26" x14ac:dyDescent="0.25">
      <c r="B23" s="27" t="s">
        <v>23</v>
      </c>
      <c r="C23" s="13">
        <f>SUM(C20:C22)</f>
        <v>0</v>
      </c>
      <c r="D23" s="15">
        <f t="shared" ref="D23" si="4">SUM(D20:D22)</f>
        <v>151604.56</v>
      </c>
      <c r="E23" s="15">
        <f t="shared" ref="E23" si="5">SUM(E20:E22)</f>
        <v>0</v>
      </c>
      <c r="F23" s="15">
        <f t="shared" ref="F23" si="6">SUM(F20:F22)</f>
        <v>223637.94</v>
      </c>
      <c r="G23" s="15">
        <f t="shared" ref="G23" si="7">SUM(G20:G22)</f>
        <v>0</v>
      </c>
      <c r="H23" s="15">
        <f t="shared" ref="H23" si="8">SUM(H20:H22)</f>
        <v>186514.37999999998</v>
      </c>
      <c r="I23" s="15">
        <f t="shared" ref="I23" si="9">SUM(I20:I22)</f>
        <v>0</v>
      </c>
      <c r="J23" s="15">
        <f t="shared" ref="J23" si="10">SUM(J20:J22)</f>
        <v>160861.85</v>
      </c>
      <c r="K23" s="15">
        <f t="shared" ref="K23" si="11">SUM(K20:K22)</f>
        <v>0</v>
      </c>
      <c r="L23" s="15">
        <f t="shared" ref="L23" si="12">SUM(L20:L22)</f>
        <v>132468.63999999998</v>
      </c>
      <c r="M23" s="15">
        <f t="shared" ref="M23" si="13">SUM(M20:M22)</f>
        <v>0</v>
      </c>
      <c r="N23" s="15">
        <f t="shared" ref="N23" si="14">SUM(N20:N22)</f>
        <v>4315.88</v>
      </c>
      <c r="O23" s="15">
        <f t="shared" ref="O23" si="15">SUM(O20:O22)</f>
        <v>0</v>
      </c>
      <c r="P23" s="15">
        <f t="shared" ref="P23" si="16">SUM(P20:P22)</f>
        <v>77711.27</v>
      </c>
      <c r="Q23" s="15">
        <f t="shared" ref="Q23" si="17">SUM(Q20:Q22)</f>
        <v>0</v>
      </c>
      <c r="R23" s="15">
        <f t="shared" ref="R23" si="18">SUM(R20:R22)</f>
        <v>50241.16</v>
      </c>
      <c r="S23" s="15">
        <f t="shared" ref="S23" si="19">SUM(S20:S22)</f>
        <v>0</v>
      </c>
      <c r="T23" s="15">
        <f t="shared" ref="T23" si="20">SUM(T20:T22)</f>
        <v>7588.49</v>
      </c>
      <c r="U23" s="15">
        <f t="shared" ref="U23" si="21">SUM(U20:U22)</f>
        <v>0</v>
      </c>
      <c r="V23" s="15">
        <f t="shared" ref="V23" si="22">SUM(V20:V22)</f>
        <v>36554.479999999996</v>
      </c>
      <c r="W23" s="15">
        <f t="shared" ref="W23" si="23">SUM(W20:W22)</f>
        <v>0</v>
      </c>
      <c r="X23" s="15">
        <f t="shared" ref="X23" si="24">SUM(X20:X22)</f>
        <v>7084.82</v>
      </c>
      <c r="Y23" s="15">
        <f t="shared" ref="Y23" si="25">SUM(Y20:Y22)</f>
        <v>0</v>
      </c>
      <c r="Z23" s="15">
        <f t="shared" ref="Z23" si="26">SUM(Z20:Z22)</f>
        <v>7701.89</v>
      </c>
    </row>
    <row r="24" spans="1:26" x14ac:dyDescent="0.25">
      <c r="A24" s="25">
        <v>53001950500</v>
      </c>
      <c r="B24" s="26" t="s">
        <v>20</v>
      </c>
      <c r="C24" s="14"/>
      <c r="D24" s="18">
        <v>1925.73</v>
      </c>
      <c r="E24" s="17"/>
      <c r="F24" s="18">
        <v>1941.08</v>
      </c>
      <c r="G24" s="17"/>
      <c r="H24" s="18">
        <v>13970.67</v>
      </c>
      <c r="I24" s="17"/>
      <c r="J24" s="18">
        <v>900.67</v>
      </c>
      <c r="K24" s="17"/>
      <c r="L24" s="18">
        <v>39157.980000000003</v>
      </c>
      <c r="M24" s="17"/>
      <c r="N24" s="18">
        <v>465.62</v>
      </c>
      <c r="O24" s="17"/>
      <c r="P24" s="18">
        <v>26749.96</v>
      </c>
      <c r="Q24" s="17"/>
      <c r="R24" s="18">
        <v>23985.63</v>
      </c>
      <c r="S24" s="17"/>
      <c r="T24" s="18">
        <v>3300.82</v>
      </c>
      <c r="U24" s="17"/>
      <c r="V24" s="18">
        <v>12309.47</v>
      </c>
      <c r="W24" s="17"/>
      <c r="X24" s="18">
        <v>1266.72</v>
      </c>
      <c r="Y24" s="17"/>
      <c r="Z24" s="18">
        <v>5085.72</v>
      </c>
    </row>
    <row r="25" spans="1:26" x14ac:dyDescent="0.25">
      <c r="A25" s="24"/>
      <c r="B25" s="26" t="s">
        <v>21</v>
      </c>
      <c r="C25" s="14"/>
      <c r="D25" s="18">
        <v>57187.06</v>
      </c>
      <c r="E25" s="17"/>
      <c r="F25" s="18">
        <v>74671.66</v>
      </c>
      <c r="G25" s="17"/>
      <c r="H25" s="18">
        <v>59532.22</v>
      </c>
      <c r="I25" s="17"/>
      <c r="J25" s="18">
        <v>51260.05</v>
      </c>
      <c r="K25" s="17"/>
      <c r="L25" s="18">
        <v>387.78</v>
      </c>
      <c r="M25" s="17"/>
      <c r="N25" s="18">
        <v>419.01</v>
      </c>
      <c r="O25" s="17"/>
      <c r="P25" s="18">
        <v>1204.98</v>
      </c>
      <c r="Q25" s="17"/>
      <c r="R25" s="18">
        <v>553.37</v>
      </c>
      <c r="S25" s="17"/>
      <c r="T25" s="18">
        <v>720.7</v>
      </c>
      <c r="U25" s="17"/>
      <c r="V25" s="18">
        <v>19475.599999999999</v>
      </c>
      <c r="W25" s="17"/>
      <c r="X25" s="18">
        <v>1234.3699999999999</v>
      </c>
      <c r="Y25" s="17"/>
      <c r="Z25" s="18">
        <v>9513.14</v>
      </c>
    </row>
    <row r="26" spans="1:26" x14ac:dyDescent="0.25">
      <c r="A26" s="24"/>
      <c r="B26" s="26" t="s">
        <v>22</v>
      </c>
      <c r="C26" s="14"/>
      <c r="D26" s="18">
        <v>826.2</v>
      </c>
      <c r="E26" s="17"/>
      <c r="F26" s="18">
        <v>700.88</v>
      </c>
      <c r="G26" s="17"/>
      <c r="H26" s="18">
        <v>4330.45</v>
      </c>
      <c r="I26" s="17"/>
      <c r="J26" s="18">
        <v>4730.16</v>
      </c>
      <c r="K26" s="17"/>
      <c r="L26" s="18">
        <v>5627.54</v>
      </c>
      <c r="M26" s="17"/>
      <c r="N26" s="18">
        <v>6081.87</v>
      </c>
      <c r="O26" s="17"/>
      <c r="P26" s="18">
        <v>1573.82</v>
      </c>
      <c r="Q26" s="17"/>
      <c r="R26" s="18">
        <v>835.54</v>
      </c>
      <c r="S26" s="17"/>
      <c r="T26" s="18">
        <v>1570.23</v>
      </c>
      <c r="U26" s="17"/>
      <c r="V26" s="18">
        <v>1410.24</v>
      </c>
      <c r="W26" s="17"/>
      <c r="X26" s="18">
        <v>13731.56</v>
      </c>
      <c r="Y26" s="17"/>
      <c r="Z26" s="18"/>
    </row>
    <row r="27" spans="1:26" x14ac:dyDescent="0.25">
      <c r="B27" s="27" t="s">
        <v>23</v>
      </c>
      <c r="C27" s="13">
        <f>SUM(C24:C26)</f>
        <v>0</v>
      </c>
      <c r="D27" s="15">
        <f t="shared" ref="D27" si="27">SUM(D24:D26)</f>
        <v>59938.99</v>
      </c>
      <c r="E27" s="15">
        <f t="shared" ref="E27" si="28">SUM(E24:E26)</f>
        <v>0</v>
      </c>
      <c r="F27" s="15">
        <f t="shared" ref="F27" si="29">SUM(F24:F26)</f>
        <v>77313.62000000001</v>
      </c>
      <c r="G27" s="15">
        <f t="shared" ref="G27" si="30">SUM(G24:G26)</f>
        <v>0</v>
      </c>
      <c r="H27" s="15">
        <f t="shared" ref="H27" si="31">SUM(H24:H26)</f>
        <v>77833.34</v>
      </c>
      <c r="I27" s="15">
        <f t="shared" ref="I27" si="32">SUM(I24:I26)</f>
        <v>0</v>
      </c>
      <c r="J27" s="15">
        <f t="shared" ref="J27" si="33">SUM(J24:J26)</f>
        <v>56890.880000000005</v>
      </c>
      <c r="K27" s="15">
        <f t="shared" ref="K27" si="34">SUM(K24:K26)</f>
        <v>0</v>
      </c>
      <c r="L27" s="15">
        <f t="shared" ref="L27" si="35">SUM(L24:L26)</f>
        <v>45173.3</v>
      </c>
      <c r="M27" s="15">
        <f t="shared" ref="M27" si="36">SUM(M24:M26)</f>
        <v>0</v>
      </c>
      <c r="N27" s="15">
        <f t="shared" ref="N27" si="37">SUM(N24:N26)</f>
        <v>6966.5</v>
      </c>
      <c r="O27" s="15">
        <f t="shared" ref="O27" si="38">SUM(O24:O26)</f>
        <v>0</v>
      </c>
      <c r="P27" s="15">
        <f t="shared" ref="P27" si="39">SUM(P24:P26)</f>
        <v>29528.76</v>
      </c>
      <c r="Q27" s="15">
        <f t="shared" ref="Q27" si="40">SUM(Q24:Q26)</f>
        <v>0</v>
      </c>
      <c r="R27" s="15">
        <f t="shared" ref="R27" si="41">SUM(R24:R26)</f>
        <v>25374.54</v>
      </c>
      <c r="S27" s="15">
        <f t="shared" ref="S27" si="42">SUM(S24:S26)</f>
        <v>0</v>
      </c>
      <c r="T27" s="15">
        <f t="shared" ref="T27" si="43">SUM(T24:T26)</f>
        <v>5591.75</v>
      </c>
      <c r="U27" s="15">
        <f t="shared" ref="U27" si="44">SUM(U24:U26)</f>
        <v>0</v>
      </c>
      <c r="V27" s="15">
        <f t="shared" ref="V27" si="45">SUM(V24:V26)</f>
        <v>33195.31</v>
      </c>
      <c r="W27" s="15">
        <f t="shared" ref="W27" si="46">SUM(W24:W26)</f>
        <v>0</v>
      </c>
      <c r="X27" s="15">
        <f t="shared" ref="X27" si="47">SUM(X24:X26)</f>
        <v>16232.65</v>
      </c>
      <c r="Y27" s="15">
        <f t="shared" ref="Y27" si="48">SUM(Y24:Y26)</f>
        <v>0</v>
      </c>
      <c r="Z27" s="15">
        <f t="shared" ref="Z27" si="49">SUM(Z24:Z26)</f>
        <v>14598.86</v>
      </c>
    </row>
    <row r="28" spans="1:26" x14ac:dyDescent="0.25">
      <c r="A28" s="25">
        <v>53003960100</v>
      </c>
      <c r="B28" s="26" t="s">
        <v>20</v>
      </c>
      <c r="C28" s="14">
        <v>2529.7600000000002</v>
      </c>
      <c r="D28" s="18"/>
      <c r="E28" s="17">
        <v>3792.2</v>
      </c>
      <c r="F28" s="18"/>
      <c r="G28" s="17"/>
      <c r="H28" s="18"/>
      <c r="I28" s="17">
        <v>3592.38</v>
      </c>
      <c r="J28" s="18"/>
      <c r="K28" s="17">
        <v>4374.24</v>
      </c>
      <c r="L28" s="18"/>
      <c r="M28" s="17"/>
      <c r="N28" s="18"/>
      <c r="O28" s="17">
        <v>1779.43</v>
      </c>
      <c r="P28" s="18"/>
      <c r="Q28" s="17"/>
      <c r="R28" s="18"/>
      <c r="S28" s="17">
        <v>2474.2199999999998</v>
      </c>
      <c r="T28" s="18"/>
      <c r="U28" s="17">
        <v>3573.39</v>
      </c>
      <c r="V28" s="18"/>
      <c r="W28" s="17"/>
      <c r="X28" s="18"/>
      <c r="Y28" s="17">
        <v>26.37</v>
      </c>
      <c r="Z28" s="18"/>
    </row>
    <row r="29" spans="1:26" x14ac:dyDescent="0.25">
      <c r="A29" s="24"/>
      <c r="B29" s="26" t="s">
        <v>21</v>
      </c>
      <c r="C29" s="14"/>
      <c r="D29" s="18"/>
      <c r="E29" s="17"/>
      <c r="F29" s="18"/>
      <c r="G29" s="17"/>
      <c r="H29" s="18"/>
      <c r="I29" s="17"/>
      <c r="J29" s="18"/>
      <c r="K29" s="17"/>
      <c r="L29" s="18"/>
      <c r="M29" s="17"/>
      <c r="N29" s="18"/>
      <c r="O29" s="17"/>
      <c r="P29" s="18"/>
      <c r="Q29" s="17">
        <v>53.54</v>
      </c>
      <c r="R29" s="18"/>
      <c r="S29" s="17"/>
      <c r="T29" s="18"/>
      <c r="U29" s="17"/>
      <c r="V29" s="18"/>
      <c r="W29" s="17">
        <v>4863</v>
      </c>
      <c r="X29" s="18"/>
      <c r="Y29" s="17"/>
      <c r="Z29" s="18"/>
    </row>
    <row r="30" spans="1:26" x14ac:dyDescent="0.25">
      <c r="A30" s="24"/>
      <c r="B30" s="26" t="s">
        <v>22</v>
      </c>
      <c r="C30" s="14"/>
      <c r="D30" s="18"/>
      <c r="E30" s="17"/>
      <c r="F30" s="18"/>
      <c r="G30" s="17"/>
      <c r="H30" s="18"/>
      <c r="I30" s="17"/>
      <c r="J30" s="18"/>
      <c r="K30" s="17"/>
      <c r="L30" s="18"/>
      <c r="M30" s="17"/>
      <c r="N30" s="18"/>
      <c r="O30" s="17"/>
      <c r="P30" s="18"/>
      <c r="Q30" s="17"/>
      <c r="R30" s="18"/>
      <c r="S30" s="17"/>
      <c r="T30" s="18"/>
      <c r="U30" s="17"/>
      <c r="V30" s="18"/>
      <c r="W30" s="17"/>
      <c r="X30" s="18"/>
      <c r="Y30" s="17"/>
      <c r="Z30" s="18"/>
    </row>
    <row r="31" spans="1:26" x14ac:dyDescent="0.25">
      <c r="B31" s="27" t="s">
        <v>23</v>
      </c>
      <c r="C31" s="13">
        <f>SUM(C28:C30)</f>
        <v>2529.7600000000002</v>
      </c>
      <c r="D31" s="15">
        <f t="shared" ref="D31" si="50">SUM(D28:D30)</f>
        <v>0</v>
      </c>
      <c r="E31" s="15">
        <f t="shared" ref="E31" si="51">SUM(E28:E30)</f>
        <v>3792.2</v>
      </c>
      <c r="F31" s="15">
        <f t="shared" ref="F31" si="52">SUM(F28:F30)</f>
        <v>0</v>
      </c>
      <c r="G31" s="15">
        <f t="shared" ref="G31" si="53">SUM(G28:G30)</f>
        <v>0</v>
      </c>
      <c r="H31" s="15">
        <f t="shared" ref="H31" si="54">SUM(H28:H30)</f>
        <v>0</v>
      </c>
      <c r="I31" s="15">
        <f t="shared" ref="I31" si="55">SUM(I28:I30)</f>
        <v>3592.38</v>
      </c>
      <c r="J31" s="15">
        <f t="shared" ref="J31" si="56">SUM(J28:J30)</f>
        <v>0</v>
      </c>
      <c r="K31" s="15">
        <f t="shared" ref="K31" si="57">SUM(K28:K30)</f>
        <v>4374.24</v>
      </c>
      <c r="L31" s="15">
        <f t="shared" ref="L31" si="58">SUM(L28:L30)</f>
        <v>0</v>
      </c>
      <c r="M31" s="15">
        <f t="shared" ref="M31" si="59">SUM(M28:M30)</f>
        <v>0</v>
      </c>
      <c r="N31" s="15">
        <f t="shared" ref="N31" si="60">SUM(N28:N30)</f>
        <v>0</v>
      </c>
      <c r="O31" s="15">
        <f t="shared" ref="O31" si="61">SUM(O28:O30)</f>
        <v>1779.43</v>
      </c>
      <c r="P31" s="15">
        <f t="shared" ref="P31" si="62">SUM(P28:P30)</f>
        <v>0</v>
      </c>
      <c r="Q31" s="15">
        <f t="shared" ref="Q31" si="63">SUM(Q28:Q30)</f>
        <v>53.54</v>
      </c>
      <c r="R31" s="15">
        <f t="shared" ref="R31" si="64">SUM(R28:R30)</f>
        <v>0</v>
      </c>
      <c r="S31" s="15">
        <f t="shared" ref="S31" si="65">SUM(S28:S30)</f>
        <v>2474.2199999999998</v>
      </c>
      <c r="T31" s="15">
        <f t="shared" ref="T31" si="66">SUM(T28:T30)</f>
        <v>0</v>
      </c>
      <c r="U31" s="15">
        <f t="shared" ref="U31" si="67">SUM(U28:U30)</f>
        <v>3573.39</v>
      </c>
      <c r="V31" s="15">
        <f t="shared" ref="V31" si="68">SUM(V28:V30)</f>
        <v>0</v>
      </c>
      <c r="W31" s="15">
        <f t="shared" ref="W31" si="69">SUM(W28:W30)</f>
        <v>4863</v>
      </c>
      <c r="X31" s="15">
        <f t="shared" ref="X31" si="70">SUM(X28:X30)</f>
        <v>0</v>
      </c>
      <c r="Y31" s="15">
        <f t="shared" ref="Y31" si="71">SUM(Y28:Y30)</f>
        <v>26.37</v>
      </c>
      <c r="Z31" s="15">
        <f t="shared" ref="Z31" si="72">SUM(Z28:Z30)</f>
        <v>0</v>
      </c>
    </row>
    <row r="32" spans="1:26" x14ac:dyDescent="0.25">
      <c r="A32" s="25">
        <v>53003960200</v>
      </c>
      <c r="B32" s="26" t="s">
        <v>20</v>
      </c>
      <c r="C32" s="14">
        <v>334.72</v>
      </c>
      <c r="D32" s="18"/>
      <c r="E32" s="17">
        <v>32.06</v>
      </c>
      <c r="F32" s="18"/>
      <c r="G32" s="17">
        <v>1060.08</v>
      </c>
      <c r="H32" s="18"/>
      <c r="I32" s="17"/>
      <c r="J32" s="18"/>
      <c r="K32" s="17">
        <v>24992.14</v>
      </c>
      <c r="L32" s="18"/>
      <c r="M32" s="17"/>
      <c r="N32" s="18"/>
      <c r="O32" s="17"/>
      <c r="P32" s="18"/>
      <c r="Q32" s="17"/>
      <c r="R32" s="18"/>
      <c r="S32" s="17">
        <v>385.04</v>
      </c>
      <c r="T32" s="18"/>
      <c r="U32" s="17">
        <v>1.78</v>
      </c>
      <c r="V32" s="18"/>
      <c r="W32" s="17">
        <v>73.55</v>
      </c>
      <c r="X32" s="18"/>
      <c r="Y32" s="17"/>
      <c r="Z32" s="18"/>
    </row>
    <row r="33" spans="1:26" x14ac:dyDescent="0.25">
      <c r="A33" s="24"/>
      <c r="B33" s="26" t="s">
        <v>21</v>
      </c>
      <c r="C33" s="14"/>
      <c r="D33" s="18"/>
      <c r="E33" s="17"/>
      <c r="F33" s="18"/>
      <c r="G33" s="17"/>
      <c r="H33" s="18"/>
      <c r="I33" s="17">
        <v>1217.74</v>
      </c>
      <c r="J33" s="18"/>
      <c r="K33" s="17"/>
      <c r="L33" s="18"/>
      <c r="M33" s="17">
        <v>1798.62</v>
      </c>
      <c r="N33" s="18"/>
      <c r="O33" s="17"/>
      <c r="P33" s="18"/>
      <c r="Q33" s="17"/>
      <c r="R33" s="18"/>
      <c r="S33" s="17"/>
      <c r="T33" s="18"/>
      <c r="U33" s="17"/>
      <c r="V33" s="18"/>
      <c r="W33" s="17"/>
      <c r="X33" s="18"/>
      <c r="Y33" s="17"/>
      <c r="Z33" s="18"/>
    </row>
    <row r="34" spans="1:26" x14ac:dyDescent="0.25">
      <c r="A34" s="24"/>
      <c r="B34" s="26" t="s">
        <v>22</v>
      </c>
      <c r="C34" s="14">
        <v>853.66</v>
      </c>
      <c r="D34" s="18"/>
      <c r="E34" s="17">
        <v>1345.06</v>
      </c>
      <c r="F34" s="18"/>
      <c r="G34" s="17"/>
      <c r="H34" s="18"/>
      <c r="I34" s="17"/>
      <c r="J34" s="18"/>
      <c r="K34" s="17">
        <v>3135.34</v>
      </c>
      <c r="L34" s="18"/>
      <c r="M34" s="17">
        <v>3135.34</v>
      </c>
      <c r="N34" s="18"/>
      <c r="O34" s="17"/>
      <c r="P34" s="18"/>
      <c r="Q34" s="17"/>
      <c r="R34" s="18"/>
      <c r="S34" s="17"/>
      <c r="T34" s="18"/>
      <c r="U34" s="17"/>
      <c r="V34" s="18"/>
      <c r="W34" s="17">
        <v>781.24</v>
      </c>
      <c r="X34" s="18"/>
      <c r="Y34" s="17"/>
      <c r="Z34" s="18"/>
    </row>
    <row r="35" spans="1:26" x14ac:dyDescent="0.25">
      <c r="B35" s="27" t="s">
        <v>23</v>
      </c>
      <c r="C35" s="13">
        <f>SUM(C32:C34)</f>
        <v>1188.3800000000001</v>
      </c>
      <c r="D35" s="15">
        <f t="shared" ref="D35" si="73">SUM(D32:D34)</f>
        <v>0</v>
      </c>
      <c r="E35" s="15">
        <f t="shared" ref="E35" si="74">SUM(E32:E34)</f>
        <v>1377.12</v>
      </c>
      <c r="F35" s="15">
        <f t="shared" ref="F35" si="75">SUM(F32:F34)</f>
        <v>0</v>
      </c>
      <c r="G35" s="15">
        <f t="shared" ref="G35" si="76">SUM(G32:G34)</f>
        <v>1060.08</v>
      </c>
      <c r="H35" s="15">
        <f t="shared" ref="H35" si="77">SUM(H32:H34)</f>
        <v>0</v>
      </c>
      <c r="I35" s="15">
        <f t="shared" ref="I35" si="78">SUM(I32:I34)</f>
        <v>1217.74</v>
      </c>
      <c r="J35" s="15">
        <f t="shared" ref="J35" si="79">SUM(J32:J34)</f>
        <v>0</v>
      </c>
      <c r="K35" s="15">
        <f t="shared" ref="K35" si="80">SUM(K32:K34)</f>
        <v>28127.48</v>
      </c>
      <c r="L35" s="15">
        <f t="shared" ref="L35" si="81">SUM(L32:L34)</f>
        <v>0</v>
      </c>
      <c r="M35" s="15">
        <f t="shared" ref="M35" si="82">SUM(M32:M34)</f>
        <v>4933.96</v>
      </c>
      <c r="N35" s="15">
        <f t="shared" ref="N35" si="83">SUM(N32:N34)</f>
        <v>0</v>
      </c>
      <c r="O35" s="15">
        <f t="shared" ref="O35" si="84">SUM(O32:O34)</f>
        <v>0</v>
      </c>
      <c r="P35" s="15">
        <f t="shared" ref="P35" si="85">SUM(P32:P34)</f>
        <v>0</v>
      </c>
      <c r="Q35" s="15">
        <f t="shared" ref="Q35" si="86">SUM(Q32:Q34)</f>
        <v>0</v>
      </c>
      <c r="R35" s="15">
        <f t="shared" ref="R35" si="87">SUM(R32:R34)</f>
        <v>0</v>
      </c>
      <c r="S35" s="15">
        <f t="shared" ref="S35" si="88">SUM(S32:S34)</f>
        <v>385.04</v>
      </c>
      <c r="T35" s="15">
        <f t="shared" ref="T35" si="89">SUM(T32:T34)</f>
        <v>0</v>
      </c>
      <c r="U35" s="15">
        <f t="shared" ref="U35" si="90">SUM(U32:U34)</f>
        <v>1.78</v>
      </c>
      <c r="V35" s="15">
        <f t="shared" ref="V35" si="91">SUM(V32:V34)</f>
        <v>0</v>
      </c>
      <c r="W35" s="15">
        <f t="shared" ref="W35" si="92">SUM(W32:W34)</f>
        <v>854.79</v>
      </c>
      <c r="X35" s="15">
        <f t="shared" ref="X35" si="93">SUM(X32:X34)</f>
        <v>0</v>
      </c>
      <c r="Y35" s="15">
        <f t="shared" ref="Y35" si="94">SUM(Y32:Y34)</f>
        <v>0</v>
      </c>
      <c r="Z35" s="15">
        <f t="shared" ref="Z35" si="95">SUM(Z32:Z34)</f>
        <v>0</v>
      </c>
    </row>
    <row r="36" spans="1:26" x14ac:dyDescent="0.25">
      <c r="A36" s="25">
        <v>53003960300</v>
      </c>
      <c r="B36" s="26" t="s">
        <v>20</v>
      </c>
      <c r="C36" s="14">
        <v>39707.33</v>
      </c>
      <c r="D36" s="18"/>
      <c r="E36" s="17">
        <v>14576.27</v>
      </c>
      <c r="F36" s="18"/>
      <c r="G36" s="17">
        <v>86680.54</v>
      </c>
      <c r="H36" s="18"/>
      <c r="I36" s="17">
        <v>14852.51</v>
      </c>
      <c r="J36" s="18"/>
      <c r="K36" s="17">
        <v>27045.79</v>
      </c>
      <c r="L36" s="18"/>
      <c r="M36" s="17">
        <v>24523.35</v>
      </c>
      <c r="N36" s="18"/>
      <c r="O36" s="17">
        <v>8139.56</v>
      </c>
      <c r="P36" s="18"/>
      <c r="Q36" s="17">
        <v>53987.83</v>
      </c>
      <c r="R36" s="18"/>
      <c r="S36" s="17">
        <v>13023.2</v>
      </c>
      <c r="T36" s="18"/>
      <c r="U36" s="17">
        <v>58306.65</v>
      </c>
      <c r="V36" s="18"/>
      <c r="W36" s="17">
        <v>62306.06</v>
      </c>
      <c r="X36" s="18"/>
      <c r="Y36" s="17">
        <v>64504.800000000003</v>
      </c>
      <c r="Z36" s="18"/>
    </row>
    <row r="37" spans="1:26" x14ac:dyDescent="0.25">
      <c r="A37" s="24"/>
      <c r="B37" s="26" t="s">
        <v>21</v>
      </c>
      <c r="C37" s="14">
        <v>1648.88</v>
      </c>
      <c r="D37" s="18"/>
      <c r="E37" s="17">
        <v>2081.15</v>
      </c>
      <c r="F37" s="18"/>
      <c r="G37" s="17">
        <v>1848.96</v>
      </c>
      <c r="H37" s="18"/>
      <c r="I37" s="17">
        <v>620.02</v>
      </c>
      <c r="J37" s="18"/>
      <c r="K37" s="17">
        <v>9684.51</v>
      </c>
      <c r="L37" s="18"/>
      <c r="M37" s="17">
        <v>7770.58</v>
      </c>
      <c r="N37" s="18"/>
      <c r="O37" s="17">
        <v>10104.290000000001</v>
      </c>
      <c r="P37" s="18"/>
      <c r="Q37" s="17">
        <v>3043.02</v>
      </c>
      <c r="R37" s="18"/>
      <c r="S37" s="17">
        <v>110511.23</v>
      </c>
      <c r="T37" s="18"/>
      <c r="U37" s="17">
        <v>873.18</v>
      </c>
      <c r="V37" s="18"/>
      <c r="W37" s="17">
        <v>4034.11</v>
      </c>
      <c r="X37" s="18"/>
      <c r="Y37" s="17">
        <v>833.75</v>
      </c>
      <c r="Z37" s="18"/>
    </row>
    <row r="38" spans="1:26" x14ac:dyDescent="0.25">
      <c r="A38" s="24"/>
      <c r="B38" s="26" t="s">
        <v>22</v>
      </c>
      <c r="C38" s="14">
        <v>1123.04</v>
      </c>
      <c r="D38" s="18"/>
      <c r="E38" s="17">
        <v>133.76</v>
      </c>
      <c r="F38" s="18"/>
      <c r="G38" s="17">
        <v>2519.88</v>
      </c>
      <c r="H38" s="18"/>
      <c r="I38" s="17"/>
      <c r="J38" s="18"/>
      <c r="K38" s="17"/>
      <c r="L38" s="18"/>
      <c r="M38" s="17">
        <v>973</v>
      </c>
      <c r="N38" s="18"/>
      <c r="O38" s="17">
        <v>1241.8800000000001</v>
      </c>
      <c r="P38" s="18"/>
      <c r="Q38" s="17">
        <v>5618.59</v>
      </c>
      <c r="R38" s="18"/>
      <c r="S38" s="17">
        <v>5808.69</v>
      </c>
      <c r="T38" s="18"/>
      <c r="U38" s="17">
        <v>7943.81</v>
      </c>
      <c r="V38" s="18"/>
      <c r="W38" s="17">
        <v>4335.46</v>
      </c>
      <c r="X38" s="18"/>
      <c r="Y38" s="17">
        <v>1443.63</v>
      </c>
      <c r="Z38" s="18"/>
    </row>
    <row r="39" spans="1:26" x14ac:dyDescent="0.25">
      <c r="B39" s="27" t="s">
        <v>23</v>
      </c>
      <c r="C39" s="13">
        <f>SUM(C36:C38)</f>
        <v>42479.25</v>
      </c>
      <c r="D39" s="15">
        <f t="shared" ref="D39" si="96">SUM(D36:D38)</f>
        <v>0</v>
      </c>
      <c r="E39" s="15">
        <f t="shared" ref="E39" si="97">SUM(E36:E38)</f>
        <v>16791.18</v>
      </c>
      <c r="F39" s="15">
        <f t="shared" ref="F39" si="98">SUM(F36:F38)</f>
        <v>0</v>
      </c>
      <c r="G39" s="15">
        <f t="shared" ref="G39" si="99">SUM(G36:G38)</f>
        <v>91049.38</v>
      </c>
      <c r="H39" s="15">
        <f t="shared" ref="H39" si="100">SUM(H36:H38)</f>
        <v>0</v>
      </c>
      <c r="I39" s="15">
        <f t="shared" ref="I39" si="101">SUM(I36:I38)</f>
        <v>15472.53</v>
      </c>
      <c r="J39" s="15">
        <f t="shared" ref="J39" si="102">SUM(J36:J38)</f>
        <v>0</v>
      </c>
      <c r="K39" s="15">
        <f t="shared" ref="K39" si="103">SUM(K36:K38)</f>
        <v>36730.300000000003</v>
      </c>
      <c r="L39" s="15">
        <f t="shared" ref="L39" si="104">SUM(L36:L38)</f>
        <v>0</v>
      </c>
      <c r="M39" s="15">
        <f t="shared" ref="M39" si="105">SUM(M36:M38)</f>
        <v>33266.93</v>
      </c>
      <c r="N39" s="15">
        <f t="shared" ref="N39" si="106">SUM(N36:N38)</f>
        <v>0</v>
      </c>
      <c r="O39" s="15">
        <f t="shared" ref="O39" si="107">SUM(O36:O38)</f>
        <v>19485.730000000003</v>
      </c>
      <c r="P39" s="15">
        <f t="shared" ref="P39" si="108">SUM(P36:P38)</f>
        <v>0</v>
      </c>
      <c r="Q39" s="15">
        <f t="shared" ref="Q39" si="109">SUM(Q36:Q38)</f>
        <v>62649.440000000002</v>
      </c>
      <c r="R39" s="15">
        <f t="shared" ref="R39" si="110">SUM(R36:R38)</f>
        <v>0</v>
      </c>
      <c r="S39" s="15">
        <f t="shared" ref="S39" si="111">SUM(S36:S38)</f>
        <v>129343.12</v>
      </c>
      <c r="T39" s="15">
        <f t="shared" ref="T39" si="112">SUM(T36:T38)</f>
        <v>0</v>
      </c>
      <c r="U39" s="15">
        <f t="shared" ref="U39" si="113">SUM(U36:U38)</f>
        <v>67123.64</v>
      </c>
      <c r="V39" s="15">
        <f t="shared" ref="V39" si="114">SUM(V36:V38)</f>
        <v>0</v>
      </c>
      <c r="W39" s="15">
        <f t="shared" ref="W39" si="115">SUM(W36:W38)</f>
        <v>70675.63</v>
      </c>
      <c r="X39" s="15">
        <f t="shared" ref="X39" si="116">SUM(X36:X38)</f>
        <v>0</v>
      </c>
      <c r="Y39" s="15">
        <f t="shared" ref="Y39" si="117">SUM(Y36:Y38)</f>
        <v>66782.180000000008</v>
      </c>
      <c r="Z39" s="15">
        <f t="shared" ref="Z39" si="118">SUM(Z36:Z38)</f>
        <v>0</v>
      </c>
    </row>
    <row r="40" spans="1:26" x14ac:dyDescent="0.25">
      <c r="A40" s="25">
        <v>53003960400</v>
      </c>
      <c r="B40" s="26" t="s">
        <v>20</v>
      </c>
      <c r="C40" s="14"/>
      <c r="D40" s="18"/>
      <c r="E40" s="17"/>
      <c r="F40" s="18"/>
      <c r="G40" s="17"/>
      <c r="H40" s="18"/>
      <c r="I40" s="17"/>
      <c r="J40" s="18"/>
      <c r="K40" s="17"/>
      <c r="L40" s="18">
        <v>1243.58</v>
      </c>
      <c r="M40" s="17"/>
      <c r="N40" s="18"/>
      <c r="O40" s="17"/>
      <c r="P40" s="18"/>
      <c r="Q40" s="17"/>
      <c r="R40" s="18"/>
      <c r="S40" s="17"/>
      <c r="T40" s="18"/>
      <c r="U40" s="17"/>
      <c r="V40" s="18"/>
      <c r="W40" s="17"/>
      <c r="X40" s="18"/>
      <c r="Y40" s="17"/>
      <c r="Z40" s="18"/>
    </row>
    <row r="41" spans="1:26" x14ac:dyDescent="0.25">
      <c r="A41" s="24"/>
      <c r="B41" s="26" t="s">
        <v>21</v>
      </c>
      <c r="C41" s="14"/>
      <c r="D41" s="18"/>
      <c r="E41" s="17"/>
      <c r="F41" s="18"/>
      <c r="G41" s="17"/>
      <c r="H41" s="18"/>
      <c r="I41" s="17"/>
      <c r="J41" s="18"/>
      <c r="K41" s="17"/>
      <c r="L41" s="18"/>
      <c r="M41" s="17"/>
      <c r="N41" s="18"/>
      <c r="O41" s="17"/>
      <c r="P41" s="18"/>
      <c r="Q41" s="17"/>
      <c r="R41" s="18"/>
      <c r="S41" s="17"/>
      <c r="T41" s="18"/>
      <c r="U41" s="17"/>
      <c r="V41" s="18"/>
      <c r="W41" s="17"/>
      <c r="X41" s="18"/>
      <c r="Y41" s="17"/>
      <c r="Z41" s="18"/>
    </row>
    <row r="42" spans="1:26" x14ac:dyDescent="0.25">
      <c r="A42" s="24"/>
      <c r="B42" s="26" t="s">
        <v>22</v>
      </c>
      <c r="C42" s="14"/>
      <c r="D42" s="18"/>
      <c r="E42" s="17"/>
      <c r="F42" s="18"/>
      <c r="G42" s="17"/>
      <c r="H42" s="18"/>
      <c r="I42" s="17"/>
      <c r="J42" s="18"/>
      <c r="K42" s="17"/>
      <c r="L42" s="18"/>
      <c r="M42" s="17"/>
      <c r="N42" s="18"/>
      <c r="O42" s="17"/>
      <c r="P42" s="18"/>
      <c r="Q42" s="17"/>
      <c r="R42" s="18"/>
      <c r="S42" s="17"/>
      <c r="T42" s="18"/>
      <c r="U42" s="17"/>
      <c r="V42" s="18"/>
      <c r="W42" s="17"/>
      <c r="X42" s="18"/>
      <c r="Y42" s="17"/>
      <c r="Z42" s="18"/>
    </row>
    <row r="43" spans="1:26" x14ac:dyDescent="0.25">
      <c r="B43" s="27" t="s">
        <v>23</v>
      </c>
      <c r="C43" s="13">
        <f>SUM(C40:C42)</f>
        <v>0</v>
      </c>
      <c r="D43" s="15">
        <f t="shared" ref="D43" si="119">SUM(D40:D42)</f>
        <v>0</v>
      </c>
      <c r="E43" s="15">
        <f t="shared" ref="E43" si="120">SUM(E40:E42)</f>
        <v>0</v>
      </c>
      <c r="F43" s="15">
        <f t="shared" ref="F43" si="121">SUM(F40:F42)</f>
        <v>0</v>
      </c>
      <c r="G43" s="15">
        <f t="shared" ref="G43" si="122">SUM(G40:G42)</f>
        <v>0</v>
      </c>
      <c r="H43" s="15">
        <f t="shared" ref="H43" si="123">SUM(H40:H42)</f>
        <v>0</v>
      </c>
      <c r="I43" s="15">
        <f t="shared" ref="I43" si="124">SUM(I40:I42)</f>
        <v>0</v>
      </c>
      <c r="J43" s="15">
        <f t="shared" ref="J43" si="125">SUM(J40:J42)</f>
        <v>0</v>
      </c>
      <c r="K43" s="15">
        <f t="shared" ref="K43" si="126">SUM(K40:K42)</f>
        <v>0</v>
      </c>
      <c r="L43" s="15">
        <f t="shared" ref="L43" si="127">SUM(L40:L42)</f>
        <v>1243.58</v>
      </c>
      <c r="M43" s="15">
        <f t="shared" ref="M43" si="128">SUM(M40:M42)</f>
        <v>0</v>
      </c>
      <c r="N43" s="15">
        <f t="shared" ref="N43" si="129">SUM(N40:N42)</f>
        <v>0</v>
      </c>
      <c r="O43" s="15">
        <f t="shared" ref="O43" si="130">SUM(O40:O42)</f>
        <v>0</v>
      </c>
      <c r="P43" s="15">
        <f t="shared" ref="P43" si="131">SUM(P40:P42)</f>
        <v>0</v>
      </c>
      <c r="Q43" s="15">
        <f t="shared" ref="Q43" si="132">SUM(Q40:Q42)</f>
        <v>0</v>
      </c>
      <c r="R43" s="15">
        <f t="shared" ref="R43" si="133">SUM(R40:R42)</f>
        <v>0</v>
      </c>
      <c r="S43" s="15">
        <f t="shared" ref="S43" si="134">SUM(S40:S42)</f>
        <v>0</v>
      </c>
      <c r="T43" s="15">
        <f t="shared" ref="T43" si="135">SUM(T40:T42)</f>
        <v>0</v>
      </c>
      <c r="U43" s="15">
        <f t="shared" ref="U43" si="136">SUM(U40:U42)</f>
        <v>0</v>
      </c>
      <c r="V43" s="15">
        <f t="shared" ref="V43" si="137">SUM(V40:V42)</f>
        <v>0</v>
      </c>
      <c r="W43" s="15">
        <f t="shared" ref="W43" si="138">SUM(W40:W42)</f>
        <v>0</v>
      </c>
      <c r="X43" s="15">
        <f t="shared" ref="X43" si="139">SUM(X40:X42)</f>
        <v>0</v>
      </c>
      <c r="Y43" s="15">
        <f t="shared" ref="Y43" si="140">SUM(Y40:Y42)</f>
        <v>0</v>
      </c>
      <c r="Z43" s="15">
        <f t="shared" ref="Z43" si="141">SUM(Z40:Z42)</f>
        <v>0</v>
      </c>
    </row>
    <row r="44" spans="1:26" x14ac:dyDescent="0.25">
      <c r="A44" s="25">
        <v>53003960500</v>
      </c>
      <c r="B44" s="26" t="s">
        <v>20</v>
      </c>
      <c r="C44" s="14">
        <v>23391.82</v>
      </c>
      <c r="D44" s="18"/>
      <c r="E44" s="17">
        <v>1225.3800000000001</v>
      </c>
      <c r="F44" s="18"/>
      <c r="G44" s="17">
        <v>56566.09</v>
      </c>
      <c r="H44" s="18"/>
      <c r="I44" s="17">
        <v>705.66</v>
      </c>
      <c r="J44" s="18"/>
      <c r="K44" s="17">
        <v>4374.24</v>
      </c>
      <c r="L44" s="18"/>
      <c r="M44" s="17">
        <v>664.77</v>
      </c>
      <c r="N44" s="18"/>
      <c r="O44" s="17">
        <v>634.23</v>
      </c>
      <c r="P44" s="18"/>
      <c r="Q44" s="17">
        <v>38109.050000000003</v>
      </c>
      <c r="R44" s="18"/>
      <c r="S44" s="17">
        <v>250.84</v>
      </c>
      <c r="T44" s="18"/>
      <c r="U44" s="17">
        <v>44713.97</v>
      </c>
      <c r="V44" s="18"/>
      <c r="W44" s="17">
        <v>43854.19</v>
      </c>
      <c r="X44" s="18"/>
      <c r="Y44" s="17">
        <v>48123.88</v>
      </c>
      <c r="Z44" s="18"/>
    </row>
    <row r="45" spans="1:26" x14ac:dyDescent="0.25">
      <c r="A45" s="24"/>
      <c r="B45" s="26" t="s">
        <v>21</v>
      </c>
      <c r="C45" s="14"/>
      <c r="D45" s="18"/>
      <c r="E45" s="17"/>
      <c r="F45" s="18"/>
      <c r="G45" s="17">
        <v>602.67999999999995</v>
      </c>
      <c r="H45" s="18"/>
      <c r="I45" s="17">
        <v>319.5</v>
      </c>
      <c r="J45" s="18"/>
      <c r="K45" s="17"/>
      <c r="L45" s="18"/>
      <c r="M45" s="17"/>
      <c r="N45" s="18"/>
      <c r="O45" s="17">
        <v>1235.3</v>
      </c>
      <c r="P45" s="18"/>
      <c r="Q45" s="17">
        <v>42.88</v>
      </c>
      <c r="R45" s="18"/>
      <c r="S45" s="17">
        <v>82467.490000000005</v>
      </c>
      <c r="T45" s="18"/>
      <c r="U45" s="17">
        <v>447.3</v>
      </c>
      <c r="V45" s="18"/>
      <c r="W45" s="17"/>
      <c r="X45" s="18"/>
      <c r="Y45" s="17">
        <v>5013.1400000000003</v>
      </c>
      <c r="Z45" s="18"/>
    </row>
    <row r="46" spans="1:26" x14ac:dyDescent="0.25">
      <c r="A46" s="24"/>
      <c r="B46" s="26" t="s">
        <v>22</v>
      </c>
      <c r="C46" s="14"/>
      <c r="D46" s="18"/>
      <c r="E46" s="17"/>
      <c r="F46" s="18"/>
      <c r="G46" s="17"/>
      <c r="H46" s="18"/>
      <c r="I46" s="17"/>
      <c r="J46" s="18"/>
      <c r="K46" s="17">
        <v>405.08</v>
      </c>
      <c r="L46" s="18"/>
      <c r="M46" s="17"/>
      <c r="N46" s="18"/>
      <c r="O46" s="17"/>
      <c r="P46" s="18"/>
      <c r="Q46" s="17"/>
      <c r="R46" s="18"/>
      <c r="S46" s="17"/>
      <c r="T46" s="18"/>
      <c r="U46" s="17"/>
      <c r="V46" s="18"/>
      <c r="W46" s="17">
        <v>606.24</v>
      </c>
      <c r="X46" s="18"/>
      <c r="Y46" s="17">
        <v>814.76</v>
      </c>
      <c r="Z46" s="18"/>
    </row>
    <row r="47" spans="1:26" x14ac:dyDescent="0.25">
      <c r="B47" s="27" t="s">
        <v>23</v>
      </c>
      <c r="C47" s="13">
        <f>SUM(C44:C46)</f>
        <v>23391.82</v>
      </c>
      <c r="D47" s="15">
        <f t="shared" ref="D47" si="142">SUM(D44:D46)</f>
        <v>0</v>
      </c>
      <c r="E47" s="15">
        <f t="shared" ref="E47" si="143">SUM(E44:E46)</f>
        <v>1225.3800000000001</v>
      </c>
      <c r="F47" s="15">
        <f t="shared" ref="F47" si="144">SUM(F44:F46)</f>
        <v>0</v>
      </c>
      <c r="G47" s="15">
        <f t="shared" ref="G47" si="145">SUM(G44:G46)</f>
        <v>57168.77</v>
      </c>
      <c r="H47" s="15">
        <f t="shared" ref="H47" si="146">SUM(H44:H46)</f>
        <v>0</v>
      </c>
      <c r="I47" s="15">
        <f t="shared" ref="I47" si="147">SUM(I44:I46)</f>
        <v>1025.1599999999999</v>
      </c>
      <c r="J47" s="15">
        <f t="shared" ref="J47" si="148">SUM(J44:J46)</f>
        <v>0</v>
      </c>
      <c r="K47" s="15">
        <f t="shared" ref="K47" si="149">SUM(K44:K46)</f>
        <v>4779.32</v>
      </c>
      <c r="L47" s="15">
        <f t="shared" ref="L47" si="150">SUM(L44:L46)</f>
        <v>0</v>
      </c>
      <c r="M47" s="15">
        <f t="shared" ref="M47" si="151">SUM(M44:M46)</f>
        <v>664.77</v>
      </c>
      <c r="N47" s="15">
        <f t="shared" ref="N47" si="152">SUM(N44:N46)</f>
        <v>0</v>
      </c>
      <c r="O47" s="15">
        <f t="shared" ref="O47" si="153">SUM(O44:O46)</f>
        <v>1869.53</v>
      </c>
      <c r="P47" s="15">
        <f t="shared" ref="P47" si="154">SUM(P44:P46)</f>
        <v>0</v>
      </c>
      <c r="Q47" s="15">
        <f t="shared" ref="Q47" si="155">SUM(Q44:Q46)</f>
        <v>38151.93</v>
      </c>
      <c r="R47" s="15">
        <f t="shared" ref="R47" si="156">SUM(R44:R46)</f>
        <v>0</v>
      </c>
      <c r="S47" s="15">
        <f t="shared" ref="S47" si="157">SUM(S44:S46)</f>
        <v>82718.33</v>
      </c>
      <c r="T47" s="15">
        <f t="shared" ref="T47" si="158">SUM(T44:T46)</f>
        <v>0</v>
      </c>
      <c r="U47" s="15">
        <f t="shared" ref="U47" si="159">SUM(U44:U46)</f>
        <v>45161.270000000004</v>
      </c>
      <c r="V47" s="15">
        <f t="shared" ref="V47" si="160">SUM(V44:V46)</f>
        <v>0</v>
      </c>
      <c r="W47" s="15">
        <f t="shared" ref="W47" si="161">SUM(W44:W46)</f>
        <v>44460.43</v>
      </c>
      <c r="X47" s="15">
        <f t="shared" ref="X47" si="162">SUM(X44:X46)</f>
        <v>0</v>
      </c>
      <c r="Y47" s="15">
        <f t="shared" ref="Y47" si="163">SUM(Y44:Y46)</f>
        <v>53951.78</v>
      </c>
      <c r="Z47" s="15">
        <f t="shared" ref="Z47" si="164">SUM(Z44:Z46)</f>
        <v>0</v>
      </c>
    </row>
    <row r="48" spans="1:26" x14ac:dyDescent="0.25">
      <c r="A48" s="25">
        <v>53003960600</v>
      </c>
      <c r="B48" s="26" t="s">
        <v>20</v>
      </c>
      <c r="C48" s="14">
        <v>13142.38</v>
      </c>
      <c r="D48" s="18"/>
      <c r="E48" s="17">
        <v>5879.64</v>
      </c>
      <c r="F48" s="18"/>
      <c r="G48" s="17">
        <v>17194.71</v>
      </c>
      <c r="H48" s="18"/>
      <c r="I48" s="17">
        <v>5382.2</v>
      </c>
      <c r="J48" s="18"/>
      <c r="K48" s="17">
        <v>4929.6400000000003</v>
      </c>
      <c r="L48" s="18"/>
      <c r="M48" s="17">
        <v>3577.53</v>
      </c>
      <c r="N48" s="18"/>
      <c r="O48" s="17">
        <v>8085.03</v>
      </c>
      <c r="P48" s="18"/>
      <c r="Q48" s="17">
        <v>10888.3</v>
      </c>
      <c r="R48" s="18"/>
      <c r="S48" s="17">
        <v>3034.95</v>
      </c>
      <c r="T48" s="18"/>
      <c r="U48" s="17">
        <v>12874.41</v>
      </c>
      <c r="V48" s="18"/>
      <c r="W48" s="17">
        <v>14362.32</v>
      </c>
      <c r="X48" s="18"/>
      <c r="Y48" s="17">
        <v>13749.68</v>
      </c>
      <c r="Z48" s="18"/>
    </row>
    <row r="49" spans="1:26" x14ac:dyDescent="0.25">
      <c r="A49" s="24"/>
      <c r="B49" s="26" t="s">
        <v>21</v>
      </c>
      <c r="C49" s="14">
        <v>306.12</v>
      </c>
      <c r="D49" s="18"/>
      <c r="E49" s="17">
        <v>1170.9100000000001</v>
      </c>
      <c r="F49" s="18"/>
      <c r="G49" s="17">
        <v>1895.65</v>
      </c>
      <c r="H49" s="18"/>
      <c r="I49" s="17">
        <v>1144.9100000000001</v>
      </c>
      <c r="J49" s="18"/>
      <c r="K49" s="17">
        <v>1333.27</v>
      </c>
      <c r="L49" s="18"/>
      <c r="M49" s="17">
        <v>1244.8699999999999</v>
      </c>
      <c r="N49" s="18"/>
      <c r="O49" s="17">
        <v>2260.7600000000002</v>
      </c>
      <c r="P49" s="18"/>
      <c r="Q49" s="17"/>
      <c r="R49" s="18"/>
      <c r="S49" s="17">
        <v>23562.14</v>
      </c>
      <c r="T49" s="18"/>
      <c r="U49" s="17">
        <v>393.34</v>
      </c>
      <c r="V49" s="18"/>
      <c r="W49" s="17">
        <v>377.73</v>
      </c>
      <c r="X49" s="18"/>
      <c r="Y49" s="17">
        <v>1639.67</v>
      </c>
      <c r="Z49" s="18"/>
    </row>
    <row r="50" spans="1:26" x14ac:dyDescent="0.25">
      <c r="A50" s="24"/>
      <c r="B50" s="26" t="s">
        <v>22</v>
      </c>
      <c r="C50" s="14">
        <v>1782.28</v>
      </c>
      <c r="D50" s="18"/>
      <c r="E50" s="17">
        <v>803.75</v>
      </c>
      <c r="F50" s="18"/>
      <c r="G50" s="17"/>
      <c r="H50" s="18"/>
      <c r="I50" s="17">
        <v>644.91999999999996</v>
      </c>
      <c r="J50" s="18"/>
      <c r="K50" s="17">
        <v>830.24</v>
      </c>
      <c r="L50" s="18"/>
      <c r="M50" s="17">
        <v>176.83</v>
      </c>
      <c r="N50" s="18"/>
      <c r="O50" s="17"/>
      <c r="P50" s="18"/>
      <c r="Q50" s="17">
        <v>1300.92</v>
      </c>
      <c r="R50" s="18"/>
      <c r="S50" s="17">
        <v>1343.28</v>
      </c>
      <c r="T50" s="18"/>
      <c r="U50" s="17">
        <v>1420.71</v>
      </c>
      <c r="V50" s="18"/>
      <c r="W50" s="17">
        <v>3500.5</v>
      </c>
      <c r="X50" s="18"/>
      <c r="Y50" s="17">
        <v>265.31</v>
      </c>
      <c r="Z50" s="18"/>
    </row>
    <row r="51" spans="1:26" x14ac:dyDescent="0.25">
      <c r="B51" s="27" t="s">
        <v>23</v>
      </c>
      <c r="C51" s="13">
        <f>SUM(C48:C50)</f>
        <v>15230.78</v>
      </c>
      <c r="D51" s="15">
        <f t="shared" ref="D51" si="165">SUM(D48:D50)</f>
        <v>0</v>
      </c>
      <c r="E51" s="15">
        <f t="shared" ref="E51" si="166">SUM(E48:E50)</f>
        <v>7854.3</v>
      </c>
      <c r="F51" s="15">
        <f t="shared" ref="F51" si="167">SUM(F48:F50)</f>
        <v>0</v>
      </c>
      <c r="G51" s="15">
        <f t="shared" ref="G51" si="168">SUM(G48:G50)</f>
        <v>19090.36</v>
      </c>
      <c r="H51" s="15">
        <f t="shared" ref="H51" si="169">SUM(H48:H50)</f>
        <v>0</v>
      </c>
      <c r="I51" s="15">
        <f t="shared" ref="I51" si="170">SUM(I48:I50)</f>
        <v>7172.03</v>
      </c>
      <c r="J51" s="15">
        <f t="shared" ref="J51" si="171">SUM(J48:J50)</f>
        <v>0</v>
      </c>
      <c r="K51" s="15">
        <f t="shared" ref="K51" si="172">SUM(K48:K50)</f>
        <v>7093.15</v>
      </c>
      <c r="L51" s="15">
        <f t="shared" ref="L51" si="173">SUM(L48:L50)</f>
        <v>0</v>
      </c>
      <c r="M51" s="15">
        <f t="shared" ref="M51" si="174">SUM(M48:M50)</f>
        <v>4999.2299999999996</v>
      </c>
      <c r="N51" s="15">
        <f t="shared" ref="N51" si="175">SUM(N48:N50)</f>
        <v>0</v>
      </c>
      <c r="O51" s="15">
        <f t="shared" ref="O51" si="176">SUM(O48:O50)</f>
        <v>10345.790000000001</v>
      </c>
      <c r="P51" s="15">
        <f t="shared" ref="P51" si="177">SUM(P48:P50)</f>
        <v>0</v>
      </c>
      <c r="Q51" s="15">
        <f t="shared" ref="Q51" si="178">SUM(Q48:Q50)</f>
        <v>12189.22</v>
      </c>
      <c r="R51" s="15">
        <f t="shared" ref="R51" si="179">SUM(R48:R50)</f>
        <v>0</v>
      </c>
      <c r="S51" s="15">
        <f t="shared" ref="S51" si="180">SUM(S48:S50)</f>
        <v>27940.37</v>
      </c>
      <c r="T51" s="15">
        <f t="shared" ref="T51" si="181">SUM(T48:T50)</f>
        <v>0</v>
      </c>
      <c r="U51" s="15">
        <f t="shared" ref="U51" si="182">SUM(U48:U50)</f>
        <v>14688.46</v>
      </c>
      <c r="V51" s="15">
        <f t="shared" ref="V51" si="183">SUM(V48:V50)</f>
        <v>0</v>
      </c>
      <c r="W51" s="15">
        <f t="shared" ref="W51" si="184">SUM(W48:W50)</f>
        <v>18240.55</v>
      </c>
      <c r="X51" s="15">
        <f t="shared" ref="X51" si="185">SUM(X48:X50)</f>
        <v>0</v>
      </c>
      <c r="Y51" s="15">
        <f t="shared" ref="Y51" si="186">SUM(Y48:Y50)</f>
        <v>15654.66</v>
      </c>
      <c r="Z51" s="15">
        <f t="shared" ref="Z51" si="187">SUM(Z48:Z50)</f>
        <v>0</v>
      </c>
    </row>
    <row r="52" spans="1:26" x14ac:dyDescent="0.25">
      <c r="A52" s="25">
        <v>53019940000</v>
      </c>
      <c r="B52" s="26" t="s">
        <v>20</v>
      </c>
      <c r="C52" s="14"/>
      <c r="D52" s="18">
        <v>6924.62</v>
      </c>
      <c r="E52" s="17"/>
      <c r="F52" s="18">
        <v>2662.23</v>
      </c>
      <c r="G52" s="17"/>
      <c r="H52" s="18">
        <v>1265.6099999999999</v>
      </c>
      <c r="I52" s="17"/>
      <c r="J52" s="18">
        <v>703.22</v>
      </c>
      <c r="K52" s="17"/>
      <c r="L52" s="18">
        <v>1581.8</v>
      </c>
      <c r="M52" s="17"/>
      <c r="N52" s="18">
        <v>35.93</v>
      </c>
      <c r="O52" s="17"/>
      <c r="P52" s="18">
        <v>362.1</v>
      </c>
      <c r="Q52" s="17"/>
      <c r="R52" s="18">
        <v>53.08</v>
      </c>
      <c r="S52" s="17"/>
      <c r="T52" s="18">
        <v>130.6</v>
      </c>
      <c r="U52" s="17"/>
      <c r="V52" s="18">
        <v>87.65</v>
      </c>
      <c r="W52" s="17"/>
      <c r="X52" s="18">
        <v>193.15</v>
      </c>
      <c r="Y52" s="17"/>
      <c r="Z52" s="18">
        <v>1106.3399999999999</v>
      </c>
    </row>
    <row r="53" spans="1:26" x14ac:dyDescent="0.25">
      <c r="A53" s="24"/>
      <c r="B53" s="26" t="s">
        <v>21</v>
      </c>
      <c r="C53" s="14"/>
      <c r="D53" s="18">
        <v>1264.44</v>
      </c>
      <c r="E53" s="17"/>
      <c r="F53" s="18">
        <v>287.07</v>
      </c>
      <c r="G53" s="17"/>
      <c r="H53" s="18"/>
      <c r="I53" s="17"/>
      <c r="J53" s="18">
        <v>1140.25</v>
      </c>
      <c r="K53" s="17"/>
      <c r="L53" s="18"/>
      <c r="M53" s="17"/>
      <c r="N53" s="18"/>
      <c r="O53" s="17"/>
      <c r="P53" s="18"/>
      <c r="Q53" s="17"/>
      <c r="R53" s="18">
        <v>770.11</v>
      </c>
      <c r="S53" s="17"/>
      <c r="T53" s="18">
        <v>42</v>
      </c>
      <c r="U53" s="17"/>
      <c r="V53" s="18">
        <v>186.29</v>
      </c>
      <c r="W53" s="17"/>
      <c r="X53" s="18"/>
      <c r="Y53" s="17"/>
      <c r="Z53" s="18"/>
    </row>
    <row r="54" spans="1:26" x14ac:dyDescent="0.25">
      <c r="A54" s="24"/>
      <c r="B54" s="26" t="s">
        <v>22</v>
      </c>
      <c r="C54" s="14"/>
      <c r="D54" s="18"/>
      <c r="E54" s="17"/>
      <c r="F54" s="18"/>
      <c r="G54" s="17"/>
      <c r="H54" s="18">
        <v>700.22</v>
      </c>
      <c r="I54" s="17"/>
      <c r="J54" s="18"/>
      <c r="K54" s="17"/>
      <c r="L54" s="18">
        <v>1585.2</v>
      </c>
      <c r="M54" s="17"/>
      <c r="N54" s="18"/>
      <c r="O54" s="17"/>
      <c r="P54" s="18"/>
      <c r="Q54" s="17"/>
      <c r="R54" s="18"/>
      <c r="S54" s="17"/>
      <c r="T54" s="18">
        <v>1210.5999999999999</v>
      </c>
      <c r="U54" s="17"/>
      <c r="V54" s="18">
        <v>1374.75</v>
      </c>
      <c r="W54" s="17"/>
      <c r="X54" s="18">
        <v>374.45</v>
      </c>
      <c r="Y54" s="17"/>
      <c r="Z54" s="18">
        <v>574.05999999999995</v>
      </c>
    </row>
    <row r="55" spans="1:26" x14ac:dyDescent="0.25">
      <c r="B55" s="27" t="s">
        <v>23</v>
      </c>
      <c r="C55" s="13">
        <f>SUM(C52:C54)</f>
        <v>0</v>
      </c>
      <c r="D55" s="15">
        <f t="shared" ref="D55" si="188">SUM(D52:D54)</f>
        <v>8189.0599999999995</v>
      </c>
      <c r="E55" s="15">
        <f t="shared" ref="E55" si="189">SUM(E52:E54)</f>
        <v>0</v>
      </c>
      <c r="F55" s="15">
        <f t="shared" ref="F55" si="190">SUM(F52:F54)</f>
        <v>2949.3</v>
      </c>
      <c r="G55" s="15">
        <f t="shared" ref="G55" si="191">SUM(G52:G54)</f>
        <v>0</v>
      </c>
      <c r="H55" s="15">
        <f t="shared" ref="H55" si="192">SUM(H52:H54)</f>
        <v>1965.83</v>
      </c>
      <c r="I55" s="15">
        <f t="shared" ref="I55" si="193">SUM(I52:I54)</f>
        <v>0</v>
      </c>
      <c r="J55" s="15">
        <f t="shared" ref="J55" si="194">SUM(J52:J54)</f>
        <v>1843.47</v>
      </c>
      <c r="K55" s="15">
        <f t="shared" ref="K55" si="195">SUM(K52:K54)</f>
        <v>0</v>
      </c>
      <c r="L55" s="15">
        <f t="shared" ref="L55" si="196">SUM(L52:L54)</f>
        <v>3167</v>
      </c>
      <c r="M55" s="15">
        <f t="shared" ref="M55" si="197">SUM(M52:M54)</f>
        <v>0</v>
      </c>
      <c r="N55" s="15">
        <f t="shared" ref="N55" si="198">SUM(N52:N54)</f>
        <v>35.93</v>
      </c>
      <c r="O55" s="15">
        <f t="shared" ref="O55" si="199">SUM(O52:O54)</f>
        <v>0</v>
      </c>
      <c r="P55" s="15">
        <f t="shared" ref="P55" si="200">SUM(P52:P54)</f>
        <v>362.1</v>
      </c>
      <c r="Q55" s="15">
        <f t="shared" ref="Q55" si="201">SUM(Q52:Q54)</f>
        <v>0</v>
      </c>
      <c r="R55" s="15">
        <f t="shared" ref="R55" si="202">SUM(R52:R54)</f>
        <v>823.19</v>
      </c>
      <c r="S55" s="15">
        <f t="shared" ref="S55" si="203">SUM(S52:S54)</f>
        <v>0</v>
      </c>
      <c r="T55" s="15">
        <f t="shared" ref="T55" si="204">SUM(T52:T54)</f>
        <v>1383.1999999999998</v>
      </c>
      <c r="U55" s="15">
        <f t="shared" ref="U55" si="205">SUM(U52:U54)</f>
        <v>0</v>
      </c>
      <c r="V55" s="15">
        <f t="shared" ref="V55" si="206">SUM(V52:V54)</f>
        <v>1648.69</v>
      </c>
      <c r="W55" s="15">
        <f t="shared" ref="W55" si="207">SUM(W52:W54)</f>
        <v>0</v>
      </c>
      <c r="X55" s="15">
        <f t="shared" ref="X55" si="208">SUM(X52:X54)</f>
        <v>567.6</v>
      </c>
      <c r="Y55" s="15">
        <f t="shared" ref="Y55" si="209">SUM(Y52:Y54)</f>
        <v>0</v>
      </c>
      <c r="Z55" s="15">
        <f t="shared" ref="Z55" si="210">SUM(Z52:Z54)</f>
        <v>1680.3999999999999</v>
      </c>
    </row>
    <row r="56" spans="1:26" x14ac:dyDescent="0.25">
      <c r="A56" s="25">
        <v>53019970100</v>
      </c>
      <c r="B56" s="26" t="s">
        <v>20</v>
      </c>
      <c r="C56" s="14"/>
      <c r="D56" s="18"/>
      <c r="E56" s="17"/>
      <c r="F56" s="18"/>
      <c r="G56" s="17"/>
      <c r="H56" s="18">
        <v>82.65</v>
      </c>
      <c r="I56" s="17"/>
      <c r="J56" s="18">
        <v>185.42</v>
      </c>
      <c r="K56" s="17"/>
      <c r="L56" s="18">
        <v>43.45</v>
      </c>
      <c r="M56" s="17"/>
      <c r="N56" s="18">
        <v>142.78</v>
      </c>
      <c r="O56" s="17"/>
      <c r="P56" s="18">
        <v>21</v>
      </c>
      <c r="Q56" s="17"/>
      <c r="R56" s="18"/>
      <c r="S56" s="17"/>
      <c r="T56" s="18"/>
      <c r="U56" s="17"/>
      <c r="V56" s="18"/>
      <c r="W56" s="17"/>
      <c r="X56" s="18">
        <v>111.58</v>
      </c>
      <c r="Y56" s="17"/>
      <c r="Z56" s="18"/>
    </row>
    <row r="57" spans="1:26" x14ac:dyDescent="0.25">
      <c r="A57" s="24"/>
      <c r="B57" s="26" t="s">
        <v>21</v>
      </c>
      <c r="C57" s="14"/>
      <c r="D57" s="18"/>
      <c r="E57" s="17"/>
      <c r="F57" s="18"/>
      <c r="G57" s="17"/>
      <c r="H57" s="18"/>
      <c r="I57" s="17"/>
      <c r="J57" s="18"/>
      <c r="K57" s="17"/>
      <c r="L57" s="18"/>
      <c r="M57" s="17"/>
      <c r="N57" s="18">
        <v>79.739999999999995</v>
      </c>
      <c r="O57" s="17"/>
      <c r="P57" s="18"/>
      <c r="Q57" s="17"/>
      <c r="R57" s="18"/>
      <c r="S57" s="17"/>
      <c r="T57" s="18"/>
      <c r="U57" s="17"/>
      <c r="V57" s="18"/>
      <c r="W57" s="17"/>
      <c r="X57" s="18"/>
      <c r="Y57" s="17"/>
      <c r="Z57" s="18"/>
    </row>
    <row r="58" spans="1:26" x14ac:dyDescent="0.25">
      <c r="A58" s="24"/>
      <c r="B58" s="26" t="s">
        <v>22</v>
      </c>
      <c r="C58" s="14"/>
      <c r="D58" s="18">
        <v>363.4</v>
      </c>
      <c r="E58" s="17"/>
      <c r="F58" s="18">
        <v>148.12</v>
      </c>
      <c r="G58" s="17"/>
      <c r="H58" s="18"/>
      <c r="I58" s="17"/>
      <c r="J58" s="18"/>
      <c r="K58" s="17"/>
      <c r="L58" s="18"/>
      <c r="M58" s="17"/>
      <c r="N58" s="18"/>
      <c r="O58" s="17"/>
      <c r="P58" s="18"/>
      <c r="Q58" s="17"/>
      <c r="R58" s="18"/>
      <c r="S58" s="17"/>
      <c r="T58" s="18"/>
      <c r="U58" s="17"/>
      <c r="V58" s="18"/>
      <c r="W58" s="17"/>
      <c r="X58" s="18"/>
      <c r="Y58" s="17"/>
      <c r="Z58" s="18"/>
    </row>
    <row r="59" spans="1:26" x14ac:dyDescent="0.25">
      <c r="B59" s="27" t="s">
        <v>23</v>
      </c>
      <c r="C59" s="13">
        <f>SUM(C56:C58)</f>
        <v>0</v>
      </c>
      <c r="D59" s="15">
        <f t="shared" ref="D59" si="211">SUM(D56:D58)</f>
        <v>363.4</v>
      </c>
      <c r="E59" s="15">
        <f t="shared" ref="E59" si="212">SUM(E56:E58)</f>
        <v>0</v>
      </c>
      <c r="F59" s="15">
        <f t="shared" ref="F59" si="213">SUM(F56:F58)</f>
        <v>148.12</v>
      </c>
      <c r="G59" s="15">
        <f t="shared" ref="G59" si="214">SUM(G56:G58)</f>
        <v>0</v>
      </c>
      <c r="H59" s="15">
        <f t="shared" ref="H59" si="215">SUM(H56:H58)</f>
        <v>82.65</v>
      </c>
      <c r="I59" s="15">
        <f t="shared" ref="I59" si="216">SUM(I56:I58)</f>
        <v>0</v>
      </c>
      <c r="J59" s="15">
        <f t="shared" ref="J59" si="217">SUM(J56:J58)</f>
        <v>185.42</v>
      </c>
      <c r="K59" s="15">
        <f t="shared" ref="K59" si="218">SUM(K56:K58)</f>
        <v>0</v>
      </c>
      <c r="L59" s="15">
        <f t="shared" ref="L59" si="219">SUM(L56:L58)</f>
        <v>43.45</v>
      </c>
      <c r="M59" s="15">
        <f t="shared" ref="M59" si="220">SUM(M56:M58)</f>
        <v>0</v>
      </c>
      <c r="N59" s="15">
        <f t="shared" ref="N59" si="221">SUM(N56:N58)</f>
        <v>222.51999999999998</v>
      </c>
      <c r="O59" s="15">
        <f t="shared" ref="O59" si="222">SUM(O56:O58)</f>
        <v>0</v>
      </c>
      <c r="P59" s="15">
        <f t="shared" ref="P59" si="223">SUM(P56:P58)</f>
        <v>21</v>
      </c>
      <c r="Q59" s="15">
        <f t="shared" ref="Q59" si="224">SUM(Q56:Q58)</f>
        <v>0</v>
      </c>
      <c r="R59" s="15">
        <f t="shared" ref="R59" si="225">SUM(R56:R58)</f>
        <v>0</v>
      </c>
      <c r="S59" s="15">
        <f t="shared" ref="S59" si="226">SUM(S56:S58)</f>
        <v>0</v>
      </c>
      <c r="T59" s="15">
        <f t="shared" ref="T59" si="227">SUM(T56:T58)</f>
        <v>0</v>
      </c>
      <c r="U59" s="15">
        <f t="shared" ref="U59" si="228">SUM(U56:U58)</f>
        <v>0</v>
      </c>
      <c r="V59" s="15">
        <f t="shared" ref="V59" si="229">SUM(V56:V58)</f>
        <v>0</v>
      </c>
      <c r="W59" s="15">
        <f t="shared" ref="W59" si="230">SUM(W56:W58)</f>
        <v>0</v>
      </c>
      <c r="X59" s="15">
        <f t="shared" ref="X59" si="231">SUM(X56:X58)</f>
        <v>111.58</v>
      </c>
      <c r="Y59" s="15">
        <f t="shared" ref="Y59" si="232">SUM(Y56:Y58)</f>
        <v>0</v>
      </c>
      <c r="Z59" s="15">
        <f t="shared" ref="Z59" si="233">SUM(Z56:Z58)</f>
        <v>0</v>
      </c>
    </row>
    <row r="60" spans="1:26" x14ac:dyDescent="0.25">
      <c r="A60" s="25">
        <v>53021020800</v>
      </c>
      <c r="B60" s="26" t="s">
        <v>20</v>
      </c>
      <c r="C60" s="14"/>
      <c r="D60" s="18"/>
      <c r="E60" s="17">
        <v>114.25</v>
      </c>
      <c r="F60" s="18"/>
      <c r="G60" s="17">
        <v>284.54000000000002</v>
      </c>
      <c r="H60" s="18"/>
      <c r="I60" s="17">
        <v>487.18</v>
      </c>
      <c r="J60" s="18"/>
      <c r="K60" s="17">
        <v>3597.41</v>
      </c>
      <c r="L60" s="18"/>
      <c r="M60" s="17"/>
      <c r="N60" s="18"/>
      <c r="O60" s="17">
        <v>647.74</v>
      </c>
      <c r="P60" s="18"/>
      <c r="Q60" s="17">
        <v>40.28</v>
      </c>
      <c r="R60" s="18"/>
      <c r="S60" s="17">
        <v>354.92</v>
      </c>
      <c r="T60" s="18"/>
      <c r="U60" s="17">
        <v>30.21</v>
      </c>
      <c r="V60" s="18"/>
      <c r="W60" s="17">
        <v>76.790000000000006</v>
      </c>
      <c r="X60" s="18"/>
      <c r="Y60" s="17"/>
      <c r="Z60" s="18"/>
    </row>
    <row r="61" spans="1:26" x14ac:dyDescent="0.25">
      <c r="A61" s="24"/>
      <c r="B61" s="26" t="s">
        <v>21</v>
      </c>
      <c r="C61" s="14">
        <v>899.82</v>
      </c>
      <c r="D61" s="18"/>
      <c r="E61" s="17"/>
      <c r="F61" s="18"/>
      <c r="G61" s="17">
        <v>114.25</v>
      </c>
      <c r="H61" s="18"/>
      <c r="I61" s="17">
        <v>114.25</v>
      </c>
      <c r="J61" s="18"/>
      <c r="K61" s="17">
        <v>114.25</v>
      </c>
      <c r="L61" s="18"/>
      <c r="M61" s="17">
        <v>576.53</v>
      </c>
      <c r="N61" s="18"/>
      <c r="O61" s="17"/>
      <c r="P61" s="18"/>
      <c r="Q61" s="17">
        <v>334.2</v>
      </c>
      <c r="R61" s="18"/>
      <c r="S61" s="17"/>
      <c r="T61" s="18"/>
      <c r="U61" s="17"/>
      <c r="V61" s="18"/>
      <c r="W61" s="17">
        <v>21.56</v>
      </c>
      <c r="X61" s="18"/>
      <c r="Y61" s="17">
        <v>597.91</v>
      </c>
      <c r="Z61" s="18"/>
    </row>
    <row r="62" spans="1:26" x14ac:dyDescent="0.25">
      <c r="A62" s="24"/>
      <c r="B62" s="26" t="s">
        <v>22</v>
      </c>
      <c r="C62" s="14"/>
      <c r="D62" s="18"/>
      <c r="E62" s="17">
        <v>521.24</v>
      </c>
      <c r="F62" s="18"/>
      <c r="G62" s="17">
        <v>690.48</v>
      </c>
      <c r="H62" s="18"/>
      <c r="I62" s="17">
        <v>164.34</v>
      </c>
      <c r="J62" s="18"/>
      <c r="K62" s="17">
        <v>196.44</v>
      </c>
      <c r="L62" s="18"/>
      <c r="M62" s="17">
        <v>225.4</v>
      </c>
      <c r="N62" s="18"/>
      <c r="O62" s="17">
        <v>844.06</v>
      </c>
      <c r="P62" s="18"/>
      <c r="Q62" s="17">
        <v>531.95000000000005</v>
      </c>
      <c r="R62" s="18"/>
      <c r="S62" s="17">
        <v>1099.24</v>
      </c>
      <c r="T62" s="18"/>
      <c r="U62" s="17">
        <v>1201.1500000000001</v>
      </c>
      <c r="V62" s="18"/>
      <c r="W62" s="17">
        <v>1261.18</v>
      </c>
      <c r="X62" s="18"/>
      <c r="Y62" s="17">
        <v>415.5</v>
      </c>
      <c r="Z62" s="18"/>
    </row>
    <row r="63" spans="1:26" x14ac:dyDescent="0.25">
      <c r="B63" s="27" t="s">
        <v>23</v>
      </c>
      <c r="C63" s="13">
        <f>SUM(C60:C62)</f>
        <v>899.82</v>
      </c>
      <c r="D63" s="15">
        <f t="shared" ref="D63" si="234">SUM(D60:D62)</f>
        <v>0</v>
      </c>
      <c r="E63" s="15">
        <f t="shared" ref="E63" si="235">SUM(E60:E62)</f>
        <v>635.49</v>
      </c>
      <c r="F63" s="15">
        <f t="shared" ref="F63" si="236">SUM(F60:F62)</f>
        <v>0</v>
      </c>
      <c r="G63" s="15">
        <f t="shared" ref="G63" si="237">SUM(G60:G62)</f>
        <v>1089.27</v>
      </c>
      <c r="H63" s="15">
        <f t="shared" ref="H63" si="238">SUM(H60:H62)</f>
        <v>0</v>
      </c>
      <c r="I63" s="15">
        <f t="shared" ref="I63" si="239">SUM(I60:I62)</f>
        <v>765.7700000000001</v>
      </c>
      <c r="J63" s="15">
        <f t="shared" ref="J63" si="240">SUM(J60:J62)</f>
        <v>0</v>
      </c>
      <c r="K63" s="15">
        <f t="shared" ref="K63" si="241">SUM(K60:K62)</f>
        <v>3908.1</v>
      </c>
      <c r="L63" s="15">
        <f t="shared" ref="L63" si="242">SUM(L60:L62)</f>
        <v>0</v>
      </c>
      <c r="M63" s="15">
        <f t="shared" ref="M63" si="243">SUM(M60:M62)</f>
        <v>801.93</v>
      </c>
      <c r="N63" s="15">
        <f t="shared" ref="N63" si="244">SUM(N60:N62)</f>
        <v>0</v>
      </c>
      <c r="O63" s="15">
        <f t="shared" ref="O63" si="245">SUM(O60:O62)</f>
        <v>1491.8</v>
      </c>
      <c r="P63" s="15">
        <f t="shared" ref="P63" si="246">SUM(P60:P62)</f>
        <v>0</v>
      </c>
      <c r="Q63" s="15">
        <f t="shared" ref="Q63" si="247">SUM(Q60:Q62)</f>
        <v>906.43000000000006</v>
      </c>
      <c r="R63" s="15">
        <f t="shared" ref="R63" si="248">SUM(R60:R62)</f>
        <v>0</v>
      </c>
      <c r="S63" s="15">
        <f t="shared" ref="S63" si="249">SUM(S60:S62)</f>
        <v>1454.16</v>
      </c>
      <c r="T63" s="15">
        <f t="shared" ref="T63" si="250">SUM(T60:T62)</f>
        <v>0</v>
      </c>
      <c r="U63" s="15">
        <f t="shared" ref="U63" si="251">SUM(U60:U62)</f>
        <v>1231.3600000000001</v>
      </c>
      <c r="V63" s="15">
        <f t="shared" ref="V63" si="252">SUM(V60:V62)</f>
        <v>0</v>
      </c>
      <c r="W63" s="15">
        <f t="shared" ref="W63" si="253">SUM(W60:W62)</f>
        <v>1359.53</v>
      </c>
      <c r="X63" s="15">
        <f t="shared" ref="X63" si="254">SUM(X60:X62)</f>
        <v>0</v>
      </c>
      <c r="Y63" s="15">
        <f t="shared" ref="Y63" si="255">SUM(Y60:Y62)</f>
        <v>1013.41</v>
      </c>
      <c r="Z63" s="15">
        <f t="shared" ref="Z63" si="256">SUM(Z60:Z62)</f>
        <v>0</v>
      </c>
    </row>
    <row r="64" spans="1:26" x14ac:dyDescent="0.25">
      <c r="A64" s="25">
        <v>53025011300</v>
      </c>
      <c r="B64" s="26" t="s">
        <v>20</v>
      </c>
      <c r="C64" s="14"/>
      <c r="D64" s="18"/>
      <c r="E64" s="17"/>
      <c r="F64" s="18"/>
      <c r="G64" s="17">
        <v>10.07</v>
      </c>
      <c r="H64" s="18"/>
      <c r="I64" s="17"/>
      <c r="J64" s="18"/>
      <c r="K64" s="17"/>
      <c r="L64" s="18"/>
      <c r="M64" s="17"/>
      <c r="N64" s="18"/>
      <c r="O64" s="17">
        <v>47.66</v>
      </c>
      <c r="P64" s="18"/>
      <c r="Q64" s="17"/>
      <c r="R64" s="18"/>
      <c r="S64" s="17"/>
      <c r="T64" s="18"/>
      <c r="U64" s="17">
        <v>10.07</v>
      </c>
      <c r="V64" s="18"/>
      <c r="W64" s="17">
        <v>33.46</v>
      </c>
      <c r="X64" s="18"/>
      <c r="Y64" s="17"/>
      <c r="Z64" s="18"/>
    </row>
    <row r="65" spans="1:26" x14ac:dyDescent="0.25">
      <c r="A65" s="24"/>
      <c r="B65" s="26" t="s">
        <v>21</v>
      </c>
      <c r="C65" s="14">
        <v>20.14</v>
      </c>
      <c r="D65" s="18"/>
      <c r="E65" s="17"/>
      <c r="F65" s="18"/>
      <c r="G65" s="17"/>
      <c r="H65" s="18"/>
      <c r="I65" s="17">
        <v>20.14</v>
      </c>
      <c r="J65" s="18"/>
      <c r="K65" s="17"/>
      <c r="L65" s="18"/>
      <c r="M65" s="17"/>
      <c r="N65" s="18"/>
      <c r="O65" s="17"/>
      <c r="P65" s="18"/>
      <c r="Q65" s="17">
        <v>20.14</v>
      </c>
      <c r="R65" s="18"/>
      <c r="S65" s="17"/>
      <c r="T65" s="18"/>
      <c r="U65" s="17"/>
      <c r="V65" s="18"/>
      <c r="W65" s="17">
        <v>20.14</v>
      </c>
      <c r="X65" s="18"/>
      <c r="Y65" s="17"/>
      <c r="Z65" s="18"/>
    </row>
    <row r="66" spans="1:26" x14ac:dyDescent="0.25">
      <c r="A66" s="24"/>
      <c r="B66" s="26" t="s">
        <v>22</v>
      </c>
      <c r="C66" s="14"/>
      <c r="D66" s="18"/>
      <c r="E66" s="17"/>
      <c r="F66" s="18"/>
      <c r="G66" s="17"/>
      <c r="H66" s="18"/>
      <c r="I66" s="17"/>
      <c r="J66" s="18"/>
      <c r="K66" s="17">
        <v>30.21</v>
      </c>
      <c r="L66" s="18"/>
      <c r="M66" s="17"/>
      <c r="N66" s="18"/>
      <c r="O66" s="17"/>
      <c r="P66" s="18"/>
      <c r="Q66" s="17"/>
      <c r="R66" s="18"/>
      <c r="S66" s="17"/>
      <c r="T66" s="18"/>
      <c r="U66" s="17"/>
      <c r="V66" s="18"/>
      <c r="W66" s="17"/>
      <c r="X66" s="18"/>
      <c r="Y66" s="17"/>
      <c r="Z66" s="18"/>
    </row>
    <row r="67" spans="1:26" x14ac:dyDescent="0.25">
      <c r="B67" s="27" t="s">
        <v>23</v>
      </c>
      <c r="C67" s="13">
        <f>SUM(C64:C66)</f>
        <v>20.14</v>
      </c>
      <c r="D67" s="15">
        <f t="shared" ref="D67" si="257">SUM(D64:D66)</f>
        <v>0</v>
      </c>
      <c r="E67" s="15">
        <f t="shared" ref="E67" si="258">SUM(E64:E66)</f>
        <v>0</v>
      </c>
      <c r="F67" s="15">
        <f t="shared" ref="F67" si="259">SUM(F64:F66)</f>
        <v>0</v>
      </c>
      <c r="G67" s="15">
        <f t="shared" ref="G67" si="260">SUM(G64:G66)</f>
        <v>10.07</v>
      </c>
      <c r="H67" s="15">
        <f t="shared" ref="H67" si="261">SUM(H64:H66)</f>
        <v>0</v>
      </c>
      <c r="I67" s="15">
        <f t="shared" ref="I67" si="262">SUM(I64:I66)</f>
        <v>20.14</v>
      </c>
      <c r="J67" s="15">
        <f t="shared" ref="J67" si="263">SUM(J64:J66)</f>
        <v>0</v>
      </c>
      <c r="K67" s="15">
        <f t="shared" ref="K67" si="264">SUM(K64:K66)</f>
        <v>30.21</v>
      </c>
      <c r="L67" s="15">
        <f t="shared" ref="L67" si="265">SUM(L64:L66)</f>
        <v>0</v>
      </c>
      <c r="M67" s="15">
        <f t="shared" ref="M67" si="266">SUM(M64:M66)</f>
        <v>0</v>
      </c>
      <c r="N67" s="15">
        <f t="shared" ref="N67" si="267">SUM(N64:N66)</f>
        <v>0</v>
      </c>
      <c r="O67" s="15">
        <f t="shared" ref="O67" si="268">SUM(O64:O66)</f>
        <v>47.66</v>
      </c>
      <c r="P67" s="15">
        <f t="shared" ref="P67" si="269">SUM(P64:P66)</f>
        <v>0</v>
      </c>
      <c r="Q67" s="15">
        <f t="shared" ref="Q67" si="270">SUM(Q64:Q66)</f>
        <v>20.14</v>
      </c>
      <c r="R67" s="15">
        <f t="shared" ref="R67" si="271">SUM(R64:R66)</f>
        <v>0</v>
      </c>
      <c r="S67" s="15">
        <f t="shared" ref="S67" si="272">SUM(S64:S66)</f>
        <v>0</v>
      </c>
      <c r="T67" s="15">
        <f t="shared" ref="T67" si="273">SUM(T64:T66)</f>
        <v>0</v>
      </c>
      <c r="U67" s="15">
        <f t="shared" ref="U67" si="274">SUM(U64:U66)</f>
        <v>10.07</v>
      </c>
      <c r="V67" s="15">
        <f t="shared" ref="V67" si="275">SUM(V64:V66)</f>
        <v>0</v>
      </c>
      <c r="W67" s="15">
        <f t="shared" ref="W67" si="276">SUM(W64:W66)</f>
        <v>53.6</v>
      </c>
      <c r="X67" s="15">
        <f t="shared" ref="X67" si="277">SUM(X64:X66)</f>
        <v>0</v>
      </c>
      <c r="Y67" s="15">
        <f t="shared" ref="Y67" si="278">SUM(Y64:Y66)</f>
        <v>0</v>
      </c>
      <c r="Z67" s="15">
        <f t="shared" ref="Z67" si="279">SUM(Z64:Z66)</f>
        <v>0</v>
      </c>
    </row>
    <row r="68" spans="1:26" x14ac:dyDescent="0.25">
      <c r="A68" s="25">
        <v>53039950100</v>
      </c>
      <c r="B68" s="26" t="s">
        <v>20</v>
      </c>
      <c r="C68" s="14">
        <v>1839.44</v>
      </c>
      <c r="D68" s="18"/>
      <c r="E68" s="17">
        <v>1640.57</v>
      </c>
      <c r="F68" s="18"/>
      <c r="G68" s="17">
        <v>1403.4</v>
      </c>
      <c r="H68" s="18"/>
      <c r="I68" s="17">
        <v>353.06</v>
      </c>
      <c r="J68" s="18"/>
      <c r="K68" s="17">
        <v>566.24</v>
      </c>
      <c r="L68" s="18"/>
      <c r="M68" s="17">
        <v>753.81</v>
      </c>
      <c r="N68" s="18"/>
      <c r="O68" s="17">
        <v>17.739999999999998</v>
      </c>
      <c r="P68" s="18"/>
      <c r="Q68" s="17"/>
      <c r="R68" s="18"/>
      <c r="S68" s="17">
        <v>239.24</v>
      </c>
      <c r="T68" s="18"/>
      <c r="U68" s="17"/>
      <c r="V68" s="18"/>
      <c r="W68" s="17">
        <v>564.66</v>
      </c>
      <c r="X68" s="18"/>
      <c r="Y68" s="17">
        <v>540.78</v>
      </c>
      <c r="Z68" s="18"/>
    </row>
    <row r="69" spans="1:26" x14ac:dyDescent="0.25">
      <c r="A69" s="24"/>
      <c r="B69" s="26" t="s">
        <v>21</v>
      </c>
      <c r="C69" s="14">
        <v>695.9</v>
      </c>
      <c r="D69" s="18"/>
      <c r="E69" s="17">
        <v>1215.78</v>
      </c>
      <c r="F69" s="18"/>
      <c r="G69" s="17">
        <v>2228.14</v>
      </c>
      <c r="H69" s="18"/>
      <c r="I69" s="17">
        <v>917.82</v>
      </c>
      <c r="J69" s="18"/>
      <c r="K69" s="17">
        <v>566.21</v>
      </c>
      <c r="L69" s="18"/>
      <c r="M69" s="17">
        <v>438.32</v>
      </c>
      <c r="N69" s="18"/>
      <c r="O69" s="17">
        <v>1038.46</v>
      </c>
      <c r="P69" s="18"/>
      <c r="Q69" s="17"/>
      <c r="R69" s="18"/>
      <c r="S69" s="17"/>
      <c r="T69" s="18"/>
      <c r="U69" s="17"/>
      <c r="V69" s="18"/>
      <c r="W69" s="17"/>
      <c r="X69" s="18"/>
      <c r="Y69" s="17"/>
      <c r="Z69" s="18"/>
    </row>
    <row r="70" spans="1:26" x14ac:dyDescent="0.25">
      <c r="A70" s="24"/>
      <c r="B70" s="26" t="s">
        <v>22</v>
      </c>
      <c r="C70" s="14">
        <v>1525.12</v>
      </c>
      <c r="D70" s="18"/>
      <c r="E70" s="17">
        <v>1207.8699999999999</v>
      </c>
      <c r="F70" s="18"/>
      <c r="G70" s="17">
        <v>41.44</v>
      </c>
      <c r="H70" s="18"/>
      <c r="I70" s="17">
        <v>51.51</v>
      </c>
      <c r="J70" s="18"/>
      <c r="K70" s="17">
        <v>538.04</v>
      </c>
      <c r="L70" s="18"/>
      <c r="M70" s="17">
        <v>756.09</v>
      </c>
      <c r="N70" s="18"/>
      <c r="O70" s="17">
        <v>768.77</v>
      </c>
      <c r="P70" s="18"/>
      <c r="Q70" s="17">
        <v>1391.39</v>
      </c>
      <c r="R70" s="18"/>
      <c r="S70" s="17">
        <v>945.73</v>
      </c>
      <c r="T70" s="18"/>
      <c r="U70" s="17">
        <v>531.62</v>
      </c>
      <c r="V70" s="18"/>
      <c r="W70" s="17">
        <v>569.34</v>
      </c>
      <c r="X70" s="18"/>
      <c r="Y70" s="17"/>
      <c r="Z70" s="18"/>
    </row>
    <row r="71" spans="1:26" x14ac:dyDescent="0.25">
      <c r="B71" s="27" t="s">
        <v>23</v>
      </c>
      <c r="C71" s="13">
        <f>SUM(C68:C70)</f>
        <v>4060.46</v>
      </c>
      <c r="D71" s="15">
        <f t="shared" ref="D71" si="280">SUM(D68:D70)</f>
        <v>0</v>
      </c>
      <c r="E71" s="15">
        <f t="shared" ref="E71" si="281">SUM(E68:E70)</f>
        <v>4064.22</v>
      </c>
      <c r="F71" s="15">
        <f t="shared" ref="F71" si="282">SUM(F68:F70)</f>
        <v>0</v>
      </c>
      <c r="G71" s="15">
        <f t="shared" ref="G71" si="283">SUM(G68:G70)</f>
        <v>3672.98</v>
      </c>
      <c r="H71" s="15">
        <f t="shared" ref="H71" si="284">SUM(H68:H70)</f>
        <v>0</v>
      </c>
      <c r="I71" s="15">
        <f t="shared" ref="I71" si="285">SUM(I68:I70)</f>
        <v>1322.39</v>
      </c>
      <c r="J71" s="15">
        <f t="shared" ref="J71" si="286">SUM(J68:J70)</f>
        <v>0</v>
      </c>
      <c r="K71" s="15">
        <f t="shared" ref="K71" si="287">SUM(K68:K70)</f>
        <v>1670.49</v>
      </c>
      <c r="L71" s="15">
        <f t="shared" ref="L71" si="288">SUM(L68:L70)</f>
        <v>0</v>
      </c>
      <c r="M71" s="15">
        <f t="shared" ref="M71" si="289">SUM(M68:M70)</f>
        <v>1948.2199999999998</v>
      </c>
      <c r="N71" s="15">
        <f t="shared" ref="N71" si="290">SUM(N68:N70)</f>
        <v>0</v>
      </c>
      <c r="O71" s="15">
        <f t="shared" ref="O71" si="291">SUM(O68:O70)</f>
        <v>1824.97</v>
      </c>
      <c r="P71" s="15">
        <f t="shared" ref="P71" si="292">SUM(P68:P70)</f>
        <v>0</v>
      </c>
      <c r="Q71" s="15">
        <f t="shared" ref="Q71" si="293">SUM(Q68:Q70)</f>
        <v>1391.39</v>
      </c>
      <c r="R71" s="15">
        <f t="shared" ref="R71" si="294">SUM(R68:R70)</f>
        <v>0</v>
      </c>
      <c r="S71" s="15">
        <f t="shared" ref="S71" si="295">SUM(S68:S70)</f>
        <v>1184.97</v>
      </c>
      <c r="T71" s="15">
        <f t="shared" ref="T71" si="296">SUM(T68:T70)</f>
        <v>0</v>
      </c>
      <c r="U71" s="15">
        <f t="shared" ref="U71" si="297">SUM(U68:U70)</f>
        <v>531.62</v>
      </c>
      <c r="V71" s="15">
        <f t="shared" ref="V71" si="298">SUM(V68:V70)</f>
        <v>0</v>
      </c>
      <c r="W71" s="15">
        <f t="shared" ref="W71" si="299">SUM(W68:W70)</f>
        <v>1134</v>
      </c>
      <c r="X71" s="15">
        <f t="shared" ref="X71" si="300">SUM(X68:X70)</f>
        <v>0</v>
      </c>
      <c r="Y71" s="15">
        <f t="shared" ref="Y71" si="301">SUM(Y68:Y70)</f>
        <v>540.78</v>
      </c>
      <c r="Z71" s="15">
        <f t="shared" ref="Z71" si="302">SUM(Z68:Z70)</f>
        <v>0</v>
      </c>
    </row>
    <row r="72" spans="1:26" x14ac:dyDescent="0.25">
      <c r="A72" s="25">
        <v>53043960100</v>
      </c>
      <c r="B72" s="26" t="s">
        <v>20</v>
      </c>
      <c r="C72" s="14">
        <v>46801.2</v>
      </c>
      <c r="D72" s="18"/>
      <c r="E72" s="17">
        <v>18262.32</v>
      </c>
      <c r="F72" s="18"/>
      <c r="G72" s="17">
        <v>21796.95</v>
      </c>
      <c r="H72" s="18"/>
      <c r="I72" s="17">
        <v>22996.12</v>
      </c>
      <c r="J72" s="18"/>
      <c r="K72" s="17">
        <v>18003.11</v>
      </c>
      <c r="L72" s="18"/>
      <c r="M72" s="17">
        <v>894.56</v>
      </c>
      <c r="N72" s="18"/>
      <c r="O72" s="17">
        <v>12651.03</v>
      </c>
      <c r="P72" s="18"/>
      <c r="Q72" s="17">
        <v>5586.73</v>
      </c>
      <c r="R72" s="18"/>
      <c r="S72" s="17">
        <v>11958.15</v>
      </c>
      <c r="T72" s="18"/>
      <c r="U72" s="17">
        <v>9204.58</v>
      </c>
      <c r="V72" s="18"/>
      <c r="W72" s="17">
        <v>256.37</v>
      </c>
      <c r="X72" s="18"/>
      <c r="Y72" s="17">
        <v>20657.75</v>
      </c>
      <c r="Z72" s="18"/>
    </row>
    <row r="73" spans="1:26" x14ac:dyDescent="0.25">
      <c r="A73" s="24"/>
      <c r="B73" s="26" t="s">
        <v>21</v>
      </c>
      <c r="C73" s="14">
        <v>2403.44</v>
      </c>
      <c r="D73" s="18"/>
      <c r="E73" s="17">
        <v>3560.87</v>
      </c>
      <c r="F73" s="18"/>
      <c r="G73" s="17">
        <v>4026.28</v>
      </c>
      <c r="H73" s="18"/>
      <c r="I73" s="17">
        <v>6209.98</v>
      </c>
      <c r="J73" s="18"/>
      <c r="K73" s="17">
        <v>326.20999999999998</v>
      </c>
      <c r="L73" s="18"/>
      <c r="M73" s="17">
        <v>2769.22</v>
      </c>
      <c r="N73" s="18"/>
      <c r="O73" s="17">
        <v>1685.04</v>
      </c>
      <c r="P73" s="18"/>
      <c r="Q73" s="17">
        <v>9029.4599999999991</v>
      </c>
      <c r="R73" s="18"/>
      <c r="S73" s="17"/>
      <c r="T73" s="18"/>
      <c r="U73" s="17">
        <v>2366.61</v>
      </c>
      <c r="V73" s="18"/>
      <c r="W73" s="17"/>
      <c r="X73" s="18"/>
      <c r="Y73" s="17">
        <v>172.7</v>
      </c>
      <c r="Z73" s="18"/>
    </row>
    <row r="74" spans="1:26" x14ac:dyDescent="0.25">
      <c r="A74" s="24"/>
      <c r="B74" s="26" t="s">
        <v>22</v>
      </c>
      <c r="C74" s="14">
        <v>86.98</v>
      </c>
      <c r="D74" s="18"/>
      <c r="E74" s="17">
        <v>44323.18</v>
      </c>
      <c r="F74" s="18"/>
      <c r="G74" s="17">
        <v>40600.42</v>
      </c>
      <c r="H74" s="18"/>
      <c r="I74" s="17">
        <v>966.99</v>
      </c>
      <c r="J74" s="18"/>
      <c r="K74" s="17">
        <v>606.91999999999996</v>
      </c>
      <c r="L74" s="18"/>
      <c r="M74" s="17">
        <v>1206.75</v>
      </c>
      <c r="N74" s="18"/>
      <c r="O74" s="17">
        <v>1532.25</v>
      </c>
      <c r="P74" s="18"/>
      <c r="Q74" s="17">
        <v>1006.13</v>
      </c>
      <c r="R74" s="18"/>
      <c r="S74" s="17">
        <v>15641.5</v>
      </c>
      <c r="T74" s="18"/>
      <c r="U74" s="17">
        <v>18439.509999999998</v>
      </c>
      <c r="V74" s="18"/>
      <c r="W74" s="17">
        <v>24220.25</v>
      </c>
      <c r="X74" s="18"/>
      <c r="Y74" s="17">
        <v>26216.49</v>
      </c>
      <c r="Z74" s="18"/>
    </row>
    <row r="75" spans="1:26" x14ac:dyDescent="0.25">
      <c r="B75" s="27" t="s">
        <v>23</v>
      </c>
      <c r="C75" s="13">
        <f>SUM(C72:C74)</f>
        <v>49291.62</v>
      </c>
      <c r="D75" s="15">
        <f t="shared" ref="D75" si="303">SUM(D72:D74)</f>
        <v>0</v>
      </c>
      <c r="E75" s="15">
        <f t="shared" ref="E75" si="304">SUM(E72:E74)</f>
        <v>66146.37</v>
      </c>
      <c r="F75" s="15">
        <f t="shared" ref="F75" si="305">SUM(F72:F74)</f>
        <v>0</v>
      </c>
      <c r="G75" s="15">
        <f t="shared" ref="G75" si="306">SUM(G72:G74)</f>
        <v>66423.649999999994</v>
      </c>
      <c r="H75" s="15">
        <f t="shared" ref="H75" si="307">SUM(H72:H74)</f>
        <v>0</v>
      </c>
      <c r="I75" s="15">
        <f t="shared" ref="I75" si="308">SUM(I72:I74)</f>
        <v>30173.09</v>
      </c>
      <c r="J75" s="15">
        <f t="shared" ref="J75" si="309">SUM(J72:J74)</f>
        <v>0</v>
      </c>
      <c r="K75" s="15">
        <f t="shared" ref="K75" si="310">SUM(K72:K74)</f>
        <v>18936.239999999998</v>
      </c>
      <c r="L75" s="15">
        <f t="shared" ref="L75" si="311">SUM(L72:L74)</f>
        <v>0</v>
      </c>
      <c r="M75" s="15">
        <f t="shared" ref="M75" si="312">SUM(M72:M74)</f>
        <v>4870.53</v>
      </c>
      <c r="N75" s="15">
        <f t="shared" ref="N75" si="313">SUM(N72:N74)</f>
        <v>0</v>
      </c>
      <c r="O75" s="15">
        <f t="shared" ref="O75" si="314">SUM(O72:O74)</f>
        <v>15868.32</v>
      </c>
      <c r="P75" s="15">
        <f t="shared" ref="P75" si="315">SUM(P72:P74)</f>
        <v>0</v>
      </c>
      <c r="Q75" s="15">
        <f t="shared" ref="Q75" si="316">SUM(Q72:Q74)</f>
        <v>15622.319999999998</v>
      </c>
      <c r="R75" s="15">
        <f t="shared" ref="R75" si="317">SUM(R72:R74)</f>
        <v>0</v>
      </c>
      <c r="S75" s="15">
        <f t="shared" ref="S75" si="318">SUM(S72:S74)</f>
        <v>27599.65</v>
      </c>
      <c r="T75" s="15">
        <f t="shared" ref="T75" si="319">SUM(T72:T74)</f>
        <v>0</v>
      </c>
      <c r="U75" s="15">
        <f t="shared" ref="U75" si="320">SUM(U72:U74)</f>
        <v>30010.699999999997</v>
      </c>
      <c r="V75" s="15">
        <f t="shared" ref="V75" si="321">SUM(V72:V74)</f>
        <v>0</v>
      </c>
      <c r="W75" s="15">
        <f t="shared" ref="W75" si="322">SUM(W72:W74)</f>
        <v>24476.62</v>
      </c>
      <c r="X75" s="15">
        <f t="shared" ref="X75" si="323">SUM(X72:X74)</f>
        <v>0</v>
      </c>
      <c r="Y75" s="15">
        <f t="shared" ref="Y75" si="324">SUM(Y72:Y74)</f>
        <v>47046.94</v>
      </c>
      <c r="Z75" s="15">
        <f t="shared" ref="Z75" si="325">SUM(Z72:Z74)</f>
        <v>0</v>
      </c>
    </row>
    <row r="76" spans="1:26" x14ac:dyDescent="0.25">
      <c r="A76" s="25">
        <v>53043960200</v>
      </c>
      <c r="B76" s="26" t="s">
        <v>20</v>
      </c>
      <c r="C76" s="14"/>
      <c r="D76" s="18">
        <v>6460.72</v>
      </c>
      <c r="E76" s="17"/>
      <c r="F76" s="18">
        <v>1</v>
      </c>
      <c r="G76" s="17"/>
      <c r="H76" s="18">
        <v>57065.25</v>
      </c>
      <c r="I76" s="17"/>
      <c r="J76" s="18">
        <v>3627.08</v>
      </c>
      <c r="K76" s="17"/>
      <c r="L76" s="18">
        <v>1559.67</v>
      </c>
      <c r="M76" s="17"/>
      <c r="N76" s="18">
        <v>77.209999999999994</v>
      </c>
      <c r="O76" s="17"/>
      <c r="P76" s="18">
        <v>2619.37</v>
      </c>
      <c r="Q76" s="17"/>
      <c r="R76" s="18">
        <v>583.04</v>
      </c>
      <c r="S76" s="17"/>
      <c r="T76" s="18">
        <v>3058.93</v>
      </c>
      <c r="U76" s="17"/>
      <c r="V76" s="18"/>
      <c r="W76" s="17"/>
      <c r="X76" s="18"/>
      <c r="Y76" s="17"/>
      <c r="Z76" s="18">
        <v>21.37</v>
      </c>
    </row>
    <row r="77" spans="1:26" x14ac:dyDescent="0.25">
      <c r="A77" s="24"/>
      <c r="B77" s="26" t="s">
        <v>21</v>
      </c>
      <c r="C77" s="14"/>
      <c r="D77" s="18"/>
      <c r="E77" s="17"/>
      <c r="F77" s="18">
        <v>4242.07</v>
      </c>
      <c r="G77" s="17"/>
      <c r="H77" s="18"/>
      <c r="I77" s="17"/>
      <c r="J77" s="18">
        <v>42.72</v>
      </c>
      <c r="K77" s="17"/>
      <c r="L77" s="18"/>
      <c r="M77" s="17"/>
      <c r="N77" s="18"/>
      <c r="O77" s="17"/>
      <c r="P77" s="18"/>
      <c r="Q77" s="17"/>
      <c r="R77" s="18">
        <v>2581.73</v>
      </c>
      <c r="S77" s="17"/>
      <c r="T77" s="18"/>
      <c r="U77" s="17"/>
      <c r="V77" s="18"/>
      <c r="W77" s="17"/>
      <c r="X77" s="18"/>
      <c r="Y77" s="17"/>
      <c r="Z77" s="18">
        <v>2131.0500000000002</v>
      </c>
    </row>
    <row r="78" spans="1:26" x14ac:dyDescent="0.25">
      <c r="A78" s="24"/>
      <c r="B78" s="26" t="s">
        <v>22</v>
      </c>
      <c r="C78" s="14"/>
      <c r="D78" s="18">
        <v>764.55</v>
      </c>
      <c r="E78" s="17"/>
      <c r="F78" s="18">
        <v>687.39</v>
      </c>
      <c r="G78" s="17"/>
      <c r="H78" s="18">
        <v>837.87</v>
      </c>
      <c r="I78" s="17"/>
      <c r="J78" s="18">
        <v>1000.35</v>
      </c>
      <c r="K78" s="17"/>
      <c r="L78" s="18">
        <v>228.02</v>
      </c>
      <c r="M78" s="17"/>
      <c r="N78" s="18">
        <v>187.64</v>
      </c>
      <c r="O78" s="17"/>
      <c r="P78" s="18">
        <v>235.08</v>
      </c>
      <c r="Q78" s="17"/>
      <c r="R78" s="18">
        <v>389.66</v>
      </c>
      <c r="S78" s="17"/>
      <c r="T78" s="18">
        <v>724.81</v>
      </c>
      <c r="U78" s="17"/>
      <c r="V78" s="18">
        <v>6697.99</v>
      </c>
      <c r="W78" s="17"/>
      <c r="X78" s="18">
        <v>4988.21</v>
      </c>
      <c r="Y78" s="17"/>
      <c r="Z78" s="18">
        <v>7487.01</v>
      </c>
    </row>
    <row r="79" spans="1:26" x14ac:dyDescent="0.25">
      <c r="B79" s="27" t="s">
        <v>23</v>
      </c>
      <c r="C79" s="13">
        <f>SUM(C76:C78)</f>
        <v>0</v>
      </c>
      <c r="D79" s="15">
        <f t="shared" ref="D79" si="326">SUM(D76:D78)</f>
        <v>7225.27</v>
      </c>
      <c r="E79" s="15">
        <f t="shared" ref="E79" si="327">SUM(E76:E78)</f>
        <v>0</v>
      </c>
      <c r="F79" s="15">
        <f t="shared" ref="F79" si="328">SUM(F76:F78)</f>
        <v>4930.46</v>
      </c>
      <c r="G79" s="15">
        <f t="shared" ref="G79" si="329">SUM(G76:G78)</f>
        <v>0</v>
      </c>
      <c r="H79" s="15">
        <f t="shared" ref="H79" si="330">SUM(H76:H78)</f>
        <v>57903.12</v>
      </c>
      <c r="I79" s="15">
        <f t="shared" ref="I79" si="331">SUM(I76:I78)</f>
        <v>0</v>
      </c>
      <c r="J79" s="15">
        <f t="shared" ref="J79" si="332">SUM(J76:J78)</f>
        <v>4670.1499999999996</v>
      </c>
      <c r="K79" s="15">
        <f t="shared" ref="K79" si="333">SUM(K76:K78)</f>
        <v>0</v>
      </c>
      <c r="L79" s="15">
        <f t="shared" ref="L79" si="334">SUM(L76:L78)</f>
        <v>1787.69</v>
      </c>
      <c r="M79" s="15">
        <f t="shared" ref="M79" si="335">SUM(M76:M78)</f>
        <v>0</v>
      </c>
      <c r="N79" s="15">
        <f t="shared" ref="N79" si="336">SUM(N76:N78)</f>
        <v>264.84999999999997</v>
      </c>
      <c r="O79" s="15">
        <f t="shared" ref="O79" si="337">SUM(O76:O78)</f>
        <v>0</v>
      </c>
      <c r="P79" s="15">
        <f t="shared" ref="P79" si="338">SUM(P76:P78)</f>
        <v>2854.45</v>
      </c>
      <c r="Q79" s="15">
        <f t="shared" ref="Q79" si="339">SUM(Q76:Q78)</f>
        <v>0</v>
      </c>
      <c r="R79" s="15">
        <f t="shared" ref="R79" si="340">SUM(R76:R78)</f>
        <v>3554.43</v>
      </c>
      <c r="S79" s="15">
        <f t="shared" ref="S79" si="341">SUM(S76:S78)</f>
        <v>0</v>
      </c>
      <c r="T79" s="15">
        <f t="shared" ref="T79" si="342">SUM(T76:T78)</f>
        <v>3783.74</v>
      </c>
      <c r="U79" s="15">
        <f t="shared" ref="U79" si="343">SUM(U76:U78)</f>
        <v>0</v>
      </c>
      <c r="V79" s="15">
        <f t="shared" ref="V79" si="344">SUM(V76:V78)</f>
        <v>6697.99</v>
      </c>
      <c r="W79" s="15">
        <f t="shared" ref="W79" si="345">SUM(W76:W78)</f>
        <v>0</v>
      </c>
      <c r="X79" s="15">
        <f t="shared" ref="X79" si="346">SUM(X76:X78)</f>
        <v>4988.21</v>
      </c>
      <c r="Y79" s="15">
        <f t="shared" ref="Y79" si="347">SUM(Y76:Y78)</f>
        <v>0</v>
      </c>
      <c r="Z79" s="15">
        <f t="shared" ref="Z79" si="348">SUM(Z76:Z78)</f>
        <v>9639.43</v>
      </c>
    </row>
    <row r="80" spans="1:26" x14ac:dyDescent="0.25">
      <c r="A80" s="25">
        <v>53043960300</v>
      </c>
      <c r="B80" s="26" t="s">
        <v>20</v>
      </c>
      <c r="C80" s="14">
        <v>5549.2</v>
      </c>
      <c r="D80" s="18"/>
      <c r="E80" s="17">
        <v>4607.93</v>
      </c>
      <c r="F80" s="18"/>
      <c r="G80" s="17">
        <v>41681.46</v>
      </c>
      <c r="H80" s="18"/>
      <c r="I80" s="17">
        <v>5414.03</v>
      </c>
      <c r="J80" s="18"/>
      <c r="K80" s="17">
        <v>116.54</v>
      </c>
      <c r="L80" s="18"/>
      <c r="M80" s="17">
        <v>0.2</v>
      </c>
      <c r="N80" s="18"/>
      <c r="O80" s="17">
        <v>1576.04</v>
      </c>
      <c r="P80" s="18"/>
      <c r="Q80" s="17">
        <v>90.39</v>
      </c>
      <c r="R80" s="18"/>
      <c r="S80" s="17">
        <v>2339.0700000000002</v>
      </c>
      <c r="T80" s="18"/>
      <c r="U80" s="17">
        <v>3746.27</v>
      </c>
      <c r="V80" s="18"/>
      <c r="W80" s="17">
        <v>222.44</v>
      </c>
      <c r="X80" s="18"/>
      <c r="Y80" s="17">
        <v>2407.13</v>
      </c>
      <c r="Z80" s="18"/>
    </row>
    <row r="81" spans="1:26" x14ac:dyDescent="0.25">
      <c r="A81" s="24"/>
      <c r="B81" s="26" t="s">
        <v>21</v>
      </c>
      <c r="C81" s="14">
        <v>5645.37</v>
      </c>
      <c r="D81" s="18"/>
      <c r="E81" s="17">
        <v>6200.14</v>
      </c>
      <c r="F81" s="18"/>
      <c r="G81" s="17">
        <v>1206.92</v>
      </c>
      <c r="H81" s="18"/>
      <c r="I81" s="17">
        <v>601.78</v>
      </c>
      <c r="J81" s="18"/>
      <c r="K81" s="17"/>
      <c r="L81" s="18"/>
      <c r="M81" s="17"/>
      <c r="N81" s="18"/>
      <c r="O81" s="17">
        <v>119.64</v>
      </c>
      <c r="P81" s="18"/>
      <c r="Q81" s="17">
        <v>112.05</v>
      </c>
      <c r="R81" s="18"/>
      <c r="S81" s="17">
        <v>56.3</v>
      </c>
      <c r="T81" s="18"/>
      <c r="U81" s="17">
        <v>152.57</v>
      </c>
      <c r="V81" s="18"/>
      <c r="W81" s="17">
        <v>60.1</v>
      </c>
      <c r="X81" s="18"/>
      <c r="Y81" s="17">
        <v>335.89</v>
      </c>
      <c r="Z81" s="18"/>
    </row>
    <row r="82" spans="1:26" x14ac:dyDescent="0.25">
      <c r="A82" s="24"/>
      <c r="B82" s="26" t="s">
        <v>22</v>
      </c>
      <c r="C82" s="14"/>
      <c r="D82" s="18"/>
      <c r="E82" s="17">
        <v>2836.35</v>
      </c>
      <c r="F82" s="18"/>
      <c r="G82" s="17"/>
      <c r="H82" s="18"/>
      <c r="I82" s="17">
        <v>1206.92</v>
      </c>
      <c r="J82" s="18"/>
      <c r="K82" s="17"/>
      <c r="L82" s="18"/>
      <c r="M82" s="17">
        <v>3481.17</v>
      </c>
      <c r="N82" s="18"/>
      <c r="O82" s="17"/>
      <c r="P82" s="18"/>
      <c r="Q82" s="17"/>
      <c r="R82" s="18"/>
      <c r="S82" s="17"/>
      <c r="T82" s="18"/>
      <c r="U82" s="17"/>
      <c r="V82" s="18"/>
      <c r="W82" s="17">
        <v>135.91</v>
      </c>
      <c r="X82" s="18"/>
      <c r="Y82" s="17">
        <v>116.75</v>
      </c>
      <c r="Z82" s="18"/>
    </row>
    <row r="83" spans="1:26" x14ac:dyDescent="0.25">
      <c r="B83" s="27" t="s">
        <v>23</v>
      </c>
      <c r="C83" s="13">
        <f>SUM(C80:C82)</f>
        <v>11194.57</v>
      </c>
      <c r="D83" s="15">
        <f t="shared" ref="D83" si="349">SUM(D80:D82)</f>
        <v>0</v>
      </c>
      <c r="E83" s="15">
        <f t="shared" ref="E83" si="350">SUM(E80:E82)</f>
        <v>13644.42</v>
      </c>
      <c r="F83" s="15">
        <f t="shared" ref="F83" si="351">SUM(F80:F82)</f>
        <v>0</v>
      </c>
      <c r="G83" s="15">
        <f t="shared" ref="G83" si="352">SUM(G80:G82)</f>
        <v>42888.38</v>
      </c>
      <c r="H83" s="15">
        <f t="shared" ref="H83" si="353">SUM(H80:H82)</f>
        <v>0</v>
      </c>
      <c r="I83" s="15">
        <f t="shared" ref="I83" si="354">SUM(I80:I82)</f>
        <v>7222.73</v>
      </c>
      <c r="J83" s="15">
        <f t="shared" ref="J83" si="355">SUM(J80:J82)</f>
        <v>0</v>
      </c>
      <c r="K83" s="15">
        <f t="shared" ref="K83" si="356">SUM(K80:K82)</f>
        <v>116.54</v>
      </c>
      <c r="L83" s="15">
        <f t="shared" ref="L83" si="357">SUM(L80:L82)</f>
        <v>0</v>
      </c>
      <c r="M83" s="15">
        <f t="shared" ref="M83" si="358">SUM(M80:M82)</f>
        <v>3481.37</v>
      </c>
      <c r="N83" s="15">
        <f t="shared" ref="N83" si="359">SUM(N80:N82)</f>
        <v>0</v>
      </c>
      <c r="O83" s="15">
        <f t="shared" ref="O83" si="360">SUM(O80:O82)</f>
        <v>1695.68</v>
      </c>
      <c r="P83" s="15">
        <f t="shared" ref="P83" si="361">SUM(P80:P82)</f>
        <v>0</v>
      </c>
      <c r="Q83" s="15">
        <f t="shared" ref="Q83" si="362">SUM(Q80:Q82)</f>
        <v>202.44</v>
      </c>
      <c r="R83" s="15">
        <f t="shared" ref="R83" si="363">SUM(R80:R82)</f>
        <v>0</v>
      </c>
      <c r="S83" s="15">
        <f t="shared" ref="S83" si="364">SUM(S80:S82)</f>
        <v>2395.3700000000003</v>
      </c>
      <c r="T83" s="15">
        <f t="shared" ref="T83" si="365">SUM(T80:T82)</f>
        <v>0</v>
      </c>
      <c r="U83" s="15">
        <f t="shared" ref="U83" si="366">SUM(U80:U82)</f>
        <v>3898.84</v>
      </c>
      <c r="V83" s="15">
        <f t="shared" ref="V83" si="367">SUM(V80:V82)</f>
        <v>0</v>
      </c>
      <c r="W83" s="15">
        <f t="shared" ref="W83" si="368">SUM(W80:W82)</f>
        <v>418.45000000000005</v>
      </c>
      <c r="X83" s="15">
        <f t="shared" ref="X83" si="369">SUM(X80:X82)</f>
        <v>0</v>
      </c>
      <c r="Y83" s="15">
        <f t="shared" ref="Y83" si="370">SUM(Y80:Y82)</f>
        <v>2859.77</v>
      </c>
      <c r="Z83" s="15">
        <f t="shared" ref="Z83" si="371">SUM(Z80:Z82)</f>
        <v>0</v>
      </c>
    </row>
    <row r="84" spans="1:26" x14ac:dyDescent="0.25">
      <c r="A84" s="25">
        <v>53043960400</v>
      </c>
      <c r="B84" s="26" t="s">
        <v>20</v>
      </c>
      <c r="C84" s="14">
        <v>1449.53</v>
      </c>
      <c r="D84" s="18"/>
      <c r="E84" s="17">
        <v>5091.82</v>
      </c>
      <c r="F84" s="18"/>
      <c r="G84" s="17">
        <v>47895.33</v>
      </c>
      <c r="H84" s="18"/>
      <c r="I84" s="17">
        <v>6892.36</v>
      </c>
      <c r="J84" s="18"/>
      <c r="K84" s="17">
        <v>6151.32</v>
      </c>
      <c r="L84" s="18"/>
      <c r="M84" s="17">
        <v>7805.34</v>
      </c>
      <c r="N84" s="18"/>
      <c r="O84" s="17">
        <v>4429.16</v>
      </c>
      <c r="P84" s="18"/>
      <c r="Q84" s="17">
        <v>1973.12</v>
      </c>
      <c r="R84" s="18"/>
      <c r="S84" s="17">
        <v>3633.42</v>
      </c>
      <c r="T84" s="18"/>
      <c r="U84" s="17">
        <v>619.94000000000005</v>
      </c>
      <c r="V84" s="18"/>
      <c r="W84" s="17">
        <v>2897.55</v>
      </c>
      <c r="X84" s="18"/>
      <c r="Y84" s="17">
        <v>3340.49</v>
      </c>
      <c r="Z84" s="18"/>
    </row>
    <row r="85" spans="1:26" x14ac:dyDescent="0.25">
      <c r="A85" s="24"/>
      <c r="B85" s="26" t="s">
        <v>21</v>
      </c>
      <c r="C85" s="14"/>
      <c r="D85" s="18"/>
      <c r="E85" s="17">
        <v>1865.25</v>
      </c>
      <c r="F85" s="18"/>
      <c r="G85" s="17"/>
      <c r="H85" s="18"/>
      <c r="I85" s="17">
        <v>50.44</v>
      </c>
      <c r="J85" s="18"/>
      <c r="K85" s="17">
        <v>42.51</v>
      </c>
      <c r="L85" s="18"/>
      <c r="M85" s="17"/>
      <c r="N85" s="18"/>
      <c r="O85" s="17">
        <v>5584.65</v>
      </c>
      <c r="P85" s="18"/>
      <c r="Q85" s="17">
        <v>83.01</v>
      </c>
      <c r="R85" s="18"/>
      <c r="S85" s="17">
        <v>1801.36</v>
      </c>
      <c r="T85" s="18"/>
      <c r="U85" s="17">
        <v>2134.11</v>
      </c>
      <c r="V85" s="18"/>
      <c r="W85" s="17">
        <v>223.3</v>
      </c>
      <c r="X85" s="18"/>
      <c r="Y85" s="17">
        <v>794.83</v>
      </c>
      <c r="Z85" s="18"/>
    </row>
    <row r="86" spans="1:26" x14ac:dyDescent="0.25">
      <c r="A86" s="24"/>
      <c r="B86" s="26" t="s">
        <v>22</v>
      </c>
      <c r="C86" s="14"/>
      <c r="D86" s="18"/>
      <c r="E86" s="17">
        <v>5046</v>
      </c>
      <c r="F86" s="18"/>
      <c r="G86" s="17">
        <v>1408.71</v>
      </c>
      <c r="H86" s="18"/>
      <c r="I86" s="17">
        <v>7662.9</v>
      </c>
      <c r="J86" s="18"/>
      <c r="K86" s="17">
        <v>1683.73</v>
      </c>
      <c r="L86" s="18"/>
      <c r="M86" s="17">
        <v>1707.74</v>
      </c>
      <c r="N86" s="18"/>
      <c r="O86" s="17">
        <v>1856.16</v>
      </c>
      <c r="P86" s="18"/>
      <c r="Q86" s="17">
        <v>1682.39</v>
      </c>
      <c r="R86" s="18"/>
      <c r="S86" s="17">
        <v>1726.5</v>
      </c>
      <c r="T86" s="18"/>
      <c r="U86" s="17">
        <v>2057.2800000000002</v>
      </c>
      <c r="V86" s="18"/>
      <c r="W86" s="17">
        <v>2192.41</v>
      </c>
      <c r="X86" s="18"/>
      <c r="Y86" s="17">
        <v>2122.02</v>
      </c>
      <c r="Z86" s="18"/>
    </row>
    <row r="87" spans="1:26" x14ac:dyDescent="0.25">
      <c r="B87" s="27" t="s">
        <v>23</v>
      </c>
      <c r="C87" s="13">
        <f>SUM(C84:C86)</f>
        <v>1449.53</v>
      </c>
      <c r="D87" s="15">
        <f t="shared" ref="D87" si="372">SUM(D84:D86)</f>
        <v>0</v>
      </c>
      <c r="E87" s="15">
        <f t="shared" ref="E87" si="373">SUM(E84:E86)</f>
        <v>12003.07</v>
      </c>
      <c r="F87" s="15">
        <f t="shared" ref="F87" si="374">SUM(F84:F86)</f>
        <v>0</v>
      </c>
      <c r="G87" s="15">
        <f t="shared" ref="G87" si="375">SUM(G84:G86)</f>
        <v>49304.04</v>
      </c>
      <c r="H87" s="15">
        <f t="shared" ref="H87" si="376">SUM(H84:H86)</f>
        <v>0</v>
      </c>
      <c r="I87" s="15">
        <f t="shared" ref="I87" si="377">SUM(I84:I86)</f>
        <v>14605.699999999999</v>
      </c>
      <c r="J87" s="15">
        <f t="shared" ref="J87" si="378">SUM(J84:J86)</f>
        <v>0</v>
      </c>
      <c r="K87" s="15">
        <f t="shared" ref="K87" si="379">SUM(K84:K86)</f>
        <v>7877.5599999999995</v>
      </c>
      <c r="L87" s="15">
        <f t="shared" ref="L87" si="380">SUM(L84:L86)</f>
        <v>0</v>
      </c>
      <c r="M87" s="15">
        <f t="shared" ref="M87" si="381">SUM(M84:M86)</f>
        <v>9513.08</v>
      </c>
      <c r="N87" s="15">
        <f t="shared" ref="N87" si="382">SUM(N84:N86)</f>
        <v>0</v>
      </c>
      <c r="O87" s="15">
        <f t="shared" ref="O87" si="383">SUM(O84:O86)</f>
        <v>11869.97</v>
      </c>
      <c r="P87" s="15">
        <f t="shared" ref="P87" si="384">SUM(P84:P86)</f>
        <v>0</v>
      </c>
      <c r="Q87" s="15">
        <f t="shared" ref="Q87" si="385">SUM(Q84:Q86)</f>
        <v>3738.5200000000004</v>
      </c>
      <c r="R87" s="15">
        <f t="shared" ref="R87" si="386">SUM(R84:R86)</f>
        <v>0</v>
      </c>
      <c r="S87" s="15">
        <f t="shared" ref="S87" si="387">SUM(S84:S86)</f>
        <v>7161.28</v>
      </c>
      <c r="T87" s="15">
        <f t="shared" ref="T87" si="388">SUM(T84:T86)</f>
        <v>0</v>
      </c>
      <c r="U87" s="15">
        <f t="shared" ref="U87" si="389">SUM(U84:U86)</f>
        <v>4811.33</v>
      </c>
      <c r="V87" s="15">
        <f t="shared" ref="V87" si="390">SUM(V84:V86)</f>
        <v>0</v>
      </c>
      <c r="W87" s="15">
        <f t="shared" ref="W87" si="391">SUM(W84:W86)</f>
        <v>5313.26</v>
      </c>
      <c r="X87" s="15">
        <f t="shared" ref="X87" si="392">SUM(X84:X86)</f>
        <v>0</v>
      </c>
      <c r="Y87" s="15">
        <f t="shared" ref="Y87" si="393">SUM(Y84:Y86)</f>
        <v>6257.34</v>
      </c>
      <c r="Z87" s="15">
        <f t="shared" ref="Z87" si="394">SUM(Z84:Z86)</f>
        <v>0</v>
      </c>
    </row>
    <row r="88" spans="1:26" x14ac:dyDescent="0.25">
      <c r="A88" s="25">
        <v>53059950300</v>
      </c>
      <c r="B88" s="26" t="s">
        <v>20</v>
      </c>
      <c r="C88" s="14">
        <v>12.45</v>
      </c>
      <c r="D88" s="18"/>
      <c r="E88" s="17">
        <v>1297.07</v>
      </c>
      <c r="F88" s="18"/>
      <c r="G88" s="17">
        <v>334.78</v>
      </c>
      <c r="H88" s="18"/>
      <c r="I88" s="17">
        <v>1949.56</v>
      </c>
      <c r="J88" s="18"/>
      <c r="K88" s="17">
        <v>234.47</v>
      </c>
      <c r="L88" s="18"/>
      <c r="M88" s="17">
        <v>266.74</v>
      </c>
      <c r="N88" s="18"/>
      <c r="O88" s="17">
        <v>27.41</v>
      </c>
      <c r="P88" s="18"/>
      <c r="Q88" s="17">
        <v>31.73</v>
      </c>
      <c r="R88" s="18"/>
      <c r="S88" s="17">
        <v>45.21</v>
      </c>
      <c r="T88" s="18"/>
      <c r="U88" s="17">
        <v>44.3</v>
      </c>
      <c r="V88" s="18"/>
      <c r="W88" s="17">
        <v>13.02</v>
      </c>
      <c r="X88" s="18"/>
      <c r="Y88" s="17">
        <v>16.27</v>
      </c>
      <c r="Z88" s="18"/>
    </row>
    <row r="89" spans="1:26" x14ac:dyDescent="0.25">
      <c r="A89" s="24"/>
      <c r="B89" s="26" t="s">
        <v>21</v>
      </c>
      <c r="C89" s="14"/>
      <c r="D89" s="18"/>
      <c r="E89" s="17"/>
      <c r="F89" s="18"/>
      <c r="G89" s="17">
        <v>510.51</v>
      </c>
      <c r="H89" s="18"/>
      <c r="I89" s="17">
        <v>632.49</v>
      </c>
      <c r="J89" s="18"/>
      <c r="K89" s="17">
        <v>314.04000000000002</v>
      </c>
      <c r="L89" s="18"/>
      <c r="M89" s="17">
        <v>65.62</v>
      </c>
      <c r="N89" s="18"/>
      <c r="O89" s="17"/>
      <c r="P89" s="18"/>
      <c r="Q89" s="17">
        <v>24.03</v>
      </c>
      <c r="R89" s="18"/>
      <c r="S89" s="17"/>
      <c r="T89" s="18"/>
      <c r="U89" s="17">
        <v>26.92</v>
      </c>
      <c r="V89" s="18"/>
      <c r="W89" s="17"/>
      <c r="X89" s="18"/>
      <c r="Y89" s="17"/>
      <c r="Z89" s="18"/>
    </row>
    <row r="90" spans="1:26" x14ac:dyDescent="0.25">
      <c r="A90" s="24"/>
      <c r="B90" s="26" t="s">
        <v>22</v>
      </c>
      <c r="C90" s="14">
        <v>4246.12</v>
      </c>
      <c r="D90" s="18"/>
      <c r="E90" s="17"/>
      <c r="F90" s="18"/>
      <c r="G90" s="17"/>
      <c r="H90" s="18"/>
      <c r="I90" s="17"/>
      <c r="J90" s="18"/>
      <c r="K90" s="17"/>
      <c r="L90" s="18"/>
      <c r="M90" s="17">
        <v>418.4</v>
      </c>
      <c r="N90" s="18"/>
      <c r="O90" s="17">
        <v>513.39</v>
      </c>
      <c r="P90" s="18"/>
      <c r="Q90" s="17">
        <v>544.25</v>
      </c>
      <c r="R90" s="18"/>
      <c r="S90" s="17">
        <v>573.62</v>
      </c>
      <c r="T90" s="18"/>
      <c r="U90" s="17">
        <v>602.99</v>
      </c>
      <c r="V90" s="18"/>
      <c r="W90" s="17">
        <v>361.61</v>
      </c>
      <c r="X90" s="18"/>
      <c r="Y90" s="17">
        <v>489.35</v>
      </c>
      <c r="Z90" s="18"/>
    </row>
    <row r="91" spans="1:26" x14ac:dyDescent="0.25">
      <c r="B91" s="27" t="s">
        <v>23</v>
      </c>
      <c r="C91" s="13">
        <f>SUM(C88:C90)</f>
        <v>4258.57</v>
      </c>
      <c r="D91" s="15">
        <f t="shared" ref="D91" si="395">SUM(D88:D90)</f>
        <v>0</v>
      </c>
      <c r="E91" s="15">
        <f t="shared" ref="E91" si="396">SUM(E88:E90)</f>
        <v>1297.07</v>
      </c>
      <c r="F91" s="15">
        <f t="shared" ref="F91" si="397">SUM(F88:F90)</f>
        <v>0</v>
      </c>
      <c r="G91" s="15">
        <f t="shared" ref="G91" si="398">SUM(G88:G90)</f>
        <v>845.29</v>
      </c>
      <c r="H91" s="15">
        <f t="shared" ref="H91" si="399">SUM(H88:H90)</f>
        <v>0</v>
      </c>
      <c r="I91" s="15">
        <f t="shared" ref="I91" si="400">SUM(I88:I90)</f>
        <v>2582.0500000000002</v>
      </c>
      <c r="J91" s="15">
        <f t="shared" ref="J91" si="401">SUM(J88:J90)</f>
        <v>0</v>
      </c>
      <c r="K91" s="15">
        <f t="shared" ref="K91" si="402">SUM(K88:K90)</f>
        <v>548.51</v>
      </c>
      <c r="L91" s="15">
        <f t="shared" ref="L91" si="403">SUM(L88:L90)</f>
        <v>0</v>
      </c>
      <c r="M91" s="15">
        <f t="shared" ref="M91" si="404">SUM(M88:M90)</f>
        <v>750.76</v>
      </c>
      <c r="N91" s="15">
        <f t="shared" ref="N91" si="405">SUM(N88:N90)</f>
        <v>0</v>
      </c>
      <c r="O91" s="15">
        <f t="shared" ref="O91" si="406">SUM(O88:O90)</f>
        <v>540.79999999999995</v>
      </c>
      <c r="P91" s="15">
        <f t="shared" ref="P91" si="407">SUM(P88:P90)</f>
        <v>0</v>
      </c>
      <c r="Q91" s="15">
        <f t="shared" ref="Q91" si="408">SUM(Q88:Q90)</f>
        <v>600.01</v>
      </c>
      <c r="R91" s="15">
        <f t="shared" ref="R91" si="409">SUM(R88:R90)</f>
        <v>0</v>
      </c>
      <c r="S91" s="15">
        <f t="shared" ref="S91" si="410">SUM(S88:S90)</f>
        <v>618.83000000000004</v>
      </c>
      <c r="T91" s="15">
        <f t="shared" ref="T91" si="411">SUM(T88:T90)</f>
        <v>0</v>
      </c>
      <c r="U91" s="15">
        <f t="shared" ref="U91" si="412">SUM(U88:U90)</f>
        <v>674.21</v>
      </c>
      <c r="V91" s="15">
        <f t="shared" ref="V91" si="413">SUM(V88:V90)</f>
        <v>0</v>
      </c>
      <c r="W91" s="15">
        <f t="shared" ref="W91" si="414">SUM(W88:W90)</f>
        <v>374.63</v>
      </c>
      <c r="X91" s="15">
        <f t="shared" ref="X91" si="415">SUM(X88:X90)</f>
        <v>0</v>
      </c>
      <c r="Y91" s="15">
        <f t="shared" ref="Y91" si="416">SUM(Y88:Y90)</f>
        <v>505.62</v>
      </c>
      <c r="Z91" s="15">
        <f t="shared" ref="Z91" si="417">SUM(Z88:Z90)</f>
        <v>0</v>
      </c>
    </row>
    <row r="92" spans="1:26" x14ac:dyDescent="0.25">
      <c r="A92" s="25">
        <v>53063000200</v>
      </c>
      <c r="B92" s="26" t="s">
        <v>20</v>
      </c>
      <c r="C92" s="14"/>
      <c r="D92" s="18">
        <v>30257.57</v>
      </c>
      <c r="E92" s="17"/>
      <c r="F92" s="18">
        <v>12349.68</v>
      </c>
      <c r="G92" s="17"/>
      <c r="H92" s="18">
        <v>11813.6</v>
      </c>
      <c r="I92" s="17"/>
      <c r="J92" s="18">
        <v>33580.32</v>
      </c>
      <c r="K92" s="17"/>
      <c r="L92" s="18">
        <v>23084.19</v>
      </c>
      <c r="M92" s="17"/>
      <c r="N92" s="18">
        <v>14492.61</v>
      </c>
      <c r="O92" s="17"/>
      <c r="P92" s="18">
        <v>16134.37</v>
      </c>
      <c r="Q92" s="17"/>
      <c r="R92" s="18">
        <v>19294.669999999998</v>
      </c>
      <c r="S92" s="17"/>
      <c r="T92" s="18">
        <v>20207.23</v>
      </c>
      <c r="U92" s="17"/>
      <c r="V92" s="18">
        <v>865.82</v>
      </c>
      <c r="W92" s="17"/>
      <c r="X92" s="18">
        <v>18356.47</v>
      </c>
      <c r="Y92" s="17"/>
      <c r="Z92" s="18">
        <v>6136.7</v>
      </c>
    </row>
    <row r="93" spans="1:26" x14ac:dyDescent="0.25">
      <c r="A93" s="24"/>
      <c r="B93" s="26" t="s">
        <v>21</v>
      </c>
      <c r="C93" s="14"/>
      <c r="D93" s="18">
        <v>3141.49</v>
      </c>
      <c r="E93" s="17"/>
      <c r="F93" s="18">
        <v>38358.25</v>
      </c>
      <c r="G93" s="17"/>
      <c r="H93" s="18">
        <v>11524.1</v>
      </c>
      <c r="I93" s="17"/>
      <c r="J93" s="18">
        <v>6709.8</v>
      </c>
      <c r="K93" s="17"/>
      <c r="L93" s="18">
        <v>4798.04</v>
      </c>
      <c r="M93" s="17"/>
      <c r="N93" s="18">
        <v>2455.8200000000002</v>
      </c>
      <c r="O93" s="17"/>
      <c r="P93" s="18">
        <v>393.54</v>
      </c>
      <c r="Q93" s="17"/>
      <c r="R93" s="18">
        <v>7490.4</v>
      </c>
      <c r="S93" s="17"/>
      <c r="T93" s="18">
        <v>8388.5400000000009</v>
      </c>
      <c r="U93" s="17"/>
      <c r="V93" s="18">
        <v>3442.09</v>
      </c>
      <c r="W93" s="17"/>
      <c r="X93" s="18">
        <v>405.08</v>
      </c>
      <c r="Y93" s="17"/>
      <c r="Z93" s="18">
        <v>9769.7999999999993</v>
      </c>
    </row>
    <row r="94" spans="1:26" x14ac:dyDescent="0.25">
      <c r="A94" s="24"/>
      <c r="B94" s="26" t="s">
        <v>22</v>
      </c>
      <c r="C94" s="14"/>
      <c r="D94" s="18">
        <v>2259.67</v>
      </c>
      <c r="E94" s="17"/>
      <c r="F94" s="18">
        <v>9295.6</v>
      </c>
      <c r="G94" s="17"/>
      <c r="H94" s="18">
        <v>3822.63</v>
      </c>
      <c r="I94" s="17"/>
      <c r="J94" s="18">
        <v>14431.74</v>
      </c>
      <c r="K94" s="17"/>
      <c r="L94" s="18">
        <v>23245.57</v>
      </c>
      <c r="M94" s="17"/>
      <c r="N94" s="18">
        <v>22721.3</v>
      </c>
      <c r="O94" s="17"/>
      <c r="P94" s="18">
        <v>25768.94</v>
      </c>
      <c r="Q94" s="17"/>
      <c r="R94" s="18">
        <v>1164.2</v>
      </c>
      <c r="S94" s="17"/>
      <c r="T94" s="18">
        <v>12195.65</v>
      </c>
      <c r="U94" s="17"/>
      <c r="V94" s="18">
        <v>8467.5400000000009</v>
      </c>
      <c r="W94" s="17"/>
      <c r="X94" s="18">
        <v>7412.21</v>
      </c>
      <c r="Y94" s="17"/>
      <c r="Z94" s="18"/>
    </row>
    <row r="95" spans="1:26" x14ac:dyDescent="0.25">
      <c r="B95" s="27" t="s">
        <v>23</v>
      </c>
      <c r="C95" s="13">
        <f>SUM(C92:C94)</f>
        <v>0</v>
      </c>
      <c r="D95" s="15">
        <f t="shared" ref="D95" si="418">SUM(D92:D94)</f>
        <v>35658.729999999996</v>
      </c>
      <c r="E95" s="15">
        <f t="shared" ref="E95" si="419">SUM(E92:E94)</f>
        <v>0</v>
      </c>
      <c r="F95" s="15">
        <f t="shared" ref="F95" si="420">SUM(F92:F94)</f>
        <v>60003.53</v>
      </c>
      <c r="G95" s="15">
        <f t="shared" ref="G95" si="421">SUM(G92:G94)</f>
        <v>0</v>
      </c>
      <c r="H95" s="15">
        <f t="shared" ref="H95" si="422">SUM(H92:H94)</f>
        <v>27160.33</v>
      </c>
      <c r="I95" s="15">
        <f t="shared" ref="I95" si="423">SUM(I92:I94)</f>
        <v>0</v>
      </c>
      <c r="J95" s="15">
        <f t="shared" ref="J95" si="424">SUM(J92:J94)</f>
        <v>54721.86</v>
      </c>
      <c r="K95" s="15">
        <f t="shared" ref="K95" si="425">SUM(K92:K94)</f>
        <v>0</v>
      </c>
      <c r="L95" s="15">
        <f t="shared" ref="L95" si="426">SUM(L92:L94)</f>
        <v>51127.8</v>
      </c>
      <c r="M95" s="15">
        <f t="shared" ref="M95" si="427">SUM(M92:M94)</f>
        <v>0</v>
      </c>
      <c r="N95" s="15">
        <f t="shared" ref="N95" si="428">SUM(N92:N94)</f>
        <v>39669.729999999996</v>
      </c>
      <c r="O95" s="15">
        <f t="shared" ref="O95" si="429">SUM(O92:O94)</f>
        <v>0</v>
      </c>
      <c r="P95" s="15">
        <f t="shared" ref="P95" si="430">SUM(P92:P94)</f>
        <v>42296.85</v>
      </c>
      <c r="Q95" s="15">
        <f t="shared" ref="Q95" si="431">SUM(Q92:Q94)</f>
        <v>0</v>
      </c>
      <c r="R95" s="15">
        <f t="shared" ref="R95" si="432">SUM(R92:R94)</f>
        <v>27949.27</v>
      </c>
      <c r="S95" s="15">
        <f t="shared" ref="S95" si="433">SUM(S92:S94)</f>
        <v>0</v>
      </c>
      <c r="T95" s="15">
        <f t="shared" ref="T95" si="434">SUM(T92:T94)</f>
        <v>40791.42</v>
      </c>
      <c r="U95" s="15">
        <f t="shared" ref="U95" si="435">SUM(U92:U94)</f>
        <v>0</v>
      </c>
      <c r="V95" s="15">
        <f t="shared" ref="V95" si="436">SUM(V92:V94)</f>
        <v>12775.45</v>
      </c>
      <c r="W95" s="15">
        <f t="shared" ref="W95" si="437">SUM(W92:W94)</f>
        <v>0</v>
      </c>
      <c r="X95" s="15">
        <f t="shared" ref="X95" si="438">SUM(X92:X94)</f>
        <v>26173.760000000002</v>
      </c>
      <c r="Y95" s="15">
        <f t="shared" ref="Y95" si="439">SUM(Y92:Y94)</f>
        <v>0</v>
      </c>
      <c r="Z95" s="15">
        <f t="shared" ref="Z95" si="440">SUM(Z92:Z94)</f>
        <v>15906.5</v>
      </c>
    </row>
    <row r="96" spans="1:26" x14ac:dyDescent="0.25">
      <c r="A96" s="25">
        <v>53063000300</v>
      </c>
      <c r="B96" s="26" t="s">
        <v>20</v>
      </c>
      <c r="C96" s="14"/>
      <c r="D96" s="18">
        <v>9406.7900000000009</v>
      </c>
      <c r="E96" s="17"/>
      <c r="F96" s="18">
        <v>10802.72</v>
      </c>
      <c r="G96" s="17"/>
      <c r="H96" s="18">
        <v>5385.12</v>
      </c>
      <c r="I96" s="17"/>
      <c r="J96" s="18">
        <v>2765.06</v>
      </c>
      <c r="K96" s="17"/>
      <c r="L96" s="18">
        <v>3320.64</v>
      </c>
      <c r="M96" s="17"/>
      <c r="N96" s="18">
        <v>754</v>
      </c>
      <c r="O96" s="17"/>
      <c r="P96" s="18">
        <v>919.96</v>
      </c>
      <c r="Q96" s="17"/>
      <c r="R96" s="18">
        <v>6631.82</v>
      </c>
      <c r="S96" s="17"/>
      <c r="T96" s="18">
        <v>1846.52</v>
      </c>
      <c r="U96" s="17"/>
      <c r="V96" s="18">
        <v>665.3</v>
      </c>
      <c r="W96" s="17"/>
      <c r="X96" s="18"/>
      <c r="Y96" s="17"/>
      <c r="Z96" s="18">
        <v>1647.55</v>
      </c>
    </row>
    <row r="97" spans="1:26" x14ac:dyDescent="0.25">
      <c r="A97" s="24"/>
      <c r="B97" s="26" t="s">
        <v>21</v>
      </c>
      <c r="C97" s="14"/>
      <c r="D97" s="18"/>
      <c r="E97" s="17"/>
      <c r="F97" s="18"/>
      <c r="G97" s="17"/>
      <c r="H97" s="18"/>
      <c r="I97" s="17"/>
      <c r="J97" s="18">
        <v>5085.8</v>
      </c>
      <c r="K97" s="17"/>
      <c r="L97" s="18"/>
      <c r="M97" s="17"/>
      <c r="N97" s="18">
        <v>3585.9</v>
      </c>
      <c r="O97" s="17"/>
      <c r="P97" s="18"/>
      <c r="Q97" s="17"/>
      <c r="R97" s="18"/>
      <c r="S97" s="17"/>
      <c r="T97" s="18"/>
      <c r="U97" s="17"/>
      <c r="V97" s="18"/>
      <c r="W97" s="17"/>
      <c r="X97" s="18"/>
      <c r="Y97" s="17"/>
      <c r="Z97" s="18"/>
    </row>
    <row r="98" spans="1:26" x14ac:dyDescent="0.25">
      <c r="A98" s="24"/>
      <c r="B98" s="26" t="s">
        <v>22</v>
      </c>
      <c r="C98" s="14"/>
      <c r="D98" s="18"/>
      <c r="E98" s="17"/>
      <c r="F98" s="18"/>
      <c r="G98" s="17"/>
      <c r="H98" s="18"/>
      <c r="I98" s="17"/>
      <c r="J98" s="18"/>
      <c r="K98" s="17"/>
      <c r="L98" s="18"/>
      <c r="M98" s="17"/>
      <c r="N98" s="18"/>
      <c r="O98" s="17"/>
      <c r="P98" s="18"/>
      <c r="Q98" s="17"/>
      <c r="R98" s="18"/>
      <c r="S98" s="17"/>
      <c r="T98" s="18"/>
      <c r="U98" s="17"/>
      <c r="V98" s="18"/>
      <c r="W98" s="17"/>
      <c r="X98" s="18"/>
      <c r="Y98" s="17"/>
      <c r="Z98" s="18"/>
    </row>
    <row r="99" spans="1:26" x14ac:dyDescent="0.25">
      <c r="B99" s="27" t="s">
        <v>23</v>
      </c>
      <c r="C99" s="13">
        <f>SUM(C96:C98)</f>
        <v>0</v>
      </c>
      <c r="D99" s="15">
        <f t="shared" ref="D99" si="441">SUM(D96:D98)</f>
        <v>9406.7900000000009</v>
      </c>
      <c r="E99" s="15">
        <f t="shared" ref="E99" si="442">SUM(E96:E98)</f>
        <v>0</v>
      </c>
      <c r="F99" s="15">
        <f t="shared" ref="F99" si="443">SUM(F96:F98)</f>
        <v>10802.72</v>
      </c>
      <c r="G99" s="15">
        <f t="shared" ref="G99" si="444">SUM(G96:G98)</f>
        <v>0</v>
      </c>
      <c r="H99" s="15">
        <f t="shared" ref="H99" si="445">SUM(H96:H98)</f>
        <v>5385.12</v>
      </c>
      <c r="I99" s="15">
        <f t="shared" ref="I99" si="446">SUM(I96:I98)</f>
        <v>0</v>
      </c>
      <c r="J99" s="15">
        <f t="shared" ref="J99" si="447">SUM(J96:J98)</f>
        <v>7850.8600000000006</v>
      </c>
      <c r="K99" s="15">
        <f t="shared" ref="K99" si="448">SUM(K96:K98)</f>
        <v>0</v>
      </c>
      <c r="L99" s="15">
        <f t="shared" ref="L99" si="449">SUM(L96:L98)</f>
        <v>3320.64</v>
      </c>
      <c r="M99" s="15">
        <f t="shared" ref="M99" si="450">SUM(M96:M98)</f>
        <v>0</v>
      </c>
      <c r="N99" s="15">
        <f t="shared" ref="N99" si="451">SUM(N96:N98)</f>
        <v>4339.8999999999996</v>
      </c>
      <c r="O99" s="15">
        <f t="shared" ref="O99" si="452">SUM(O96:O98)</f>
        <v>0</v>
      </c>
      <c r="P99" s="15">
        <f t="shared" ref="P99" si="453">SUM(P96:P98)</f>
        <v>919.96</v>
      </c>
      <c r="Q99" s="15">
        <f t="shared" ref="Q99" si="454">SUM(Q96:Q98)</f>
        <v>0</v>
      </c>
      <c r="R99" s="15">
        <f t="shared" ref="R99" si="455">SUM(R96:R98)</f>
        <v>6631.82</v>
      </c>
      <c r="S99" s="15">
        <f t="shared" ref="S99" si="456">SUM(S96:S98)</f>
        <v>0</v>
      </c>
      <c r="T99" s="15">
        <f t="shared" ref="T99" si="457">SUM(T96:T98)</f>
        <v>1846.52</v>
      </c>
      <c r="U99" s="15">
        <f t="shared" ref="U99" si="458">SUM(U96:U98)</f>
        <v>0</v>
      </c>
      <c r="V99" s="15">
        <f t="shared" ref="V99" si="459">SUM(V96:V98)</f>
        <v>665.3</v>
      </c>
      <c r="W99" s="15">
        <f t="shared" ref="W99" si="460">SUM(W96:W98)</f>
        <v>0</v>
      </c>
      <c r="X99" s="15">
        <f t="shared" ref="X99" si="461">SUM(X96:X98)</f>
        <v>0</v>
      </c>
      <c r="Y99" s="15">
        <f t="shared" ref="Y99" si="462">SUM(Y96:Y98)</f>
        <v>0</v>
      </c>
      <c r="Z99" s="15">
        <f t="shared" ref="Z99" si="463">SUM(Z96:Z98)</f>
        <v>1647.55</v>
      </c>
    </row>
    <row r="100" spans="1:26" x14ac:dyDescent="0.25">
      <c r="A100" s="25">
        <v>53063000400</v>
      </c>
      <c r="B100" s="26" t="s">
        <v>20</v>
      </c>
      <c r="C100" s="14"/>
      <c r="D100" s="18">
        <v>7937.14</v>
      </c>
      <c r="E100" s="17"/>
      <c r="F100" s="18">
        <v>6063.22</v>
      </c>
      <c r="G100" s="17"/>
      <c r="H100" s="18">
        <v>3363.21</v>
      </c>
      <c r="I100" s="17"/>
      <c r="J100" s="18">
        <v>33300.050000000003</v>
      </c>
      <c r="K100" s="17"/>
      <c r="L100" s="18">
        <v>33833.949999999997</v>
      </c>
      <c r="M100" s="17"/>
      <c r="N100" s="18">
        <v>8055.62</v>
      </c>
      <c r="O100" s="17"/>
      <c r="P100" s="18">
        <v>16421.16</v>
      </c>
      <c r="Q100" s="17"/>
      <c r="R100" s="18">
        <v>8103.51</v>
      </c>
      <c r="S100" s="17"/>
      <c r="T100" s="18">
        <v>8393.2900000000009</v>
      </c>
      <c r="U100" s="17"/>
      <c r="V100" s="18">
        <v>7662.77</v>
      </c>
      <c r="W100" s="17"/>
      <c r="X100" s="18">
        <v>4620.6899999999996</v>
      </c>
      <c r="Y100" s="17"/>
      <c r="Z100" s="18">
        <v>14489.68</v>
      </c>
    </row>
    <row r="101" spans="1:26" x14ac:dyDescent="0.25">
      <c r="A101" s="24"/>
      <c r="B101" s="26" t="s">
        <v>21</v>
      </c>
      <c r="C101" s="14"/>
      <c r="D101" s="18">
        <v>5180.63</v>
      </c>
      <c r="E101" s="17"/>
      <c r="F101" s="18">
        <v>5381.19</v>
      </c>
      <c r="G101" s="17"/>
      <c r="H101" s="18">
        <v>6883.94</v>
      </c>
      <c r="I101" s="17"/>
      <c r="J101" s="18">
        <v>235.49</v>
      </c>
      <c r="K101" s="17"/>
      <c r="L101" s="18">
        <v>9136.9</v>
      </c>
      <c r="M101" s="17"/>
      <c r="N101" s="18">
        <v>36652.839999999997</v>
      </c>
      <c r="O101" s="17"/>
      <c r="P101" s="18">
        <v>6049.41</v>
      </c>
      <c r="Q101" s="17"/>
      <c r="R101" s="18">
        <v>9613.5300000000007</v>
      </c>
      <c r="S101" s="17"/>
      <c r="T101" s="18">
        <v>5841.92</v>
      </c>
      <c r="U101" s="17"/>
      <c r="V101" s="18">
        <v>8044.6</v>
      </c>
      <c r="W101" s="17"/>
      <c r="X101" s="18">
        <v>6827.39</v>
      </c>
      <c r="Y101" s="17"/>
      <c r="Z101" s="18">
        <v>4955.28</v>
      </c>
    </row>
    <row r="102" spans="1:26" x14ac:dyDescent="0.25">
      <c r="A102" s="24"/>
      <c r="B102" s="26" t="s">
        <v>22</v>
      </c>
      <c r="C102" s="14"/>
      <c r="D102" s="18">
        <v>16097.32</v>
      </c>
      <c r="E102" s="17"/>
      <c r="F102" s="18">
        <v>57416.23</v>
      </c>
      <c r="G102" s="17"/>
      <c r="H102" s="18">
        <v>29973.07</v>
      </c>
      <c r="I102" s="17"/>
      <c r="J102" s="18">
        <v>40684.839999999997</v>
      </c>
      <c r="K102" s="17"/>
      <c r="L102" s="18">
        <v>40428.660000000003</v>
      </c>
      <c r="M102" s="17"/>
      <c r="N102" s="18">
        <v>48521.03</v>
      </c>
      <c r="O102" s="17"/>
      <c r="P102" s="18">
        <v>48050.68</v>
      </c>
      <c r="Q102" s="17"/>
      <c r="R102" s="18">
        <v>27705.24</v>
      </c>
      <c r="S102" s="17"/>
      <c r="T102" s="18">
        <v>20991.48</v>
      </c>
      <c r="U102" s="17"/>
      <c r="V102" s="18">
        <v>13522.85</v>
      </c>
      <c r="W102" s="17"/>
      <c r="X102" s="18">
        <v>19084.240000000002</v>
      </c>
      <c r="Y102" s="17"/>
      <c r="Z102" s="18">
        <v>6902.03</v>
      </c>
    </row>
    <row r="103" spans="1:26" x14ac:dyDescent="0.25">
      <c r="B103" s="27" t="s">
        <v>23</v>
      </c>
      <c r="C103" s="13">
        <f>SUM(C100:C102)</f>
        <v>0</v>
      </c>
      <c r="D103" s="15">
        <f t="shared" ref="D103" si="464">SUM(D100:D102)</f>
        <v>29215.09</v>
      </c>
      <c r="E103" s="15">
        <f t="shared" ref="E103" si="465">SUM(E100:E102)</f>
        <v>0</v>
      </c>
      <c r="F103" s="15">
        <f t="shared" ref="F103" si="466">SUM(F100:F102)</f>
        <v>68860.639999999999</v>
      </c>
      <c r="G103" s="15">
        <f t="shared" ref="G103" si="467">SUM(G100:G102)</f>
        <v>0</v>
      </c>
      <c r="H103" s="15">
        <f t="shared" ref="H103" si="468">SUM(H100:H102)</f>
        <v>40220.22</v>
      </c>
      <c r="I103" s="15">
        <f t="shared" ref="I103" si="469">SUM(I100:I102)</f>
        <v>0</v>
      </c>
      <c r="J103" s="15">
        <f t="shared" ref="J103" si="470">SUM(J100:J102)</f>
        <v>74220.38</v>
      </c>
      <c r="K103" s="15">
        <f t="shared" ref="K103" si="471">SUM(K100:K102)</f>
        <v>0</v>
      </c>
      <c r="L103" s="15">
        <f t="shared" ref="L103" si="472">SUM(L100:L102)</f>
        <v>83399.510000000009</v>
      </c>
      <c r="M103" s="15">
        <f t="shared" ref="M103" si="473">SUM(M100:M102)</f>
        <v>0</v>
      </c>
      <c r="N103" s="15">
        <f t="shared" ref="N103" si="474">SUM(N100:N102)</f>
        <v>93229.489999999991</v>
      </c>
      <c r="O103" s="15">
        <f t="shared" ref="O103" si="475">SUM(O100:O102)</f>
        <v>0</v>
      </c>
      <c r="P103" s="15">
        <f t="shared" ref="P103" si="476">SUM(P100:P102)</f>
        <v>70521.25</v>
      </c>
      <c r="Q103" s="15">
        <f t="shared" ref="Q103" si="477">SUM(Q100:Q102)</f>
        <v>0</v>
      </c>
      <c r="R103" s="15">
        <f t="shared" ref="R103" si="478">SUM(R100:R102)</f>
        <v>45422.28</v>
      </c>
      <c r="S103" s="15">
        <f t="shared" ref="S103" si="479">SUM(S100:S102)</f>
        <v>0</v>
      </c>
      <c r="T103" s="15">
        <f t="shared" ref="T103" si="480">SUM(T100:T102)</f>
        <v>35226.69</v>
      </c>
      <c r="U103" s="15">
        <f t="shared" ref="U103" si="481">SUM(U100:U102)</f>
        <v>0</v>
      </c>
      <c r="V103" s="15">
        <f t="shared" ref="V103" si="482">SUM(V100:V102)</f>
        <v>29230.22</v>
      </c>
      <c r="W103" s="15">
        <f t="shared" ref="W103" si="483">SUM(W100:W102)</f>
        <v>0</v>
      </c>
      <c r="X103" s="15">
        <f t="shared" ref="X103" si="484">SUM(X100:X102)</f>
        <v>30532.32</v>
      </c>
      <c r="Y103" s="15">
        <f t="shared" ref="Y103" si="485">SUM(Y100:Y102)</f>
        <v>0</v>
      </c>
      <c r="Z103" s="15">
        <f t="shared" ref="Z103" si="486">SUM(Z100:Z102)</f>
        <v>26346.989999999998</v>
      </c>
    </row>
    <row r="104" spans="1:26" x14ac:dyDescent="0.25">
      <c r="A104" s="25">
        <v>53063000500</v>
      </c>
      <c r="B104" s="26" t="s">
        <v>20</v>
      </c>
      <c r="C104" s="14"/>
      <c r="D104" s="18">
        <v>5209.68</v>
      </c>
      <c r="E104" s="17"/>
      <c r="F104" s="18">
        <v>3774.56</v>
      </c>
      <c r="G104" s="17"/>
      <c r="H104" s="18">
        <v>2739.58</v>
      </c>
      <c r="I104" s="17"/>
      <c r="J104" s="18">
        <v>15661.89</v>
      </c>
      <c r="K104" s="17"/>
      <c r="L104" s="18">
        <v>7765.53</v>
      </c>
      <c r="M104" s="17"/>
      <c r="N104" s="18">
        <v>3183.77</v>
      </c>
      <c r="O104" s="17"/>
      <c r="P104" s="18">
        <v>4119.42</v>
      </c>
      <c r="Q104" s="17"/>
      <c r="R104" s="18">
        <v>5561.38</v>
      </c>
      <c r="S104" s="17"/>
      <c r="T104" s="18">
        <v>4609.6099999999997</v>
      </c>
      <c r="U104" s="17"/>
      <c r="V104" s="18">
        <v>1564.96</v>
      </c>
      <c r="W104" s="17"/>
      <c r="X104" s="18">
        <v>920.78</v>
      </c>
      <c r="Y104" s="17"/>
      <c r="Z104" s="18">
        <v>5056.54</v>
      </c>
    </row>
    <row r="105" spans="1:26" x14ac:dyDescent="0.25">
      <c r="A105" s="24"/>
      <c r="B105" s="26" t="s">
        <v>21</v>
      </c>
      <c r="C105" s="14"/>
      <c r="D105" s="18">
        <v>9872.74</v>
      </c>
      <c r="E105" s="17"/>
      <c r="F105" s="18"/>
      <c r="G105" s="17"/>
      <c r="H105" s="18">
        <v>2765.37</v>
      </c>
      <c r="I105" s="17"/>
      <c r="J105" s="18">
        <v>1744.57</v>
      </c>
      <c r="K105" s="17"/>
      <c r="L105" s="18">
        <v>2884.14</v>
      </c>
      <c r="M105" s="17"/>
      <c r="N105" s="18">
        <v>5307.02</v>
      </c>
      <c r="O105" s="17"/>
      <c r="P105" s="18">
        <v>3741.82</v>
      </c>
      <c r="Q105" s="17"/>
      <c r="R105" s="18">
        <v>1172.72</v>
      </c>
      <c r="S105" s="17"/>
      <c r="T105" s="18"/>
      <c r="U105" s="17"/>
      <c r="V105" s="18">
        <v>47.82</v>
      </c>
      <c r="W105" s="17"/>
      <c r="X105" s="18">
        <v>1694.81</v>
      </c>
      <c r="Y105" s="17"/>
      <c r="Z105" s="18"/>
    </row>
    <row r="106" spans="1:26" x14ac:dyDescent="0.25">
      <c r="A106" s="24"/>
      <c r="B106" s="26" t="s">
        <v>22</v>
      </c>
      <c r="C106" s="14"/>
      <c r="D106" s="18"/>
      <c r="E106" s="17"/>
      <c r="F106" s="18"/>
      <c r="G106" s="17"/>
      <c r="H106" s="18">
        <v>2267.1999999999998</v>
      </c>
      <c r="I106" s="17"/>
      <c r="J106" s="18">
        <v>2969.32</v>
      </c>
      <c r="K106" s="17"/>
      <c r="L106" s="18"/>
      <c r="M106" s="17"/>
      <c r="N106" s="18"/>
      <c r="O106" s="17"/>
      <c r="P106" s="18"/>
      <c r="Q106" s="17"/>
      <c r="R106" s="18">
        <v>5479.08</v>
      </c>
      <c r="S106" s="17"/>
      <c r="T106" s="18">
        <v>9870.16</v>
      </c>
      <c r="U106" s="17"/>
      <c r="V106" s="18">
        <v>7526.42</v>
      </c>
      <c r="W106" s="17"/>
      <c r="X106" s="18">
        <v>8091.28</v>
      </c>
      <c r="Y106" s="17"/>
      <c r="Z106" s="18"/>
    </row>
    <row r="107" spans="1:26" x14ac:dyDescent="0.25">
      <c r="B107" s="27" t="s">
        <v>23</v>
      </c>
      <c r="C107" s="13">
        <f>SUM(C104:C106)</f>
        <v>0</v>
      </c>
      <c r="D107" s="15">
        <f t="shared" ref="D107" si="487">SUM(D104:D106)</f>
        <v>15082.42</v>
      </c>
      <c r="E107" s="15">
        <f t="shared" ref="E107" si="488">SUM(E104:E106)</f>
        <v>0</v>
      </c>
      <c r="F107" s="15">
        <f t="shared" ref="F107" si="489">SUM(F104:F106)</f>
        <v>3774.56</v>
      </c>
      <c r="G107" s="15">
        <f t="shared" ref="G107" si="490">SUM(G104:G106)</f>
        <v>0</v>
      </c>
      <c r="H107" s="15">
        <f t="shared" ref="H107" si="491">SUM(H104:H106)</f>
        <v>7772.15</v>
      </c>
      <c r="I107" s="15">
        <f t="shared" ref="I107" si="492">SUM(I104:I106)</f>
        <v>0</v>
      </c>
      <c r="J107" s="15">
        <f t="shared" ref="J107" si="493">SUM(J104:J106)</f>
        <v>20375.78</v>
      </c>
      <c r="K107" s="15">
        <f t="shared" ref="K107" si="494">SUM(K104:K106)</f>
        <v>0</v>
      </c>
      <c r="L107" s="15">
        <f t="shared" ref="L107" si="495">SUM(L104:L106)</f>
        <v>10649.67</v>
      </c>
      <c r="M107" s="15">
        <f t="shared" ref="M107" si="496">SUM(M104:M106)</f>
        <v>0</v>
      </c>
      <c r="N107" s="15">
        <f t="shared" ref="N107" si="497">SUM(N104:N106)</f>
        <v>8490.7900000000009</v>
      </c>
      <c r="O107" s="15">
        <f t="shared" ref="O107" si="498">SUM(O104:O106)</f>
        <v>0</v>
      </c>
      <c r="P107" s="15">
        <f t="shared" ref="P107" si="499">SUM(P104:P106)</f>
        <v>7861.24</v>
      </c>
      <c r="Q107" s="15">
        <f t="shared" ref="Q107" si="500">SUM(Q104:Q106)</f>
        <v>0</v>
      </c>
      <c r="R107" s="15">
        <f t="shared" ref="R107" si="501">SUM(R104:R106)</f>
        <v>12213.18</v>
      </c>
      <c r="S107" s="15">
        <f t="shared" ref="S107" si="502">SUM(S104:S106)</f>
        <v>0</v>
      </c>
      <c r="T107" s="15">
        <f t="shared" ref="T107" si="503">SUM(T104:T106)</f>
        <v>14479.77</v>
      </c>
      <c r="U107" s="15">
        <f t="shared" ref="U107" si="504">SUM(U104:U106)</f>
        <v>0</v>
      </c>
      <c r="V107" s="15">
        <f t="shared" ref="V107" si="505">SUM(V104:V106)</f>
        <v>9139.2000000000007</v>
      </c>
      <c r="W107" s="15">
        <f t="shared" ref="W107" si="506">SUM(W104:W106)</f>
        <v>0</v>
      </c>
      <c r="X107" s="15">
        <f t="shared" ref="X107" si="507">SUM(X104:X106)</f>
        <v>10706.869999999999</v>
      </c>
      <c r="Y107" s="15">
        <f t="shared" ref="Y107" si="508">SUM(Y104:Y106)</f>
        <v>0</v>
      </c>
      <c r="Z107" s="15">
        <f t="shared" ref="Z107" si="509">SUM(Z104:Z106)</f>
        <v>5056.54</v>
      </c>
    </row>
    <row r="108" spans="1:26" x14ac:dyDescent="0.25">
      <c r="A108" s="25">
        <v>53063000600</v>
      </c>
      <c r="B108" s="26" t="s">
        <v>20</v>
      </c>
      <c r="C108" s="14"/>
      <c r="D108" s="18">
        <v>4621.12</v>
      </c>
      <c r="E108" s="17"/>
      <c r="F108" s="18">
        <v>1193.74</v>
      </c>
      <c r="G108" s="17"/>
      <c r="H108" s="18">
        <v>792.76</v>
      </c>
      <c r="I108" s="17"/>
      <c r="J108" s="18">
        <v>1195.28</v>
      </c>
      <c r="K108" s="17"/>
      <c r="L108" s="18">
        <v>561.32000000000005</v>
      </c>
      <c r="M108" s="17"/>
      <c r="N108" s="18">
        <v>672.18</v>
      </c>
      <c r="O108" s="17"/>
      <c r="P108" s="18">
        <v>232.64</v>
      </c>
      <c r="Q108" s="17"/>
      <c r="R108" s="18">
        <v>674.76</v>
      </c>
      <c r="S108" s="17"/>
      <c r="T108" s="18">
        <v>29391.05</v>
      </c>
      <c r="U108" s="17"/>
      <c r="V108" s="18"/>
      <c r="W108" s="17"/>
      <c r="X108" s="18">
        <v>481.88</v>
      </c>
      <c r="Y108" s="17"/>
      <c r="Z108" s="18">
        <v>1804.47</v>
      </c>
    </row>
    <row r="109" spans="1:26" x14ac:dyDescent="0.25">
      <c r="A109" s="24"/>
      <c r="B109" s="26" t="s">
        <v>21</v>
      </c>
      <c r="C109" s="14"/>
      <c r="D109" s="18"/>
      <c r="E109" s="17"/>
      <c r="F109" s="18">
        <v>3651.81</v>
      </c>
      <c r="G109" s="17"/>
      <c r="H109" s="18">
        <v>1213.18</v>
      </c>
      <c r="I109" s="17"/>
      <c r="J109" s="18"/>
      <c r="K109" s="17"/>
      <c r="L109" s="18">
        <v>749.74</v>
      </c>
      <c r="M109" s="17"/>
      <c r="N109" s="18"/>
      <c r="O109" s="17"/>
      <c r="P109" s="18">
        <v>1333.48</v>
      </c>
      <c r="Q109" s="17"/>
      <c r="R109" s="18"/>
      <c r="S109" s="17"/>
      <c r="T109" s="18"/>
      <c r="U109" s="17"/>
      <c r="V109" s="18">
        <v>258.95999999999998</v>
      </c>
      <c r="W109" s="17"/>
      <c r="X109" s="18"/>
      <c r="Y109" s="17"/>
      <c r="Z109" s="18"/>
    </row>
    <row r="110" spans="1:26" x14ac:dyDescent="0.25">
      <c r="A110" s="24"/>
      <c r="B110" s="26" t="s">
        <v>22</v>
      </c>
      <c r="C110" s="14"/>
      <c r="D110" s="18">
        <v>589.70000000000005</v>
      </c>
      <c r="E110" s="17"/>
      <c r="F110" s="18"/>
      <c r="G110" s="17"/>
      <c r="H110" s="18">
        <v>4941.2700000000004</v>
      </c>
      <c r="I110" s="17"/>
      <c r="J110" s="18">
        <v>5889.71</v>
      </c>
      <c r="K110" s="17"/>
      <c r="L110" s="18">
        <v>4562.96</v>
      </c>
      <c r="M110" s="17"/>
      <c r="N110" s="18">
        <v>3909.3</v>
      </c>
      <c r="O110" s="17"/>
      <c r="P110" s="18">
        <v>3974.28</v>
      </c>
      <c r="Q110" s="17"/>
      <c r="R110" s="18">
        <v>4422.0200000000004</v>
      </c>
      <c r="S110" s="17"/>
      <c r="T110" s="18">
        <v>582.44000000000005</v>
      </c>
      <c r="U110" s="17"/>
      <c r="V110" s="18">
        <v>720.74</v>
      </c>
      <c r="W110" s="17"/>
      <c r="X110" s="18"/>
      <c r="Y110" s="17"/>
      <c r="Z110" s="18"/>
    </row>
    <row r="111" spans="1:26" x14ac:dyDescent="0.25">
      <c r="B111" s="27" t="s">
        <v>23</v>
      </c>
      <c r="C111" s="13">
        <f>SUM(C108:C110)</f>
        <v>0</v>
      </c>
      <c r="D111" s="15">
        <f t="shared" ref="D111" si="510">SUM(D108:D110)</f>
        <v>5210.82</v>
      </c>
      <c r="E111" s="15">
        <f t="shared" ref="E111" si="511">SUM(E108:E110)</f>
        <v>0</v>
      </c>
      <c r="F111" s="15">
        <f t="shared" ref="F111" si="512">SUM(F108:F110)</f>
        <v>4845.55</v>
      </c>
      <c r="G111" s="15">
        <f t="shared" ref="G111" si="513">SUM(G108:G110)</f>
        <v>0</v>
      </c>
      <c r="H111" s="15">
        <f t="shared" ref="H111" si="514">SUM(H108:H110)</f>
        <v>6947.2100000000009</v>
      </c>
      <c r="I111" s="15">
        <f t="shared" ref="I111" si="515">SUM(I108:I110)</f>
        <v>0</v>
      </c>
      <c r="J111" s="15">
        <f t="shared" ref="J111" si="516">SUM(J108:J110)</f>
        <v>7084.99</v>
      </c>
      <c r="K111" s="15">
        <f t="shared" ref="K111" si="517">SUM(K108:K110)</f>
        <v>0</v>
      </c>
      <c r="L111" s="15">
        <f t="shared" ref="L111" si="518">SUM(L108:L110)</f>
        <v>5874.02</v>
      </c>
      <c r="M111" s="15">
        <f t="shared" ref="M111" si="519">SUM(M108:M110)</f>
        <v>0</v>
      </c>
      <c r="N111" s="15">
        <f t="shared" ref="N111" si="520">SUM(N108:N110)</f>
        <v>4581.4800000000005</v>
      </c>
      <c r="O111" s="15">
        <f t="shared" ref="O111" si="521">SUM(O108:O110)</f>
        <v>0</v>
      </c>
      <c r="P111" s="15">
        <f t="shared" ref="P111" si="522">SUM(P108:P110)</f>
        <v>5540.4</v>
      </c>
      <c r="Q111" s="15">
        <f t="shared" ref="Q111" si="523">SUM(Q108:Q110)</f>
        <v>0</v>
      </c>
      <c r="R111" s="15">
        <f t="shared" ref="R111" si="524">SUM(R108:R110)</f>
        <v>5096.7800000000007</v>
      </c>
      <c r="S111" s="15">
        <f t="shared" ref="S111" si="525">SUM(S108:S110)</f>
        <v>0</v>
      </c>
      <c r="T111" s="15">
        <f t="shared" ref="T111" si="526">SUM(T108:T110)</f>
        <v>29973.489999999998</v>
      </c>
      <c r="U111" s="15">
        <f t="shared" ref="U111" si="527">SUM(U108:U110)</f>
        <v>0</v>
      </c>
      <c r="V111" s="15">
        <f t="shared" ref="V111" si="528">SUM(V108:V110)</f>
        <v>979.7</v>
      </c>
      <c r="W111" s="15">
        <f t="shared" ref="W111" si="529">SUM(W108:W110)</f>
        <v>0</v>
      </c>
      <c r="X111" s="15">
        <f t="shared" ref="X111" si="530">SUM(X108:X110)</f>
        <v>481.88</v>
      </c>
      <c r="Y111" s="15">
        <f t="shared" ref="Y111" si="531">SUM(Y108:Y110)</f>
        <v>0</v>
      </c>
      <c r="Z111" s="15">
        <f t="shared" ref="Z111" si="532">SUM(Z108:Z110)</f>
        <v>1804.47</v>
      </c>
    </row>
    <row r="112" spans="1:26" x14ac:dyDescent="0.25">
      <c r="A112" s="25">
        <v>53063000700</v>
      </c>
      <c r="B112" s="26" t="s">
        <v>20</v>
      </c>
      <c r="C112" s="14">
        <v>1742.69</v>
      </c>
      <c r="D112" s="18"/>
      <c r="E112" s="17">
        <v>513.20000000000005</v>
      </c>
      <c r="F112" s="18"/>
      <c r="G112" s="17">
        <v>3054.14</v>
      </c>
      <c r="H112" s="18"/>
      <c r="I112" s="17">
        <v>570.5</v>
      </c>
      <c r="J112" s="18"/>
      <c r="K112" s="17">
        <v>961.76</v>
      </c>
      <c r="L112" s="18"/>
      <c r="M112" s="17"/>
      <c r="N112" s="18"/>
      <c r="O112" s="17">
        <v>1000.9</v>
      </c>
      <c r="P112" s="18"/>
      <c r="Q112" s="17">
        <v>0.02</v>
      </c>
      <c r="R112" s="18"/>
      <c r="S112" s="17"/>
      <c r="T112" s="18"/>
      <c r="U112" s="17">
        <v>829.8</v>
      </c>
      <c r="V112" s="18"/>
      <c r="W112" s="17">
        <v>359.48</v>
      </c>
      <c r="X112" s="18"/>
      <c r="Y112" s="17">
        <v>1620.14</v>
      </c>
      <c r="Z112" s="18"/>
    </row>
    <row r="113" spans="1:26" x14ac:dyDescent="0.25">
      <c r="A113" s="24"/>
      <c r="B113" s="26" t="s">
        <v>21</v>
      </c>
      <c r="C113" s="14"/>
      <c r="D113" s="18"/>
      <c r="E113" s="17">
        <v>13770.06</v>
      </c>
      <c r="F113" s="18"/>
      <c r="G113" s="17">
        <v>3054.14</v>
      </c>
      <c r="H113" s="18"/>
      <c r="I113" s="17">
        <v>1339.8</v>
      </c>
      <c r="J113" s="18"/>
      <c r="K113" s="17"/>
      <c r="L113" s="18"/>
      <c r="M113" s="17"/>
      <c r="N113" s="18"/>
      <c r="O113" s="17"/>
      <c r="P113" s="18"/>
      <c r="Q113" s="17"/>
      <c r="R113" s="18"/>
      <c r="S113" s="17"/>
      <c r="T113" s="18"/>
      <c r="U113" s="17"/>
      <c r="V113" s="18"/>
      <c r="W113" s="17"/>
      <c r="X113" s="18"/>
      <c r="Y113" s="17"/>
      <c r="Z113" s="18"/>
    </row>
    <row r="114" spans="1:26" x14ac:dyDescent="0.25">
      <c r="A114" s="24"/>
      <c r="B114" s="26" t="s">
        <v>22</v>
      </c>
      <c r="C114" s="14"/>
      <c r="D114" s="18"/>
      <c r="E114" s="17"/>
      <c r="F114" s="18"/>
      <c r="G114" s="17"/>
      <c r="H114" s="18"/>
      <c r="I114" s="17"/>
      <c r="J114" s="18"/>
      <c r="K114" s="17">
        <v>1874.12</v>
      </c>
      <c r="L114" s="18"/>
      <c r="M114" s="17">
        <v>804.15</v>
      </c>
      <c r="N114" s="18"/>
      <c r="O114" s="17">
        <v>1059.3900000000001</v>
      </c>
      <c r="P114" s="18"/>
      <c r="Q114" s="17">
        <v>1069.51</v>
      </c>
      <c r="R114" s="18"/>
      <c r="S114" s="17"/>
      <c r="T114" s="18"/>
      <c r="U114" s="17"/>
      <c r="V114" s="18"/>
      <c r="W114" s="17"/>
      <c r="X114" s="18"/>
      <c r="Y114" s="17"/>
      <c r="Z114" s="18"/>
    </row>
    <row r="115" spans="1:26" x14ac:dyDescent="0.25">
      <c r="B115" s="27" t="s">
        <v>23</v>
      </c>
      <c r="C115" s="13">
        <f>SUM(C112:C114)</f>
        <v>1742.69</v>
      </c>
      <c r="D115" s="15">
        <f t="shared" ref="D115" si="533">SUM(D112:D114)</f>
        <v>0</v>
      </c>
      <c r="E115" s="15">
        <f t="shared" ref="E115" si="534">SUM(E112:E114)</f>
        <v>14283.26</v>
      </c>
      <c r="F115" s="15">
        <f t="shared" ref="F115" si="535">SUM(F112:F114)</f>
        <v>0</v>
      </c>
      <c r="G115" s="15">
        <f t="shared" ref="G115" si="536">SUM(G112:G114)</f>
        <v>6108.28</v>
      </c>
      <c r="H115" s="15">
        <f t="shared" ref="H115" si="537">SUM(H112:H114)</f>
        <v>0</v>
      </c>
      <c r="I115" s="15">
        <f t="shared" ref="I115" si="538">SUM(I112:I114)</f>
        <v>1910.3</v>
      </c>
      <c r="J115" s="15">
        <f t="shared" ref="J115" si="539">SUM(J112:J114)</f>
        <v>0</v>
      </c>
      <c r="K115" s="15">
        <f t="shared" ref="K115" si="540">SUM(K112:K114)</f>
        <v>2835.88</v>
      </c>
      <c r="L115" s="15">
        <f t="shared" ref="L115" si="541">SUM(L112:L114)</f>
        <v>0</v>
      </c>
      <c r="M115" s="15">
        <f t="shared" ref="M115" si="542">SUM(M112:M114)</f>
        <v>804.15</v>
      </c>
      <c r="N115" s="15">
        <f t="shared" ref="N115" si="543">SUM(N112:N114)</f>
        <v>0</v>
      </c>
      <c r="O115" s="15">
        <f t="shared" ref="O115" si="544">SUM(O112:O114)</f>
        <v>2060.29</v>
      </c>
      <c r="P115" s="15">
        <f t="shared" ref="P115" si="545">SUM(P112:P114)</f>
        <v>0</v>
      </c>
      <c r="Q115" s="15">
        <f t="shared" ref="Q115" si="546">SUM(Q112:Q114)</f>
        <v>1069.53</v>
      </c>
      <c r="R115" s="15">
        <f t="shared" ref="R115" si="547">SUM(R112:R114)</f>
        <v>0</v>
      </c>
      <c r="S115" s="15">
        <f t="shared" ref="S115" si="548">SUM(S112:S114)</f>
        <v>0</v>
      </c>
      <c r="T115" s="15">
        <f t="shared" ref="T115" si="549">SUM(T112:T114)</f>
        <v>0</v>
      </c>
      <c r="U115" s="15">
        <f t="shared" ref="U115" si="550">SUM(U112:U114)</f>
        <v>829.8</v>
      </c>
      <c r="V115" s="15">
        <f t="shared" ref="V115" si="551">SUM(V112:V114)</f>
        <v>0</v>
      </c>
      <c r="W115" s="15">
        <f t="shared" ref="W115" si="552">SUM(W112:W114)</f>
        <v>359.48</v>
      </c>
      <c r="X115" s="15">
        <f t="shared" ref="X115" si="553">SUM(X112:X114)</f>
        <v>0</v>
      </c>
      <c r="Y115" s="15">
        <f t="shared" ref="Y115" si="554">SUM(Y112:Y114)</f>
        <v>1620.14</v>
      </c>
      <c r="Z115" s="15">
        <f t="shared" ref="Z115" si="555">SUM(Z112:Z114)</f>
        <v>0</v>
      </c>
    </row>
    <row r="116" spans="1:26" x14ac:dyDescent="0.25">
      <c r="A116" s="25">
        <v>53063000800</v>
      </c>
      <c r="B116" s="26" t="s">
        <v>20</v>
      </c>
      <c r="C116" s="14">
        <v>24196.1</v>
      </c>
      <c r="D116" s="18"/>
      <c r="E116" s="17">
        <v>1438.52</v>
      </c>
      <c r="F116" s="18"/>
      <c r="G116" s="17">
        <v>1232.4000000000001</v>
      </c>
      <c r="H116" s="18"/>
      <c r="I116" s="17">
        <v>1398.82</v>
      </c>
      <c r="J116" s="18"/>
      <c r="K116" s="17">
        <v>1273.92</v>
      </c>
      <c r="L116" s="18"/>
      <c r="M116" s="17">
        <v>1485.64</v>
      </c>
      <c r="N116" s="18"/>
      <c r="O116" s="17">
        <v>1532.36</v>
      </c>
      <c r="P116" s="18"/>
      <c r="Q116" s="17">
        <v>2705.85</v>
      </c>
      <c r="R116" s="18"/>
      <c r="S116" s="17">
        <v>1888.75</v>
      </c>
      <c r="T116" s="18"/>
      <c r="U116" s="17">
        <v>2947.95</v>
      </c>
      <c r="V116" s="18"/>
      <c r="W116" s="17">
        <v>2095.11</v>
      </c>
      <c r="X116" s="18"/>
      <c r="Y116" s="17">
        <v>1281.06</v>
      </c>
      <c r="Z116" s="18"/>
    </row>
    <row r="117" spans="1:26" x14ac:dyDescent="0.25">
      <c r="A117" s="24"/>
      <c r="B117" s="26" t="s">
        <v>21</v>
      </c>
      <c r="C117" s="14"/>
      <c r="D117" s="18"/>
      <c r="E117" s="17"/>
      <c r="F117" s="18"/>
      <c r="G117" s="17"/>
      <c r="H117" s="18"/>
      <c r="I117" s="17"/>
      <c r="J117" s="18"/>
      <c r="K117" s="17"/>
      <c r="L117" s="18"/>
      <c r="M117" s="17"/>
      <c r="N117" s="18"/>
      <c r="O117" s="17"/>
      <c r="P117" s="18"/>
      <c r="Q117" s="17"/>
      <c r="R117" s="18"/>
      <c r="S117" s="17">
        <v>1501.8</v>
      </c>
      <c r="T117" s="18"/>
      <c r="U117" s="17"/>
      <c r="V117" s="18"/>
      <c r="W117" s="17"/>
      <c r="X117" s="18"/>
      <c r="Y117" s="17">
        <v>370.64</v>
      </c>
      <c r="Z117" s="18"/>
    </row>
    <row r="118" spans="1:26" x14ac:dyDescent="0.25">
      <c r="A118" s="24"/>
      <c r="B118" s="26" t="s">
        <v>22</v>
      </c>
      <c r="C118" s="14">
        <v>87.64</v>
      </c>
      <c r="D118" s="18"/>
      <c r="E118" s="17">
        <v>117.8</v>
      </c>
      <c r="F118" s="18"/>
      <c r="G118" s="17">
        <v>147.81</v>
      </c>
      <c r="H118" s="18"/>
      <c r="I118" s="17">
        <v>182.9</v>
      </c>
      <c r="J118" s="18"/>
      <c r="K118" s="17">
        <v>455.5</v>
      </c>
      <c r="L118" s="18"/>
      <c r="M118" s="17">
        <v>1033.98</v>
      </c>
      <c r="N118" s="18"/>
      <c r="O118" s="17">
        <v>1620.29</v>
      </c>
      <c r="P118" s="18"/>
      <c r="Q118" s="17"/>
      <c r="R118" s="18"/>
      <c r="S118" s="17"/>
      <c r="T118" s="18"/>
      <c r="U118" s="17"/>
      <c r="V118" s="18"/>
      <c r="W118" s="17"/>
      <c r="X118" s="18"/>
      <c r="Y118" s="17"/>
      <c r="Z118" s="18"/>
    </row>
    <row r="119" spans="1:26" x14ac:dyDescent="0.25">
      <c r="B119" s="27" t="s">
        <v>23</v>
      </c>
      <c r="C119" s="13">
        <f>SUM(C116:C118)</f>
        <v>24283.739999999998</v>
      </c>
      <c r="D119" s="15">
        <f t="shared" ref="D119" si="556">SUM(D116:D118)</f>
        <v>0</v>
      </c>
      <c r="E119" s="15">
        <f t="shared" ref="E119" si="557">SUM(E116:E118)</f>
        <v>1556.32</v>
      </c>
      <c r="F119" s="15">
        <f t="shared" ref="F119" si="558">SUM(F116:F118)</f>
        <v>0</v>
      </c>
      <c r="G119" s="15">
        <f t="shared" ref="G119" si="559">SUM(G116:G118)</f>
        <v>1380.21</v>
      </c>
      <c r="H119" s="15">
        <f t="shared" ref="H119" si="560">SUM(H116:H118)</f>
        <v>0</v>
      </c>
      <c r="I119" s="15">
        <f t="shared" ref="I119" si="561">SUM(I116:I118)</f>
        <v>1581.72</v>
      </c>
      <c r="J119" s="15">
        <f t="shared" ref="J119" si="562">SUM(J116:J118)</f>
        <v>0</v>
      </c>
      <c r="K119" s="15">
        <f t="shared" ref="K119" si="563">SUM(K116:K118)</f>
        <v>1729.42</v>
      </c>
      <c r="L119" s="15">
        <f t="shared" ref="L119" si="564">SUM(L116:L118)</f>
        <v>0</v>
      </c>
      <c r="M119" s="15">
        <f t="shared" ref="M119" si="565">SUM(M116:M118)</f>
        <v>2519.62</v>
      </c>
      <c r="N119" s="15">
        <f t="shared" ref="N119" si="566">SUM(N116:N118)</f>
        <v>0</v>
      </c>
      <c r="O119" s="15">
        <f t="shared" ref="O119" si="567">SUM(O116:O118)</f>
        <v>3152.6499999999996</v>
      </c>
      <c r="P119" s="15">
        <f t="shared" ref="P119" si="568">SUM(P116:P118)</f>
        <v>0</v>
      </c>
      <c r="Q119" s="15">
        <f t="shared" ref="Q119" si="569">SUM(Q116:Q118)</f>
        <v>2705.85</v>
      </c>
      <c r="R119" s="15">
        <f t="shared" ref="R119" si="570">SUM(R116:R118)</f>
        <v>0</v>
      </c>
      <c r="S119" s="15">
        <f t="shared" ref="S119" si="571">SUM(S116:S118)</f>
        <v>3390.55</v>
      </c>
      <c r="T119" s="15">
        <f t="shared" ref="T119" si="572">SUM(T116:T118)</f>
        <v>0</v>
      </c>
      <c r="U119" s="15">
        <f t="shared" ref="U119" si="573">SUM(U116:U118)</f>
        <v>2947.95</v>
      </c>
      <c r="V119" s="15">
        <f t="shared" ref="V119" si="574">SUM(V116:V118)</f>
        <v>0</v>
      </c>
      <c r="W119" s="15">
        <f t="shared" ref="W119" si="575">SUM(W116:W118)</f>
        <v>2095.11</v>
      </c>
      <c r="X119" s="15">
        <f t="shared" ref="X119" si="576">SUM(X116:X118)</f>
        <v>0</v>
      </c>
      <c r="Y119" s="15">
        <f t="shared" ref="Y119" si="577">SUM(Y116:Y118)</f>
        <v>1651.6999999999998</v>
      </c>
      <c r="Z119" s="15">
        <f t="shared" ref="Z119" si="578">SUM(Z116:Z118)</f>
        <v>0</v>
      </c>
    </row>
    <row r="120" spans="1:26" x14ac:dyDescent="0.25">
      <c r="A120" s="25">
        <v>53063000900</v>
      </c>
      <c r="B120" s="26" t="s">
        <v>20</v>
      </c>
      <c r="C120" s="14">
        <v>2185</v>
      </c>
      <c r="D120" s="18"/>
      <c r="E120" s="17"/>
      <c r="F120" s="18"/>
      <c r="G120" s="17">
        <v>2118.5100000000002</v>
      </c>
      <c r="H120" s="18"/>
      <c r="I120" s="17">
        <v>1742.81</v>
      </c>
      <c r="J120" s="18"/>
      <c r="K120" s="17">
        <v>1195.56</v>
      </c>
      <c r="L120" s="18"/>
      <c r="M120" s="17">
        <v>81.569999999999993</v>
      </c>
      <c r="N120" s="18"/>
      <c r="O120" s="17">
        <v>957.42</v>
      </c>
      <c r="P120" s="18"/>
      <c r="Q120" s="17">
        <v>26.34</v>
      </c>
      <c r="R120" s="18"/>
      <c r="S120" s="17">
        <v>31782.02</v>
      </c>
      <c r="T120" s="18"/>
      <c r="U120" s="17">
        <v>1642.48</v>
      </c>
      <c r="V120" s="18"/>
      <c r="W120" s="17">
        <v>642.14</v>
      </c>
      <c r="X120" s="18"/>
      <c r="Y120" s="17">
        <v>3772.75</v>
      </c>
      <c r="Z120" s="18"/>
    </row>
    <row r="121" spans="1:26" x14ac:dyDescent="0.25">
      <c r="A121" s="24"/>
      <c r="B121" s="26" t="s">
        <v>21</v>
      </c>
      <c r="C121" s="14">
        <v>21.43</v>
      </c>
      <c r="D121" s="18"/>
      <c r="E121" s="17">
        <v>1847.76</v>
      </c>
      <c r="F121" s="18"/>
      <c r="G121" s="17"/>
      <c r="H121" s="18"/>
      <c r="I121" s="17">
        <v>875.59</v>
      </c>
      <c r="J121" s="18"/>
      <c r="K121" s="17"/>
      <c r="L121" s="18"/>
      <c r="M121" s="17">
        <v>459.76</v>
      </c>
      <c r="N121" s="18"/>
      <c r="O121" s="17"/>
      <c r="P121" s="18"/>
      <c r="Q121" s="17"/>
      <c r="R121" s="18"/>
      <c r="S121" s="17"/>
      <c r="T121" s="18"/>
      <c r="U121" s="17"/>
      <c r="V121" s="18"/>
      <c r="W121" s="17"/>
      <c r="X121" s="18"/>
      <c r="Y121" s="17"/>
      <c r="Z121" s="18"/>
    </row>
    <row r="122" spans="1:26" x14ac:dyDescent="0.25">
      <c r="A122" s="24"/>
      <c r="B122" s="26" t="s">
        <v>22</v>
      </c>
      <c r="C122" s="14"/>
      <c r="D122" s="18"/>
      <c r="E122" s="17">
        <v>21.43</v>
      </c>
      <c r="F122" s="18"/>
      <c r="G122" s="17">
        <v>21.43</v>
      </c>
      <c r="H122" s="18"/>
      <c r="I122" s="17">
        <v>31.54</v>
      </c>
      <c r="J122" s="18"/>
      <c r="K122" s="17">
        <v>924.86</v>
      </c>
      <c r="L122" s="18"/>
      <c r="M122" s="17">
        <v>21.43</v>
      </c>
      <c r="N122" s="18"/>
      <c r="O122" s="17">
        <v>21.43</v>
      </c>
      <c r="P122" s="18"/>
      <c r="Q122" s="17"/>
      <c r="R122" s="18"/>
      <c r="S122" s="17"/>
      <c r="T122" s="18"/>
      <c r="U122" s="17"/>
      <c r="V122" s="18"/>
      <c r="W122" s="17"/>
      <c r="X122" s="18"/>
      <c r="Y122" s="17"/>
      <c r="Z122" s="18"/>
    </row>
    <row r="123" spans="1:26" x14ac:dyDescent="0.25">
      <c r="B123" s="27" t="s">
        <v>23</v>
      </c>
      <c r="C123" s="13">
        <f>SUM(C120:C122)</f>
        <v>2206.4299999999998</v>
      </c>
      <c r="D123" s="15">
        <f t="shared" ref="D123" si="579">SUM(D120:D122)</f>
        <v>0</v>
      </c>
      <c r="E123" s="15">
        <f t="shared" ref="E123" si="580">SUM(E120:E122)</f>
        <v>1869.19</v>
      </c>
      <c r="F123" s="15">
        <f t="shared" ref="F123" si="581">SUM(F120:F122)</f>
        <v>0</v>
      </c>
      <c r="G123" s="15">
        <f t="shared" ref="G123" si="582">SUM(G120:G122)</f>
        <v>2139.94</v>
      </c>
      <c r="H123" s="15">
        <f t="shared" ref="H123" si="583">SUM(H120:H122)</f>
        <v>0</v>
      </c>
      <c r="I123" s="15">
        <f t="shared" ref="I123" si="584">SUM(I120:I122)</f>
        <v>2649.94</v>
      </c>
      <c r="J123" s="15">
        <f t="shared" ref="J123" si="585">SUM(J120:J122)</f>
        <v>0</v>
      </c>
      <c r="K123" s="15">
        <f t="shared" ref="K123" si="586">SUM(K120:K122)</f>
        <v>2120.42</v>
      </c>
      <c r="L123" s="15">
        <f t="shared" ref="L123" si="587">SUM(L120:L122)</f>
        <v>0</v>
      </c>
      <c r="M123" s="15">
        <f t="shared" ref="M123" si="588">SUM(M120:M122)</f>
        <v>562.75999999999988</v>
      </c>
      <c r="N123" s="15">
        <f t="shared" ref="N123" si="589">SUM(N120:N122)</f>
        <v>0</v>
      </c>
      <c r="O123" s="15">
        <f t="shared" ref="O123" si="590">SUM(O120:O122)</f>
        <v>978.84999999999991</v>
      </c>
      <c r="P123" s="15">
        <f t="shared" ref="P123" si="591">SUM(P120:P122)</f>
        <v>0</v>
      </c>
      <c r="Q123" s="15">
        <f t="shared" ref="Q123" si="592">SUM(Q120:Q122)</f>
        <v>26.34</v>
      </c>
      <c r="R123" s="15">
        <f t="shared" ref="R123" si="593">SUM(R120:R122)</f>
        <v>0</v>
      </c>
      <c r="S123" s="15">
        <f t="shared" ref="S123" si="594">SUM(S120:S122)</f>
        <v>31782.02</v>
      </c>
      <c r="T123" s="15">
        <f t="shared" ref="T123" si="595">SUM(T120:T122)</f>
        <v>0</v>
      </c>
      <c r="U123" s="15">
        <f t="shared" ref="U123" si="596">SUM(U120:U122)</f>
        <v>1642.48</v>
      </c>
      <c r="V123" s="15">
        <f t="shared" ref="V123" si="597">SUM(V120:V122)</f>
        <v>0</v>
      </c>
      <c r="W123" s="15">
        <f t="shared" ref="W123" si="598">SUM(W120:W122)</f>
        <v>642.14</v>
      </c>
      <c r="X123" s="15">
        <f t="shared" ref="X123" si="599">SUM(X120:X122)</f>
        <v>0</v>
      </c>
      <c r="Y123" s="15">
        <f t="shared" ref="Y123" si="600">SUM(Y120:Y122)</f>
        <v>3772.75</v>
      </c>
      <c r="Z123" s="15">
        <f t="shared" ref="Z123" si="601">SUM(Z120:Z122)</f>
        <v>0</v>
      </c>
    </row>
    <row r="124" spans="1:26" x14ac:dyDescent="0.25">
      <c r="A124" s="25">
        <v>53063001000</v>
      </c>
      <c r="B124" s="26" t="s">
        <v>20</v>
      </c>
      <c r="C124" s="14">
        <v>1044.78</v>
      </c>
      <c r="D124" s="18"/>
      <c r="E124" s="17">
        <v>22.34</v>
      </c>
      <c r="F124" s="18"/>
      <c r="G124" s="17">
        <v>1568.47</v>
      </c>
      <c r="H124" s="18"/>
      <c r="I124" s="17">
        <v>7994.32</v>
      </c>
      <c r="J124" s="18"/>
      <c r="K124" s="17">
        <v>1548.21</v>
      </c>
      <c r="L124" s="18"/>
      <c r="M124" s="17">
        <v>328.08</v>
      </c>
      <c r="N124" s="18"/>
      <c r="O124" s="17">
        <v>233.18</v>
      </c>
      <c r="P124" s="18"/>
      <c r="Q124" s="17"/>
      <c r="R124" s="18"/>
      <c r="S124" s="17">
        <v>321.13</v>
      </c>
      <c r="T124" s="18"/>
      <c r="U124" s="17"/>
      <c r="V124" s="18"/>
      <c r="W124" s="17"/>
      <c r="X124" s="18"/>
      <c r="Y124" s="17">
        <v>844.81</v>
      </c>
      <c r="Z124" s="18"/>
    </row>
    <row r="125" spans="1:26" x14ac:dyDescent="0.25">
      <c r="A125" s="24"/>
      <c r="B125" s="26" t="s">
        <v>21</v>
      </c>
      <c r="C125" s="14"/>
      <c r="D125" s="18"/>
      <c r="E125" s="17">
        <v>3323.16</v>
      </c>
      <c r="F125" s="18"/>
      <c r="G125" s="17">
        <v>22.34</v>
      </c>
      <c r="H125" s="18"/>
      <c r="I125" s="17"/>
      <c r="J125" s="18"/>
      <c r="K125" s="17"/>
      <c r="L125" s="18"/>
      <c r="M125" s="17">
        <v>379.88</v>
      </c>
      <c r="N125" s="18"/>
      <c r="O125" s="17"/>
      <c r="P125" s="18"/>
      <c r="Q125" s="17">
        <v>478.06</v>
      </c>
      <c r="R125" s="18"/>
      <c r="S125" s="17"/>
      <c r="T125" s="18"/>
      <c r="U125" s="17"/>
      <c r="V125" s="18"/>
      <c r="W125" s="17"/>
      <c r="X125" s="18"/>
      <c r="Y125" s="17"/>
      <c r="Z125" s="18"/>
    </row>
    <row r="126" spans="1:26" x14ac:dyDescent="0.25">
      <c r="A126" s="24"/>
      <c r="B126" s="26" t="s">
        <v>22</v>
      </c>
      <c r="C126" s="14"/>
      <c r="D126" s="18"/>
      <c r="E126" s="17"/>
      <c r="F126" s="18"/>
      <c r="G126" s="17"/>
      <c r="H126" s="18"/>
      <c r="I126" s="17"/>
      <c r="J126" s="18"/>
      <c r="K126" s="17"/>
      <c r="L126" s="18"/>
      <c r="M126" s="17"/>
      <c r="N126" s="18"/>
      <c r="O126" s="17"/>
      <c r="P126" s="18"/>
      <c r="Q126" s="17"/>
      <c r="R126" s="18"/>
      <c r="S126" s="17"/>
      <c r="T126" s="18"/>
      <c r="U126" s="17"/>
      <c r="V126" s="18"/>
      <c r="W126" s="17"/>
      <c r="X126" s="18"/>
      <c r="Y126" s="17"/>
      <c r="Z126" s="18"/>
    </row>
    <row r="127" spans="1:26" x14ac:dyDescent="0.25">
      <c r="B127" s="27" t="s">
        <v>23</v>
      </c>
      <c r="C127" s="13">
        <f>SUM(C124:C126)</f>
        <v>1044.78</v>
      </c>
      <c r="D127" s="15">
        <f t="shared" ref="D127" si="602">SUM(D124:D126)</f>
        <v>0</v>
      </c>
      <c r="E127" s="15">
        <f t="shared" ref="E127" si="603">SUM(E124:E126)</f>
        <v>3345.5</v>
      </c>
      <c r="F127" s="15">
        <f t="shared" ref="F127" si="604">SUM(F124:F126)</f>
        <v>0</v>
      </c>
      <c r="G127" s="15">
        <f t="shared" ref="G127" si="605">SUM(G124:G126)</f>
        <v>1590.81</v>
      </c>
      <c r="H127" s="15">
        <f t="shared" ref="H127" si="606">SUM(H124:H126)</f>
        <v>0</v>
      </c>
      <c r="I127" s="15">
        <f t="shared" ref="I127" si="607">SUM(I124:I126)</f>
        <v>7994.32</v>
      </c>
      <c r="J127" s="15">
        <f t="shared" ref="J127" si="608">SUM(J124:J126)</f>
        <v>0</v>
      </c>
      <c r="K127" s="15">
        <f t="shared" ref="K127" si="609">SUM(K124:K126)</f>
        <v>1548.21</v>
      </c>
      <c r="L127" s="15">
        <f t="shared" ref="L127" si="610">SUM(L124:L126)</f>
        <v>0</v>
      </c>
      <c r="M127" s="15">
        <f t="shared" ref="M127" si="611">SUM(M124:M126)</f>
        <v>707.96</v>
      </c>
      <c r="N127" s="15">
        <f t="shared" ref="N127" si="612">SUM(N124:N126)</f>
        <v>0</v>
      </c>
      <c r="O127" s="15">
        <f t="shared" ref="O127" si="613">SUM(O124:O126)</f>
        <v>233.18</v>
      </c>
      <c r="P127" s="15">
        <f t="shared" ref="P127" si="614">SUM(P124:P126)</f>
        <v>0</v>
      </c>
      <c r="Q127" s="15">
        <f t="shared" ref="Q127" si="615">SUM(Q124:Q126)</f>
        <v>478.06</v>
      </c>
      <c r="R127" s="15">
        <f t="shared" ref="R127" si="616">SUM(R124:R126)</f>
        <v>0</v>
      </c>
      <c r="S127" s="15">
        <f t="shared" ref="S127" si="617">SUM(S124:S126)</f>
        <v>321.13</v>
      </c>
      <c r="T127" s="15">
        <f t="shared" ref="T127" si="618">SUM(T124:T126)</f>
        <v>0</v>
      </c>
      <c r="U127" s="15">
        <f t="shared" ref="U127" si="619">SUM(U124:U126)</f>
        <v>0</v>
      </c>
      <c r="V127" s="15">
        <f t="shared" ref="V127" si="620">SUM(V124:V126)</f>
        <v>0</v>
      </c>
      <c r="W127" s="15">
        <f t="shared" ref="W127" si="621">SUM(W124:W126)</f>
        <v>0</v>
      </c>
      <c r="X127" s="15">
        <f t="shared" ref="X127" si="622">SUM(X124:X126)</f>
        <v>0</v>
      </c>
      <c r="Y127" s="15">
        <f t="shared" ref="Y127" si="623">SUM(Y124:Y126)</f>
        <v>844.81</v>
      </c>
      <c r="Z127" s="15">
        <f t="shared" ref="Z127" si="624">SUM(Z124:Z126)</f>
        <v>0</v>
      </c>
    </row>
    <row r="128" spans="1:26" x14ac:dyDescent="0.25">
      <c r="A128" s="25">
        <v>53063001100</v>
      </c>
      <c r="B128" s="26" t="s">
        <v>20</v>
      </c>
      <c r="C128" s="14"/>
      <c r="D128" s="18"/>
      <c r="E128" s="17">
        <v>78.319999999999993</v>
      </c>
      <c r="F128" s="18"/>
      <c r="G128" s="17">
        <v>65.8</v>
      </c>
      <c r="H128" s="18"/>
      <c r="I128" s="17">
        <v>1099.5999999999999</v>
      </c>
      <c r="J128" s="18"/>
      <c r="K128" s="17">
        <v>1401.12</v>
      </c>
      <c r="L128" s="18"/>
      <c r="M128" s="17">
        <v>2125.8000000000002</v>
      </c>
      <c r="N128" s="18"/>
      <c r="O128" s="17">
        <v>302.83999999999997</v>
      </c>
      <c r="P128" s="18"/>
      <c r="Q128" s="17">
        <v>345.98</v>
      </c>
      <c r="R128" s="18"/>
      <c r="S128" s="17">
        <v>387.35</v>
      </c>
      <c r="T128" s="18"/>
      <c r="U128" s="17">
        <v>505.02</v>
      </c>
      <c r="V128" s="18"/>
      <c r="W128" s="17"/>
      <c r="X128" s="18"/>
      <c r="Y128" s="17">
        <v>657.66</v>
      </c>
      <c r="Z128" s="18"/>
    </row>
    <row r="129" spans="1:26" x14ac:dyDescent="0.25">
      <c r="A129" s="24"/>
      <c r="B129" s="26" t="s">
        <v>21</v>
      </c>
      <c r="C129" s="14"/>
      <c r="D129" s="18"/>
      <c r="E129" s="17"/>
      <c r="F129" s="18"/>
      <c r="G129" s="17">
        <v>78.319999999999993</v>
      </c>
      <c r="H129" s="18"/>
      <c r="I129" s="17"/>
      <c r="J129" s="18"/>
      <c r="K129" s="17">
        <v>71.709999999999994</v>
      </c>
      <c r="L129" s="18"/>
      <c r="M129" s="17"/>
      <c r="N129" s="18"/>
      <c r="O129" s="17">
        <v>3741.82</v>
      </c>
      <c r="P129" s="18"/>
      <c r="Q129" s="17"/>
      <c r="R129" s="18"/>
      <c r="S129" s="17"/>
      <c r="T129" s="18"/>
      <c r="U129" s="17">
        <v>83.74</v>
      </c>
      <c r="V129" s="18"/>
      <c r="W129" s="17"/>
      <c r="X129" s="18"/>
      <c r="Y129" s="17"/>
      <c r="Z129" s="18"/>
    </row>
    <row r="130" spans="1:26" x14ac:dyDescent="0.25">
      <c r="A130" s="24"/>
      <c r="B130" s="26" t="s">
        <v>22</v>
      </c>
      <c r="C130" s="14">
        <v>994.03</v>
      </c>
      <c r="D130" s="18"/>
      <c r="E130" s="17">
        <v>1165.8599999999999</v>
      </c>
      <c r="F130" s="18"/>
      <c r="G130" s="17">
        <v>931.81</v>
      </c>
      <c r="H130" s="18"/>
      <c r="I130" s="17"/>
      <c r="J130" s="18"/>
      <c r="K130" s="17"/>
      <c r="L130" s="18"/>
      <c r="M130" s="17">
        <v>109.94</v>
      </c>
      <c r="N130" s="18"/>
      <c r="O130" s="17">
        <v>143.4</v>
      </c>
      <c r="P130" s="18"/>
      <c r="Q130" s="17">
        <v>5656.95</v>
      </c>
      <c r="R130" s="18"/>
      <c r="S130" s="17">
        <v>7142.88</v>
      </c>
      <c r="T130" s="18"/>
      <c r="U130" s="17">
        <v>7762.88</v>
      </c>
      <c r="V130" s="18"/>
      <c r="W130" s="17">
        <v>8357.2199999999993</v>
      </c>
      <c r="X130" s="18"/>
      <c r="Y130" s="17">
        <v>297.63</v>
      </c>
      <c r="Z130" s="18"/>
    </row>
    <row r="131" spans="1:26" x14ac:dyDescent="0.25">
      <c r="B131" s="27" t="s">
        <v>23</v>
      </c>
      <c r="C131" s="13">
        <f>SUM(C128:C130)</f>
        <v>994.03</v>
      </c>
      <c r="D131" s="15">
        <f t="shared" ref="D131" si="625">SUM(D128:D130)</f>
        <v>0</v>
      </c>
      <c r="E131" s="15">
        <f t="shared" ref="E131" si="626">SUM(E128:E130)</f>
        <v>1244.1799999999998</v>
      </c>
      <c r="F131" s="15">
        <f t="shared" ref="F131" si="627">SUM(F128:F130)</f>
        <v>0</v>
      </c>
      <c r="G131" s="15">
        <f t="shared" ref="G131" si="628">SUM(G128:G130)</f>
        <v>1075.9299999999998</v>
      </c>
      <c r="H131" s="15">
        <f t="shared" ref="H131" si="629">SUM(H128:H130)</f>
        <v>0</v>
      </c>
      <c r="I131" s="15">
        <f t="shared" ref="I131" si="630">SUM(I128:I130)</f>
        <v>1099.5999999999999</v>
      </c>
      <c r="J131" s="15">
        <f t="shared" ref="J131" si="631">SUM(J128:J130)</f>
        <v>0</v>
      </c>
      <c r="K131" s="15">
        <f t="shared" ref="K131" si="632">SUM(K128:K130)</f>
        <v>1472.83</v>
      </c>
      <c r="L131" s="15">
        <f t="shared" ref="L131" si="633">SUM(L128:L130)</f>
        <v>0</v>
      </c>
      <c r="M131" s="15">
        <f t="shared" ref="M131" si="634">SUM(M128:M130)</f>
        <v>2235.7400000000002</v>
      </c>
      <c r="N131" s="15">
        <f t="shared" ref="N131" si="635">SUM(N128:N130)</f>
        <v>0</v>
      </c>
      <c r="O131" s="15">
        <f t="shared" ref="O131" si="636">SUM(O128:O130)</f>
        <v>4188.0600000000004</v>
      </c>
      <c r="P131" s="15">
        <f t="shared" ref="P131" si="637">SUM(P128:P130)</f>
        <v>0</v>
      </c>
      <c r="Q131" s="15">
        <f t="shared" ref="Q131" si="638">SUM(Q128:Q130)</f>
        <v>6002.93</v>
      </c>
      <c r="R131" s="15">
        <f t="shared" ref="R131" si="639">SUM(R128:R130)</f>
        <v>0</v>
      </c>
      <c r="S131" s="15">
        <f t="shared" ref="S131" si="640">SUM(S128:S130)</f>
        <v>7530.2300000000005</v>
      </c>
      <c r="T131" s="15">
        <f t="shared" ref="T131" si="641">SUM(T128:T130)</f>
        <v>0</v>
      </c>
      <c r="U131" s="15">
        <f t="shared" ref="U131" si="642">SUM(U128:U130)</f>
        <v>8351.64</v>
      </c>
      <c r="V131" s="15">
        <f t="shared" ref="V131" si="643">SUM(V128:V130)</f>
        <v>0</v>
      </c>
      <c r="W131" s="15">
        <f t="shared" ref="W131" si="644">SUM(W128:W130)</f>
        <v>8357.2199999999993</v>
      </c>
      <c r="X131" s="15">
        <f t="shared" ref="X131" si="645">SUM(X128:X130)</f>
        <v>0</v>
      </c>
      <c r="Y131" s="15">
        <f t="shared" ref="Y131" si="646">SUM(Y128:Y130)</f>
        <v>955.29</v>
      </c>
      <c r="Z131" s="15">
        <f t="shared" ref="Z131" si="647">SUM(Z128:Z130)</f>
        <v>0</v>
      </c>
    </row>
    <row r="132" spans="1:26" x14ac:dyDescent="0.25">
      <c r="A132" s="25">
        <v>53063001200</v>
      </c>
      <c r="B132" s="26" t="s">
        <v>20</v>
      </c>
      <c r="C132" s="14">
        <v>23938.94</v>
      </c>
      <c r="D132" s="18"/>
      <c r="E132" s="17">
        <v>1162.17</v>
      </c>
      <c r="F132" s="18"/>
      <c r="G132" s="17">
        <v>1761.14</v>
      </c>
      <c r="H132" s="18"/>
      <c r="I132" s="17">
        <v>1083.28</v>
      </c>
      <c r="J132" s="18"/>
      <c r="K132" s="17">
        <v>1892.64</v>
      </c>
      <c r="L132" s="18"/>
      <c r="M132" s="17">
        <v>261.88</v>
      </c>
      <c r="N132" s="18"/>
      <c r="O132" s="17">
        <v>673.21</v>
      </c>
      <c r="P132" s="18"/>
      <c r="Q132" s="17">
        <v>1748.85</v>
      </c>
      <c r="R132" s="18"/>
      <c r="S132" s="17">
        <v>1326.66</v>
      </c>
      <c r="T132" s="18"/>
      <c r="U132" s="17">
        <v>1550.63</v>
      </c>
      <c r="V132" s="18"/>
      <c r="W132" s="17">
        <v>458.07</v>
      </c>
      <c r="X132" s="18"/>
      <c r="Y132" s="17">
        <v>700.26</v>
      </c>
      <c r="Z132" s="18"/>
    </row>
    <row r="133" spans="1:26" x14ac:dyDescent="0.25">
      <c r="A133" s="24"/>
      <c r="B133" s="26" t="s">
        <v>21</v>
      </c>
      <c r="C133" s="14">
        <v>7501.18</v>
      </c>
      <c r="D133" s="18"/>
      <c r="E133" s="17">
        <v>496.26</v>
      </c>
      <c r="F133" s="18"/>
      <c r="G133" s="17"/>
      <c r="H133" s="18"/>
      <c r="I133" s="17">
        <v>390.32</v>
      </c>
      <c r="J133" s="18"/>
      <c r="K133" s="17">
        <v>414.6</v>
      </c>
      <c r="L133" s="18"/>
      <c r="M133" s="17"/>
      <c r="N133" s="18"/>
      <c r="O133" s="17">
        <v>286.83999999999997</v>
      </c>
      <c r="P133" s="18"/>
      <c r="Q133" s="17"/>
      <c r="R133" s="18"/>
      <c r="S133" s="17">
        <v>1498.45</v>
      </c>
      <c r="T133" s="18"/>
      <c r="U133" s="17">
        <v>278.08</v>
      </c>
      <c r="V133" s="18"/>
      <c r="W133" s="17">
        <v>1019.4</v>
      </c>
      <c r="X133" s="18"/>
      <c r="Y133" s="17">
        <v>370.64</v>
      </c>
      <c r="Z133" s="18"/>
    </row>
    <row r="134" spans="1:26" x14ac:dyDescent="0.25">
      <c r="A134" s="24"/>
      <c r="B134" s="26" t="s">
        <v>22</v>
      </c>
      <c r="C134" s="14"/>
      <c r="D134" s="18"/>
      <c r="E134" s="17">
        <v>4691.22</v>
      </c>
      <c r="F134" s="18"/>
      <c r="G134" s="17">
        <v>3624.78</v>
      </c>
      <c r="H134" s="18"/>
      <c r="I134" s="17"/>
      <c r="J134" s="18"/>
      <c r="K134" s="17">
        <v>581.79999999999995</v>
      </c>
      <c r="L134" s="18"/>
      <c r="M134" s="17">
        <v>876.72</v>
      </c>
      <c r="N134" s="18"/>
      <c r="O134" s="17">
        <v>1211.44</v>
      </c>
      <c r="P134" s="18"/>
      <c r="Q134" s="17"/>
      <c r="R134" s="18"/>
      <c r="S134" s="17"/>
      <c r="T134" s="18"/>
      <c r="U134" s="17"/>
      <c r="V134" s="18"/>
      <c r="W134" s="17"/>
      <c r="X134" s="18"/>
      <c r="Y134" s="17"/>
      <c r="Z134" s="18"/>
    </row>
    <row r="135" spans="1:26" x14ac:dyDescent="0.25">
      <c r="B135" s="27" t="s">
        <v>23</v>
      </c>
      <c r="C135" s="13">
        <f>SUM(C132:C134)</f>
        <v>31440.12</v>
      </c>
      <c r="D135" s="15">
        <f t="shared" ref="D135" si="648">SUM(D132:D134)</f>
        <v>0</v>
      </c>
      <c r="E135" s="15">
        <f t="shared" ref="E135" si="649">SUM(E132:E134)</f>
        <v>6349.6500000000005</v>
      </c>
      <c r="F135" s="15">
        <f t="shared" ref="F135" si="650">SUM(F132:F134)</f>
        <v>0</v>
      </c>
      <c r="G135" s="15">
        <f t="shared" ref="G135" si="651">SUM(G132:G134)</f>
        <v>5385.92</v>
      </c>
      <c r="H135" s="15">
        <f t="shared" ref="H135" si="652">SUM(H132:H134)</f>
        <v>0</v>
      </c>
      <c r="I135" s="15">
        <f t="shared" ref="I135" si="653">SUM(I132:I134)</f>
        <v>1473.6</v>
      </c>
      <c r="J135" s="15">
        <f t="shared" ref="J135" si="654">SUM(J132:J134)</f>
        <v>0</v>
      </c>
      <c r="K135" s="15">
        <f t="shared" ref="K135" si="655">SUM(K132:K134)</f>
        <v>2889.04</v>
      </c>
      <c r="L135" s="15">
        <f t="shared" ref="L135" si="656">SUM(L132:L134)</f>
        <v>0</v>
      </c>
      <c r="M135" s="15">
        <f t="shared" ref="M135" si="657">SUM(M132:M134)</f>
        <v>1138.5999999999999</v>
      </c>
      <c r="N135" s="15">
        <f t="shared" ref="N135" si="658">SUM(N132:N134)</f>
        <v>0</v>
      </c>
      <c r="O135" s="15">
        <f t="shared" ref="O135" si="659">SUM(O132:O134)</f>
        <v>2171.4899999999998</v>
      </c>
      <c r="P135" s="15">
        <f t="shared" ref="P135" si="660">SUM(P132:P134)</f>
        <v>0</v>
      </c>
      <c r="Q135" s="15">
        <f t="shared" ref="Q135" si="661">SUM(Q132:Q134)</f>
        <v>1748.85</v>
      </c>
      <c r="R135" s="15">
        <f t="shared" ref="R135" si="662">SUM(R132:R134)</f>
        <v>0</v>
      </c>
      <c r="S135" s="15">
        <f t="shared" ref="S135" si="663">SUM(S132:S134)</f>
        <v>2825.11</v>
      </c>
      <c r="T135" s="15">
        <f t="shared" ref="T135" si="664">SUM(T132:T134)</f>
        <v>0</v>
      </c>
      <c r="U135" s="15">
        <f t="shared" ref="U135" si="665">SUM(U132:U134)</f>
        <v>1828.71</v>
      </c>
      <c r="V135" s="15">
        <f t="shared" ref="V135" si="666">SUM(V132:V134)</f>
        <v>0</v>
      </c>
      <c r="W135" s="15">
        <f t="shared" ref="W135" si="667">SUM(W132:W134)</f>
        <v>1477.47</v>
      </c>
      <c r="X135" s="15">
        <f t="shared" ref="X135" si="668">SUM(X132:X134)</f>
        <v>0</v>
      </c>
      <c r="Y135" s="15">
        <f t="shared" ref="Y135" si="669">SUM(Y132:Y134)</f>
        <v>1070.9000000000001</v>
      </c>
      <c r="Z135" s="15">
        <f t="shared" ref="Z135" si="670">SUM(Z132:Z134)</f>
        <v>0</v>
      </c>
    </row>
    <row r="136" spans="1:26" x14ac:dyDescent="0.25">
      <c r="A136" s="25">
        <v>53063001300</v>
      </c>
      <c r="B136" s="26" t="s">
        <v>20</v>
      </c>
      <c r="C136" s="14"/>
      <c r="D136" s="18">
        <v>5662.09</v>
      </c>
      <c r="E136" s="17"/>
      <c r="F136" s="18">
        <v>2964.87</v>
      </c>
      <c r="G136" s="17"/>
      <c r="H136" s="18">
        <v>1756.95</v>
      </c>
      <c r="I136" s="17"/>
      <c r="J136" s="18">
        <v>2998.2</v>
      </c>
      <c r="K136" s="17"/>
      <c r="L136" s="18">
        <v>1675.78</v>
      </c>
      <c r="M136" s="17"/>
      <c r="N136" s="18">
        <v>4799.59</v>
      </c>
      <c r="O136" s="17"/>
      <c r="P136" s="18">
        <v>4282.2</v>
      </c>
      <c r="Q136" s="17"/>
      <c r="R136" s="18">
        <v>1154.25</v>
      </c>
      <c r="S136" s="17"/>
      <c r="T136" s="18">
        <v>3599.72</v>
      </c>
      <c r="U136" s="17"/>
      <c r="V136" s="18">
        <v>1372.41</v>
      </c>
      <c r="W136" s="17"/>
      <c r="X136" s="18">
        <v>2784.07</v>
      </c>
      <c r="Y136" s="17"/>
      <c r="Z136" s="18">
        <v>3713.37</v>
      </c>
    </row>
    <row r="137" spans="1:26" x14ac:dyDescent="0.25">
      <c r="A137" s="24"/>
      <c r="B137" s="26" t="s">
        <v>21</v>
      </c>
      <c r="C137" s="14"/>
      <c r="D137" s="18"/>
      <c r="E137" s="17"/>
      <c r="F137" s="18">
        <v>3909.2</v>
      </c>
      <c r="G137" s="17"/>
      <c r="H137" s="18">
        <v>374.84</v>
      </c>
      <c r="I137" s="17"/>
      <c r="J137" s="18">
        <v>1993.44</v>
      </c>
      <c r="K137" s="17"/>
      <c r="L137" s="18">
        <v>976.38</v>
      </c>
      <c r="M137" s="17"/>
      <c r="N137" s="18">
        <v>1164.9000000000001</v>
      </c>
      <c r="O137" s="17"/>
      <c r="P137" s="18">
        <v>620.5</v>
      </c>
      <c r="Q137" s="17"/>
      <c r="R137" s="18">
        <v>2334.14</v>
      </c>
      <c r="S137" s="17"/>
      <c r="T137" s="18">
        <v>1862.05</v>
      </c>
      <c r="U137" s="17"/>
      <c r="V137" s="18">
        <v>1185</v>
      </c>
      <c r="W137" s="17"/>
      <c r="X137" s="18">
        <v>699.93</v>
      </c>
      <c r="Y137" s="17"/>
      <c r="Z137" s="18">
        <v>2016.29</v>
      </c>
    </row>
    <row r="138" spans="1:26" x14ac:dyDescent="0.25">
      <c r="A138" s="24"/>
      <c r="B138" s="26" t="s">
        <v>22</v>
      </c>
      <c r="C138" s="14"/>
      <c r="D138" s="18">
        <v>600.75</v>
      </c>
      <c r="E138" s="17"/>
      <c r="F138" s="18">
        <v>758.29</v>
      </c>
      <c r="G138" s="17"/>
      <c r="H138" s="18">
        <v>915.17</v>
      </c>
      <c r="I138" s="17"/>
      <c r="J138" s="18">
        <v>567.01</v>
      </c>
      <c r="K138" s="17"/>
      <c r="L138" s="18">
        <v>727.78</v>
      </c>
      <c r="M138" s="17"/>
      <c r="N138" s="18">
        <v>2090.41</v>
      </c>
      <c r="O138" s="17"/>
      <c r="P138" s="18">
        <v>1593.84</v>
      </c>
      <c r="Q138" s="17"/>
      <c r="R138" s="18">
        <v>1616.18</v>
      </c>
      <c r="S138" s="17"/>
      <c r="T138" s="18">
        <v>1546.98</v>
      </c>
      <c r="U138" s="17"/>
      <c r="V138" s="18">
        <v>520.59</v>
      </c>
      <c r="W138" s="17"/>
      <c r="X138" s="18">
        <v>1044.1199999999999</v>
      </c>
      <c r="Y138" s="17"/>
      <c r="Z138" s="18">
        <v>564.99</v>
      </c>
    </row>
    <row r="139" spans="1:26" x14ac:dyDescent="0.25">
      <c r="B139" s="27" t="s">
        <v>23</v>
      </c>
      <c r="C139" s="13">
        <f>SUM(C136:C138)</f>
        <v>0</v>
      </c>
      <c r="D139" s="15">
        <f t="shared" ref="D139" si="671">SUM(D136:D138)</f>
        <v>6262.84</v>
      </c>
      <c r="E139" s="15">
        <f t="shared" ref="E139" si="672">SUM(E136:E138)</f>
        <v>0</v>
      </c>
      <c r="F139" s="15">
        <f t="shared" ref="F139" si="673">SUM(F136:F138)</f>
        <v>7632.36</v>
      </c>
      <c r="G139" s="15">
        <f t="shared" ref="G139" si="674">SUM(G136:G138)</f>
        <v>0</v>
      </c>
      <c r="H139" s="15">
        <f t="shared" ref="H139" si="675">SUM(H136:H138)</f>
        <v>3046.96</v>
      </c>
      <c r="I139" s="15">
        <f t="shared" ref="I139" si="676">SUM(I136:I138)</f>
        <v>0</v>
      </c>
      <c r="J139" s="15">
        <f t="shared" ref="J139" si="677">SUM(J136:J138)</f>
        <v>5558.65</v>
      </c>
      <c r="K139" s="15">
        <f t="shared" ref="K139" si="678">SUM(K136:K138)</f>
        <v>0</v>
      </c>
      <c r="L139" s="15">
        <f t="shared" ref="L139" si="679">SUM(L136:L138)</f>
        <v>3379.9399999999996</v>
      </c>
      <c r="M139" s="15">
        <f t="shared" ref="M139" si="680">SUM(M136:M138)</f>
        <v>0</v>
      </c>
      <c r="N139" s="15">
        <f t="shared" ref="N139" si="681">SUM(N136:N138)</f>
        <v>8054.9</v>
      </c>
      <c r="O139" s="15">
        <f t="shared" ref="O139" si="682">SUM(O136:O138)</f>
        <v>0</v>
      </c>
      <c r="P139" s="15">
        <f t="shared" ref="P139" si="683">SUM(P136:P138)</f>
        <v>6496.54</v>
      </c>
      <c r="Q139" s="15">
        <f t="shared" ref="Q139" si="684">SUM(Q136:Q138)</f>
        <v>0</v>
      </c>
      <c r="R139" s="15">
        <f t="shared" ref="R139" si="685">SUM(R136:R138)</f>
        <v>5104.57</v>
      </c>
      <c r="S139" s="15">
        <f t="shared" ref="S139" si="686">SUM(S136:S138)</f>
        <v>0</v>
      </c>
      <c r="T139" s="15">
        <f t="shared" ref="T139" si="687">SUM(T136:T138)</f>
        <v>7008.75</v>
      </c>
      <c r="U139" s="15">
        <f t="shared" ref="U139" si="688">SUM(U136:U138)</f>
        <v>0</v>
      </c>
      <c r="V139" s="15">
        <f t="shared" ref="V139" si="689">SUM(V136:V138)</f>
        <v>3078</v>
      </c>
      <c r="W139" s="15">
        <f t="shared" ref="W139" si="690">SUM(W136:W138)</f>
        <v>0</v>
      </c>
      <c r="X139" s="15">
        <f t="shared" ref="X139" si="691">SUM(X136:X138)</f>
        <v>4528.12</v>
      </c>
      <c r="Y139" s="15">
        <f t="shared" ref="Y139" si="692">SUM(Y136:Y138)</f>
        <v>0</v>
      </c>
      <c r="Z139" s="15">
        <f t="shared" ref="Z139" si="693">SUM(Z136:Z138)</f>
        <v>6294.65</v>
      </c>
    </row>
    <row r="140" spans="1:26" x14ac:dyDescent="0.25">
      <c r="A140" s="25">
        <v>53063001400</v>
      </c>
      <c r="B140" s="26" t="s">
        <v>20</v>
      </c>
      <c r="C140" s="14"/>
      <c r="D140" s="18">
        <v>2831.08</v>
      </c>
      <c r="E140" s="17"/>
      <c r="F140" s="18">
        <v>6324.87</v>
      </c>
      <c r="G140" s="17"/>
      <c r="H140" s="18">
        <v>2318.85</v>
      </c>
      <c r="I140" s="17"/>
      <c r="J140" s="18">
        <v>11912.17</v>
      </c>
      <c r="K140" s="17"/>
      <c r="L140" s="18">
        <v>13775.11</v>
      </c>
      <c r="M140" s="17"/>
      <c r="N140" s="18">
        <v>2222.0500000000002</v>
      </c>
      <c r="O140" s="17"/>
      <c r="P140" s="18">
        <v>3697.36</v>
      </c>
      <c r="Q140" s="17"/>
      <c r="R140" s="18">
        <v>7912.17</v>
      </c>
      <c r="S140" s="17"/>
      <c r="T140" s="18">
        <v>2870.52</v>
      </c>
      <c r="U140" s="17"/>
      <c r="V140" s="18">
        <v>2753.33</v>
      </c>
      <c r="W140" s="17"/>
      <c r="X140" s="18">
        <v>624.21</v>
      </c>
      <c r="Y140" s="17"/>
      <c r="Z140" s="18">
        <v>13803.76</v>
      </c>
    </row>
    <row r="141" spans="1:26" x14ac:dyDescent="0.25">
      <c r="A141" s="24"/>
      <c r="B141" s="26" t="s">
        <v>21</v>
      </c>
      <c r="C141" s="14"/>
      <c r="D141" s="18">
        <v>11350.37</v>
      </c>
      <c r="E141" s="17"/>
      <c r="F141" s="18">
        <v>1064.68</v>
      </c>
      <c r="G141" s="17"/>
      <c r="H141" s="18">
        <v>5876.24</v>
      </c>
      <c r="I141" s="17"/>
      <c r="J141" s="18">
        <v>2302.89</v>
      </c>
      <c r="K141" s="17"/>
      <c r="L141" s="18">
        <v>12776.08</v>
      </c>
      <c r="M141" s="17"/>
      <c r="N141" s="18">
        <v>11127.88</v>
      </c>
      <c r="O141" s="17"/>
      <c r="P141" s="18">
        <v>4872</v>
      </c>
      <c r="Q141" s="17"/>
      <c r="R141" s="18">
        <v>3366.54</v>
      </c>
      <c r="S141" s="17"/>
      <c r="T141" s="18">
        <v>11430.36</v>
      </c>
      <c r="U141" s="17"/>
      <c r="V141" s="18">
        <v>3350.75</v>
      </c>
      <c r="W141" s="17"/>
      <c r="X141" s="18">
        <v>707</v>
      </c>
      <c r="Y141" s="17"/>
      <c r="Z141" s="18">
        <v>4351.3999999999996</v>
      </c>
    </row>
    <row r="142" spans="1:26" x14ac:dyDescent="0.25">
      <c r="A142" s="24"/>
      <c r="B142" s="26" t="s">
        <v>22</v>
      </c>
      <c r="C142" s="14"/>
      <c r="D142" s="18">
        <v>13000.29</v>
      </c>
      <c r="E142" s="17"/>
      <c r="F142" s="18">
        <v>29734.49</v>
      </c>
      <c r="G142" s="17"/>
      <c r="H142" s="18">
        <v>32803.379999999997</v>
      </c>
      <c r="I142" s="17"/>
      <c r="J142" s="18">
        <v>36972.51</v>
      </c>
      <c r="K142" s="17"/>
      <c r="L142" s="18">
        <v>4670.24</v>
      </c>
      <c r="M142" s="17"/>
      <c r="N142" s="18">
        <v>8008.52</v>
      </c>
      <c r="O142" s="17"/>
      <c r="P142" s="18">
        <v>20014.27</v>
      </c>
      <c r="Q142" s="17"/>
      <c r="R142" s="18">
        <v>6763.65</v>
      </c>
      <c r="S142" s="17"/>
      <c r="T142" s="18">
        <v>9693.86</v>
      </c>
      <c r="U142" s="17"/>
      <c r="V142" s="18">
        <v>23737.1</v>
      </c>
      <c r="W142" s="17"/>
      <c r="X142" s="18">
        <v>13726.28</v>
      </c>
      <c r="Y142" s="17"/>
      <c r="Z142" s="18">
        <v>14578.36</v>
      </c>
    </row>
    <row r="143" spans="1:26" x14ac:dyDescent="0.25">
      <c r="B143" s="27" t="s">
        <v>23</v>
      </c>
      <c r="C143" s="13">
        <f>SUM(C140:C142)</f>
        <v>0</v>
      </c>
      <c r="D143" s="15">
        <f t="shared" ref="D143" si="694">SUM(D140:D142)</f>
        <v>27181.74</v>
      </c>
      <c r="E143" s="15">
        <f t="shared" ref="E143" si="695">SUM(E140:E142)</f>
        <v>0</v>
      </c>
      <c r="F143" s="15">
        <f t="shared" ref="F143" si="696">SUM(F140:F142)</f>
        <v>37124.04</v>
      </c>
      <c r="G143" s="15">
        <f t="shared" ref="G143" si="697">SUM(G140:G142)</f>
        <v>0</v>
      </c>
      <c r="H143" s="15">
        <f t="shared" ref="H143" si="698">SUM(H140:H142)</f>
        <v>40998.47</v>
      </c>
      <c r="I143" s="15">
        <f t="shared" ref="I143" si="699">SUM(I140:I142)</f>
        <v>0</v>
      </c>
      <c r="J143" s="15">
        <f t="shared" ref="J143" si="700">SUM(J140:J142)</f>
        <v>51187.57</v>
      </c>
      <c r="K143" s="15">
        <f t="shared" ref="K143" si="701">SUM(K140:K142)</f>
        <v>0</v>
      </c>
      <c r="L143" s="15">
        <f t="shared" ref="L143" si="702">SUM(L140:L142)</f>
        <v>31221.43</v>
      </c>
      <c r="M143" s="15">
        <f t="shared" ref="M143" si="703">SUM(M140:M142)</f>
        <v>0</v>
      </c>
      <c r="N143" s="15">
        <f t="shared" ref="N143" si="704">SUM(N140:N142)</f>
        <v>21358.45</v>
      </c>
      <c r="O143" s="15">
        <f t="shared" ref="O143" si="705">SUM(O140:O142)</f>
        <v>0</v>
      </c>
      <c r="P143" s="15">
        <f t="shared" ref="P143" si="706">SUM(P140:P142)</f>
        <v>28583.63</v>
      </c>
      <c r="Q143" s="15">
        <f t="shared" ref="Q143" si="707">SUM(Q140:Q142)</f>
        <v>0</v>
      </c>
      <c r="R143" s="15">
        <f t="shared" ref="R143" si="708">SUM(R140:R142)</f>
        <v>18042.36</v>
      </c>
      <c r="S143" s="15">
        <f t="shared" ref="S143" si="709">SUM(S140:S142)</f>
        <v>0</v>
      </c>
      <c r="T143" s="15">
        <f t="shared" ref="T143" si="710">SUM(T140:T142)</f>
        <v>23994.74</v>
      </c>
      <c r="U143" s="15">
        <f t="shared" ref="U143" si="711">SUM(U140:U142)</f>
        <v>0</v>
      </c>
      <c r="V143" s="15">
        <f t="shared" ref="V143" si="712">SUM(V140:V142)</f>
        <v>29841.18</v>
      </c>
      <c r="W143" s="15">
        <f t="shared" ref="W143" si="713">SUM(W140:W142)</f>
        <v>0</v>
      </c>
      <c r="X143" s="15">
        <f t="shared" ref="X143" si="714">SUM(X140:X142)</f>
        <v>15057.490000000002</v>
      </c>
      <c r="Y143" s="15">
        <f t="shared" ref="Y143" si="715">SUM(Y140:Y142)</f>
        <v>0</v>
      </c>
      <c r="Z143" s="15">
        <f t="shared" ref="Z143" si="716">SUM(Z140:Z142)</f>
        <v>32733.52</v>
      </c>
    </row>
    <row r="144" spans="1:26" x14ac:dyDescent="0.25">
      <c r="A144" s="25">
        <v>53063001500</v>
      </c>
      <c r="B144" s="26" t="s">
        <v>20</v>
      </c>
      <c r="C144" s="14"/>
      <c r="D144" s="18">
        <v>2295.5700000000002</v>
      </c>
      <c r="E144" s="17"/>
      <c r="F144" s="18">
        <v>1731.33</v>
      </c>
      <c r="G144" s="17"/>
      <c r="H144" s="18">
        <v>2200.66</v>
      </c>
      <c r="I144" s="17"/>
      <c r="J144" s="18">
        <v>3555.39</v>
      </c>
      <c r="K144" s="17"/>
      <c r="L144" s="18">
        <v>3929.66</v>
      </c>
      <c r="M144" s="17"/>
      <c r="N144" s="18">
        <v>502.92</v>
      </c>
      <c r="O144" s="17"/>
      <c r="P144" s="18"/>
      <c r="Q144" s="17"/>
      <c r="R144" s="18">
        <v>177.04</v>
      </c>
      <c r="S144" s="17"/>
      <c r="T144" s="18">
        <v>20478.05</v>
      </c>
      <c r="U144" s="17"/>
      <c r="V144" s="18">
        <v>818.22</v>
      </c>
      <c r="W144" s="17"/>
      <c r="X144" s="18">
        <v>1284.1600000000001</v>
      </c>
      <c r="Y144" s="17"/>
      <c r="Z144" s="18"/>
    </row>
    <row r="145" spans="1:26" x14ac:dyDescent="0.25">
      <c r="A145" s="24"/>
      <c r="B145" s="26" t="s">
        <v>21</v>
      </c>
      <c r="C145" s="14"/>
      <c r="D145" s="18">
        <v>2520.8200000000002</v>
      </c>
      <c r="E145" s="17"/>
      <c r="F145" s="18">
        <v>1367.78</v>
      </c>
      <c r="G145" s="17"/>
      <c r="H145" s="18">
        <v>1846.13</v>
      </c>
      <c r="I145" s="17"/>
      <c r="J145" s="18"/>
      <c r="K145" s="17"/>
      <c r="L145" s="18">
        <v>2286.1</v>
      </c>
      <c r="M145" s="17"/>
      <c r="N145" s="18">
        <v>4336.8599999999997</v>
      </c>
      <c r="O145" s="17"/>
      <c r="P145" s="18">
        <v>2126.86</v>
      </c>
      <c r="Q145" s="17"/>
      <c r="R145" s="18"/>
      <c r="S145" s="17"/>
      <c r="T145" s="18">
        <v>384.56</v>
      </c>
      <c r="U145" s="17"/>
      <c r="V145" s="18">
        <v>2390.8200000000002</v>
      </c>
      <c r="W145" s="17"/>
      <c r="X145" s="18"/>
      <c r="Y145" s="17"/>
      <c r="Z145" s="18">
        <v>342.65</v>
      </c>
    </row>
    <row r="146" spans="1:26" x14ac:dyDescent="0.25">
      <c r="A146" s="24"/>
      <c r="B146" s="26" t="s">
        <v>22</v>
      </c>
      <c r="C146" s="14"/>
      <c r="D146" s="18"/>
      <c r="E146" s="17"/>
      <c r="F146" s="18">
        <v>2451.48</v>
      </c>
      <c r="G146" s="17"/>
      <c r="H146" s="18"/>
      <c r="I146" s="17"/>
      <c r="J146" s="18">
        <v>2000</v>
      </c>
      <c r="K146" s="17"/>
      <c r="L146" s="18"/>
      <c r="M146" s="17"/>
      <c r="N146" s="18">
        <v>2013.38</v>
      </c>
      <c r="O146" s="17"/>
      <c r="P146" s="18">
        <v>2013.38</v>
      </c>
      <c r="Q146" s="17"/>
      <c r="R146" s="18">
        <v>3336.93</v>
      </c>
      <c r="S146" s="17"/>
      <c r="T146" s="18"/>
      <c r="U146" s="17"/>
      <c r="V146" s="18">
        <v>420.78</v>
      </c>
      <c r="W146" s="17"/>
      <c r="X146" s="18">
        <v>2564.8000000000002</v>
      </c>
      <c r="Y146" s="17"/>
      <c r="Z146" s="18"/>
    </row>
    <row r="147" spans="1:26" x14ac:dyDescent="0.25">
      <c r="B147" s="27" t="s">
        <v>23</v>
      </c>
      <c r="C147" s="13">
        <f>SUM(C144:C146)</f>
        <v>0</v>
      </c>
      <c r="D147" s="15">
        <f t="shared" ref="D147" si="717">SUM(D144:D146)</f>
        <v>4816.3900000000003</v>
      </c>
      <c r="E147" s="15">
        <f t="shared" ref="E147" si="718">SUM(E144:E146)</f>
        <v>0</v>
      </c>
      <c r="F147" s="15">
        <f t="shared" ref="F147" si="719">SUM(F144:F146)</f>
        <v>5550.59</v>
      </c>
      <c r="G147" s="15">
        <f t="shared" ref="G147" si="720">SUM(G144:G146)</f>
        <v>0</v>
      </c>
      <c r="H147" s="15">
        <f t="shared" ref="H147" si="721">SUM(H144:H146)</f>
        <v>4046.79</v>
      </c>
      <c r="I147" s="15">
        <f t="shared" ref="I147" si="722">SUM(I144:I146)</f>
        <v>0</v>
      </c>
      <c r="J147" s="15">
        <f t="shared" ref="J147" si="723">SUM(J144:J146)</f>
        <v>5555.3899999999994</v>
      </c>
      <c r="K147" s="15">
        <f t="shared" ref="K147" si="724">SUM(K144:K146)</f>
        <v>0</v>
      </c>
      <c r="L147" s="15">
        <f t="shared" ref="L147" si="725">SUM(L144:L146)</f>
        <v>6215.76</v>
      </c>
      <c r="M147" s="15">
        <f t="shared" ref="M147" si="726">SUM(M144:M146)</f>
        <v>0</v>
      </c>
      <c r="N147" s="15">
        <f t="shared" ref="N147" si="727">SUM(N144:N146)</f>
        <v>6853.16</v>
      </c>
      <c r="O147" s="15">
        <f t="shared" ref="O147" si="728">SUM(O144:O146)</f>
        <v>0</v>
      </c>
      <c r="P147" s="15">
        <f t="shared" ref="P147" si="729">SUM(P144:P146)</f>
        <v>4140.24</v>
      </c>
      <c r="Q147" s="15">
        <f t="shared" ref="Q147" si="730">SUM(Q144:Q146)</f>
        <v>0</v>
      </c>
      <c r="R147" s="15">
        <f t="shared" ref="R147" si="731">SUM(R144:R146)</f>
        <v>3513.97</v>
      </c>
      <c r="S147" s="15">
        <f t="shared" ref="S147" si="732">SUM(S144:S146)</f>
        <v>0</v>
      </c>
      <c r="T147" s="15">
        <f t="shared" ref="T147" si="733">SUM(T144:T146)</f>
        <v>20862.61</v>
      </c>
      <c r="U147" s="15">
        <f t="shared" ref="U147" si="734">SUM(U144:U146)</f>
        <v>0</v>
      </c>
      <c r="V147" s="15">
        <f t="shared" ref="V147" si="735">SUM(V144:V146)</f>
        <v>3629.8199999999997</v>
      </c>
      <c r="W147" s="15">
        <f t="shared" ref="W147" si="736">SUM(W144:W146)</f>
        <v>0</v>
      </c>
      <c r="X147" s="15">
        <f t="shared" ref="X147" si="737">SUM(X144:X146)</f>
        <v>3848.96</v>
      </c>
      <c r="Y147" s="15">
        <f t="shared" ref="Y147" si="738">SUM(Y144:Y146)</f>
        <v>0</v>
      </c>
      <c r="Z147" s="15">
        <f t="shared" ref="Z147" si="739">SUM(Z144:Z146)</f>
        <v>342.65</v>
      </c>
    </row>
    <row r="148" spans="1:26" x14ac:dyDescent="0.25">
      <c r="A148" s="25">
        <v>53063001600</v>
      </c>
      <c r="B148" s="26" t="s">
        <v>20</v>
      </c>
      <c r="C148" s="14"/>
      <c r="D148" s="18">
        <v>8226.4</v>
      </c>
      <c r="E148" s="17"/>
      <c r="F148" s="18">
        <v>4300.99</v>
      </c>
      <c r="G148" s="17"/>
      <c r="H148" s="18">
        <v>47500.53</v>
      </c>
      <c r="I148" s="17"/>
      <c r="J148" s="18">
        <v>11621.17</v>
      </c>
      <c r="K148" s="17"/>
      <c r="L148" s="18">
        <v>14308.75</v>
      </c>
      <c r="M148" s="17"/>
      <c r="N148" s="18">
        <v>8752.4500000000007</v>
      </c>
      <c r="O148" s="17"/>
      <c r="P148" s="18">
        <v>11809.67</v>
      </c>
      <c r="Q148" s="17"/>
      <c r="R148" s="18">
        <v>7183.51</v>
      </c>
      <c r="S148" s="17"/>
      <c r="T148" s="18">
        <v>26378.97</v>
      </c>
      <c r="U148" s="17"/>
      <c r="V148" s="18">
        <v>5849.41</v>
      </c>
      <c r="W148" s="17"/>
      <c r="X148" s="18">
        <v>2531.7199999999998</v>
      </c>
      <c r="Y148" s="17"/>
      <c r="Z148" s="18">
        <v>5650.35</v>
      </c>
    </row>
    <row r="149" spans="1:26" x14ac:dyDescent="0.25">
      <c r="A149" s="24"/>
      <c r="B149" s="26" t="s">
        <v>21</v>
      </c>
      <c r="C149" s="14"/>
      <c r="D149" s="18">
        <v>3689.98</v>
      </c>
      <c r="E149" s="17"/>
      <c r="F149" s="18">
        <v>6079.68</v>
      </c>
      <c r="G149" s="17"/>
      <c r="H149" s="18">
        <v>3474.7</v>
      </c>
      <c r="I149" s="17"/>
      <c r="J149" s="18">
        <v>22655.31</v>
      </c>
      <c r="K149" s="17"/>
      <c r="L149" s="18">
        <v>13969.87</v>
      </c>
      <c r="M149" s="17"/>
      <c r="N149" s="18">
        <v>779.76</v>
      </c>
      <c r="O149" s="17"/>
      <c r="P149" s="18">
        <v>8292.33</v>
      </c>
      <c r="Q149" s="17"/>
      <c r="R149" s="18">
        <v>2784.18</v>
      </c>
      <c r="S149" s="17"/>
      <c r="T149" s="18">
        <v>5939.11</v>
      </c>
      <c r="U149" s="17"/>
      <c r="V149" s="18">
        <v>4678.7299999999996</v>
      </c>
      <c r="W149" s="17"/>
      <c r="X149" s="18">
        <v>3423.28</v>
      </c>
      <c r="Y149" s="17"/>
      <c r="Z149" s="18">
        <v>3843.34</v>
      </c>
    </row>
    <row r="150" spans="1:26" x14ac:dyDescent="0.25">
      <c r="A150" s="24"/>
      <c r="B150" s="26" t="s">
        <v>22</v>
      </c>
      <c r="C150" s="14"/>
      <c r="D150" s="18">
        <v>15740.18</v>
      </c>
      <c r="E150" s="17"/>
      <c r="F150" s="18">
        <v>24993.200000000001</v>
      </c>
      <c r="G150" s="17"/>
      <c r="H150" s="18">
        <v>38811.360000000001</v>
      </c>
      <c r="I150" s="17"/>
      <c r="J150" s="18">
        <v>4568.4799999999996</v>
      </c>
      <c r="K150" s="17"/>
      <c r="L150" s="18">
        <v>10746.7</v>
      </c>
      <c r="M150" s="17"/>
      <c r="N150" s="18">
        <v>10542.28</v>
      </c>
      <c r="O150" s="17"/>
      <c r="P150" s="18">
        <v>7014.98</v>
      </c>
      <c r="Q150" s="17"/>
      <c r="R150" s="18">
        <v>11668.11</v>
      </c>
      <c r="S150" s="17"/>
      <c r="T150" s="18">
        <v>7974.18</v>
      </c>
      <c r="U150" s="17"/>
      <c r="V150" s="18">
        <v>14178.99</v>
      </c>
      <c r="W150" s="17"/>
      <c r="X150" s="18">
        <v>22056.34</v>
      </c>
      <c r="Y150" s="17"/>
      <c r="Z150" s="18">
        <v>11530.84</v>
      </c>
    </row>
    <row r="151" spans="1:26" x14ac:dyDescent="0.25">
      <c r="B151" s="27" t="s">
        <v>23</v>
      </c>
      <c r="C151" s="13">
        <f>SUM(C148:C150)</f>
        <v>0</v>
      </c>
      <c r="D151" s="15">
        <f t="shared" ref="D151" si="740">SUM(D148:D150)</f>
        <v>27656.559999999998</v>
      </c>
      <c r="E151" s="15">
        <f t="shared" ref="E151" si="741">SUM(E148:E150)</f>
        <v>0</v>
      </c>
      <c r="F151" s="15">
        <f t="shared" ref="F151" si="742">SUM(F148:F150)</f>
        <v>35373.870000000003</v>
      </c>
      <c r="G151" s="15">
        <f t="shared" ref="G151" si="743">SUM(G148:G150)</f>
        <v>0</v>
      </c>
      <c r="H151" s="15">
        <f t="shared" ref="H151" si="744">SUM(H148:H150)</f>
        <v>89786.59</v>
      </c>
      <c r="I151" s="15">
        <f t="shared" ref="I151" si="745">SUM(I148:I150)</f>
        <v>0</v>
      </c>
      <c r="J151" s="15">
        <f t="shared" ref="J151" si="746">SUM(J148:J150)</f>
        <v>38844.960000000006</v>
      </c>
      <c r="K151" s="15">
        <f t="shared" ref="K151" si="747">SUM(K148:K150)</f>
        <v>0</v>
      </c>
      <c r="L151" s="15">
        <f t="shared" ref="L151" si="748">SUM(L148:L150)</f>
        <v>39025.320000000007</v>
      </c>
      <c r="M151" s="15">
        <f t="shared" ref="M151" si="749">SUM(M148:M150)</f>
        <v>0</v>
      </c>
      <c r="N151" s="15">
        <f t="shared" ref="N151" si="750">SUM(N148:N150)</f>
        <v>20074.490000000002</v>
      </c>
      <c r="O151" s="15">
        <f t="shared" ref="O151" si="751">SUM(O148:O150)</f>
        <v>0</v>
      </c>
      <c r="P151" s="15">
        <f t="shared" ref="P151" si="752">SUM(P148:P150)</f>
        <v>27116.98</v>
      </c>
      <c r="Q151" s="15">
        <f t="shared" ref="Q151" si="753">SUM(Q148:Q150)</f>
        <v>0</v>
      </c>
      <c r="R151" s="15">
        <f t="shared" ref="R151" si="754">SUM(R148:R150)</f>
        <v>21635.800000000003</v>
      </c>
      <c r="S151" s="15">
        <f t="shared" ref="S151" si="755">SUM(S148:S150)</f>
        <v>0</v>
      </c>
      <c r="T151" s="15">
        <f t="shared" ref="T151" si="756">SUM(T148:T150)</f>
        <v>40292.26</v>
      </c>
      <c r="U151" s="15">
        <f t="shared" ref="U151" si="757">SUM(U148:U150)</f>
        <v>0</v>
      </c>
      <c r="V151" s="15">
        <f t="shared" ref="V151" si="758">SUM(V148:V150)</f>
        <v>24707.129999999997</v>
      </c>
      <c r="W151" s="15">
        <f t="shared" ref="W151" si="759">SUM(W148:W150)</f>
        <v>0</v>
      </c>
      <c r="X151" s="15">
        <f t="shared" ref="X151" si="760">SUM(X148:X150)</f>
        <v>28011.34</v>
      </c>
      <c r="Y151" s="15">
        <f t="shared" ref="Y151" si="761">SUM(Y148:Y150)</f>
        <v>0</v>
      </c>
      <c r="Z151" s="15">
        <f t="shared" ref="Z151" si="762">SUM(Z148:Z150)</f>
        <v>21024.53</v>
      </c>
    </row>
    <row r="152" spans="1:26" x14ac:dyDescent="0.25">
      <c r="A152" s="25">
        <v>53063001800</v>
      </c>
      <c r="B152" s="26" t="s">
        <v>20</v>
      </c>
      <c r="C152" s="14"/>
      <c r="D152" s="18">
        <v>1104.5999999999999</v>
      </c>
      <c r="E152" s="17"/>
      <c r="F152" s="18">
        <v>6566.64</v>
      </c>
      <c r="G152" s="17"/>
      <c r="H152" s="18">
        <v>1593.99</v>
      </c>
      <c r="I152" s="17"/>
      <c r="J152" s="18">
        <v>4568.3</v>
      </c>
      <c r="K152" s="17"/>
      <c r="L152" s="18">
        <v>4047.96</v>
      </c>
      <c r="M152" s="17"/>
      <c r="N152" s="18">
        <v>279.82</v>
      </c>
      <c r="O152" s="17"/>
      <c r="P152" s="18">
        <v>805.49</v>
      </c>
      <c r="Q152" s="17"/>
      <c r="R152" s="18">
        <v>2525.54</v>
      </c>
      <c r="S152" s="17"/>
      <c r="T152" s="18">
        <v>4192.8999999999996</v>
      </c>
      <c r="U152" s="17"/>
      <c r="V152" s="18">
        <v>2211.46</v>
      </c>
      <c r="W152" s="17"/>
      <c r="X152" s="18">
        <v>473.42</v>
      </c>
      <c r="Y152" s="17"/>
      <c r="Z152" s="18">
        <v>360.86</v>
      </c>
    </row>
    <row r="153" spans="1:26" x14ac:dyDescent="0.25">
      <c r="A153" s="24"/>
      <c r="B153" s="26" t="s">
        <v>21</v>
      </c>
      <c r="C153" s="14"/>
      <c r="D153" s="18"/>
      <c r="E153" s="17"/>
      <c r="F153" s="18">
        <v>1027.52</v>
      </c>
      <c r="G153" s="17"/>
      <c r="H153" s="18"/>
      <c r="I153" s="17"/>
      <c r="J153" s="18">
        <v>282.98</v>
      </c>
      <c r="K153" s="17"/>
      <c r="L153" s="18">
        <v>2445.91</v>
      </c>
      <c r="M153" s="17"/>
      <c r="N153" s="18">
        <v>524.30999999999995</v>
      </c>
      <c r="O153" s="17"/>
      <c r="P153" s="18">
        <v>1145.95</v>
      </c>
      <c r="Q153" s="17"/>
      <c r="R153" s="18">
        <v>906.49</v>
      </c>
      <c r="S153" s="17"/>
      <c r="T153" s="18">
        <v>1180.44</v>
      </c>
      <c r="U153" s="17"/>
      <c r="V153" s="18"/>
      <c r="W153" s="17"/>
      <c r="X153" s="18"/>
      <c r="Y153" s="17"/>
      <c r="Z153" s="18">
        <v>675.96</v>
      </c>
    </row>
    <row r="154" spans="1:26" x14ac:dyDescent="0.25">
      <c r="A154" s="24"/>
      <c r="B154" s="26" t="s">
        <v>22</v>
      </c>
      <c r="C154" s="14"/>
      <c r="D154" s="18">
        <v>2670.92</v>
      </c>
      <c r="E154" s="17"/>
      <c r="F154" s="18"/>
      <c r="G154" s="17"/>
      <c r="H154" s="18"/>
      <c r="I154" s="17"/>
      <c r="J154" s="18"/>
      <c r="K154" s="17"/>
      <c r="L154" s="18"/>
      <c r="M154" s="17"/>
      <c r="N154" s="18">
        <v>1222.56</v>
      </c>
      <c r="O154" s="17"/>
      <c r="P154" s="18">
        <v>369.76</v>
      </c>
      <c r="Q154" s="17"/>
      <c r="R154" s="18">
        <v>1775.48</v>
      </c>
      <c r="S154" s="17"/>
      <c r="T154" s="18"/>
      <c r="U154" s="17"/>
      <c r="V154" s="18">
        <v>695.76</v>
      </c>
      <c r="W154" s="17"/>
      <c r="X154" s="18">
        <v>927.96</v>
      </c>
      <c r="Y154" s="17"/>
      <c r="Z154" s="18"/>
    </row>
    <row r="155" spans="1:26" x14ac:dyDescent="0.25">
      <c r="B155" s="27" t="s">
        <v>23</v>
      </c>
      <c r="C155" s="13">
        <f>SUM(C152:C154)</f>
        <v>0</v>
      </c>
      <c r="D155" s="15">
        <f t="shared" ref="D155" si="763">SUM(D152:D154)</f>
        <v>3775.52</v>
      </c>
      <c r="E155" s="15">
        <f t="shared" ref="E155" si="764">SUM(E152:E154)</f>
        <v>0</v>
      </c>
      <c r="F155" s="15">
        <f t="shared" ref="F155" si="765">SUM(F152:F154)</f>
        <v>7594.16</v>
      </c>
      <c r="G155" s="15">
        <f t="shared" ref="G155" si="766">SUM(G152:G154)</f>
        <v>0</v>
      </c>
      <c r="H155" s="15">
        <f t="shared" ref="H155" si="767">SUM(H152:H154)</f>
        <v>1593.99</v>
      </c>
      <c r="I155" s="15">
        <f t="shared" ref="I155" si="768">SUM(I152:I154)</f>
        <v>0</v>
      </c>
      <c r="J155" s="15">
        <f t="shared" ref="J155" si="769">SUM(J152:J154)</f>
        <v>4851.2800000000007</v>
      </c>
      <c r="K155" s="15">
        <f t="shared" ref="K155" si="770">SUM(K152:K154)</f>
        <v>0</v>
      </c>
      <c r="L155" s="15">
        <f t="shared" ref="L155" si="771">SUM(L152:L154)</f>
        <v>6493.87</v>
      </c>
      <c r="M155" s="15">
        <f t="shared" ref="M155" si="772">SUM(M152:M154)</f>
        <v>0</v>
      </c>
      <c r="N155" s="15">
        <f t="shared" ref="N155" si="773">SUM(N152:N154)</f>
        <v>2026.6899999999998</v>
      </c>
      <c r="O155" s="15">
        <f t="shared" ref="O155" si="774">SUM(O152:O154)</f>
        <v>0</v>
      </c>
      <c r="P155" s="15">
        <f t="shared" ref="P155" si="775">SUM(P152:P154)</f>
        <v>2321.1999999999998</v>
      </c>
      <c r="Q155" s="15">
        <f t="shared" ref="Q155" si="776">SUM(Q152:Q154)</f>
        <v>0</v>
      </c>
      <c r="R155" s="15">
        <f t="shared" ref="R155" si="777">SUM(R152:R154)</f>
        <v>5207.51</v>
      </c>
      <c r="S155" s="15">
        <f t="shared" ref="S155" si="778">SUM(S152:S154)</f>
        <v>0</v>
      </c>
      <c r="T155" s="15">
        <f t="shared" ref="T155" si="779">SUM(T152:T154)</f>
        <v>5373.34</v>
      </c>
      <c r="U155" s="15">
        <f t="shared" ref="U155" si="780">SUM(U152:U154)</f>
        <v>0</v>
      </c>
      <c r="V155" s="15">
        <f t="shared" ref="V155" si="781">SUM(V152:V154)</f>
        <v>2907.2200000000003</v>
      </c>
      <c r="W155" s="15">
        <f t="shared" ref="W155" si="782">SUM(W152:W154)</f>
        <v>0</v>
      </c>
      <c r="X155" s="15">
        <f t="shared" ref="X155" si="783">SUM(X152:X154)</f>
        <v>1401.38</v>
      </c>
      <c r="Y155" s="15">
        <f t="shared" ref="Y155" si="784">SUM(Y152:Y154)</f>
        <v>0</v>
      </c>
      <c r="Z155" s="15">
        <f t="shared" ref="Z155" si="785">SUM(Z152:Z154)</f>
        <v>1036.8200000000002</v>
      </c>
    </row>
    <row r="156" spans="1:26" x14ac:dyDescent="0.25">
      <c r="A156" s="25">
        <v>53063001900</v>
      </c>
      <c r="B156" s="26" t="s">
        <v>20</v>
      </c>
      <c r="C156" s="14"/>
      <c r="D156" s="18">
        <v>18898.080000000002</v>
      </c>
      <c r="E156" s="17"/>
      <c r="F156" s="18">
        <v>2218.0500000000002</v>
      </c>
      <c r="G156" s="17"/>
      <c r="H156" s="18">
        <v>136.38</v>
      </c>
      <c r="I156" s="17"/>
      <c r="J156" s="18">
        <v>6428.98</v>
      </c>
      <c r="K156" s="17"/>
      <c r="L156" s="18">
        <v>3413.17</v>
      </c>
      <c r="M156" s="17"/>
      <c r="N156" s="18">
        <v>3543.39</v>
      </c>
      <c r="O156" s="17"/>
      <c r="P156" s="18">
        <v>17738.29</v>
      </c>
      <c r="Q156" s="17"/>
      <c r="R156" s="18">
        <v>505.88</v>
      </c>
      <c r="S156" s="17"/>
      <c r="T156" s="18">
        <v>2203.37</v>
      </c>
      <c r="U156" s="17"/>
      <c r="V156" s="18">
        <v>4538.8500000000004</v>
      </c>
      <c r="W156" s="17"/>
      <c r="X156" s="18">
        <v>1881.24</v>
      </c>
      <c r="Y156" s="17"/>
      <c r="Z156" s="18">
        <v>2021.7</v>
      </c>
    </row>
    <row r="157" spans="1:26" x14ac:dyDescent="0.25">
      <c r="A157" s="24"/>
      <c r="B157" s="26" t="s">
        <v>21</v>
      </c>
      <c r="C157" s="14"/>
      <c r="D157" s="18">
        <v>4917.68</v>
      </c>
      <c r="E157" s="17"/>
      <c r="F157" s="18">
        <v>82159.570000000007</v>
      </c>
      <c r="G157" s="17"/>
      <c r="H157" s="18">
        <v>840.07</v>
      </c>
      <c r="I157" s="17"/>
      <c r="J157" s="18">
        <v>365.52</v>
      </c>
      <c r="K157" s="17"/>
      <c r="L157" s="18">
        <v>1142.51</v>
      </c>
      <c r="M157" s="17"/>
      <c r="N157" s="18">
        <v>2022.6</v>
      </c>
      <c r="O157" s="17"/>
      <c r="P157" s="18">
        <v>953.88</v>
      </c>
      <c r="Q157" s="17"/>
      <c r="R157" s="18">
        <v>3976.61</v>
      </c>
      <c r="S157" s="17"/>
      <c r="T157" s="18">
        <v>4187.6400000000003</v>
      </c>
      <c r="U157" s="17"/>
      <c r="V157" s="18">
        <v>74.739999999999995</v>
      </c>
      <c r="W157" s="17"/>
      <c r="X157" s="18">
        <v>5755.86</v>
      </c>
      <c r="Y157" s="17"/>
      <c r="Z157" s="18">
        <v>317.58</v>
      </c>
    </row>
    <row r="158" spans="1:26" x14ac:dyDescent="0.25">
      <c r="A158" s="24"/>
      <c r="B158" s="26" t="s">
        <v>22</v>
      </c>
      <c r="C158" s="14"/>
      <c r="D158" s="18">
        <v>567.6</v>
      </c>
      <c r="E158" s="17"/>
      <c r="F158" s="18"/>
      <c r="G158" s="17"/>
      <c r="H158" s="18">
        <v>20840.88</v>
      </c>
      <c r="I158" s="17"/>
      <c r="J158" s="18">
        <v>24167.25</v>
      </c>
      <c r="K158" s="17"/>
      <c r="L158" s="18">
        <v>3279.1</v>
      </c>
      <c r="M158" s="17"/>
      <c r="N158" s="18">
        <v>4727.26</v>
      </c>
      <c r="O158" s="17"/>
      <c r="P158" s="18">
        <v>6629.12</v>
      </c>
      <c r="Q158" s="17"/>
      <c r="R158" s="18">
        <v>7704.63</v>
      </c>
      <c r="S158" s="17"/>
      <c r="T158" s="18">
        <v>8049.98</v>
      </c>
      <c r="U158" s="17"/>
      <c r="V158" s="18">
        <v>13914.17</v>
      </c>
      <c r="W158" s="17"/>
      <c r="X158" s="18">
        <v>14337.17</v>
      </c>
      <c r="Y158" s="17"/>
      <c r="Z158" s="18">
        <v>14623.94</v>
      </c>
    </row>
    <row r="159" spans="1:26" x14ac:dyDescent="0.25">
      <c r="B159" s="27" t="s">
        <v>23</v>
      </c>
      <c r="C159" s="13">
        <f>SUM(C156:C158)</f>
        <v>0</v>
      </c>
      <c r="D159" s="15">
        <f t="shared" ref="D159" si="786">SUM(D156:D158)</f>
        <v>24383.360000000001</v>
      </c>
      <c r="E159" s="15">
        <f t="shared" ref="E159" si="787">SUM(E156:E158)</f>
        <v>0</v>
      </c>
      <c r="F159" s="15">
        <f t="shared" ref="F159" si="788">SUM(F156:F158)</f>
        <v>84377.62000000001</v>
      </c>
      <c r="G159" s="15">
        <f t="shared" ref="G159" si="789">SUM(G156:G158)</f>
        <v>0</v>
      </c>
      <c r="H159" s="15">
        <f t="shared" ref="H159" si="790">SUM(H156:H158)</f>
        <v>21817.33</v>
      </c>
      <c r="I159" s="15">
        <f t="shared" ref="I159" si="791">SUM(I156:I158)</f>
        <v>0</v>
      </c>
      <c r="J159" s="15">
        <f t="shared" ref="J159" si="792">SUM(J156:J158)</f>
        <v>30961.75</v>
      </c>
      <c r="K159" s="15">
        <f t="shared" ref="K159" si="793">SUM(K156:K158)</f>
        <v>0</v>
      </c>
      <c r="L159" s="15">
        <f t="shared" ref="L159" si="794">SUM(L156:L158)</f>
        <v>7834.7800000000007</v>
      </c>
      <c r="M159" s="15">
        <f t="shared" ref="M159" si="795">SUM(M156:M158)</f>
        <v>0</v>
      </c>
      <c r="N159" s="15">
        <f t="shared" ref="N159" si="796">SUM(N156:N158)</f>
        <v>10293.25</v>
      </c>
      <c r="O159" s="15">
        <f t="shared" ref="O159" si="797">SUM(O156:O158)</f>
        <v>0</v>
      </c>
      <c r="P159" s="15">
        <f t="shared" ref="P159" si="798">SUM(P156:P158)</f>
        <v>25321.29</v>
      </c>
      <c r="Q159" s="15">
        <f t="shared" ref="Q159" si="799">SUM(Q156:Q158)</f>
        <v>0</v>
      </c>
      <c r="R159" s="15">
        <f t="shared" ref="R159" si="800">SUM(R156:R158)</f>
        <v>12187.119999999999</v>
      </c>
      <c r="S159" s="15">
        <f t="shared" ref="S159" si="801">SUM(S156:S158)</f>
        <v>0</v>
      </c>
      <c r="T159" s="15">
        <f t="shared" ref="T159" si="802">SUM(T156:T158)</f>
        <v>14440.99</v>
      </c>
      <c r="U159" s="15">
        <f t="shared" ref="U159" si="803">SUM(U156:U158)</f>
        <v>0</v>
      </c>
      <c r="V159" s="15">
        <f t="shared" ref="V159" si="804">SUM(V156:V158)</f>
        <v>18527.760000000002</v>
      </c>
      <c r="W159" s="15">
        <f t="shared" ref="W159" si="805">SUM(W156:W158)</f>
        <v>0</v>
      </c>
      <c r="X159" s="15">
        <f t="shared" ref="X159" si="806">SUM(X156:X158)</f>
        <v>21974.27</v>
      </c>
      <c r="Y159" s="15">
        <f t="shared" ref="Y159" si="807">SUM(Y156:Y158)</f>
        <v>0</v>
      </c>
      <c r="Z159" s="15">
        <f t="shared" ref="Z159" si="808">SUM(Z156:Z158)</f>
        <v>16963.22</v>
      </c>
    </row>
    <row r="160" spans="1:26" x14ac:dyDescent="0.25">
      <c r="A160" s="25">
        <v>53063002000</v>
      </c>
      <c r="B160" s="26" t="s">
        <v>20</v>
      </c>
      <c r="C160" s="14"/>
      <c r="D160" s="18">
        <v>10245.030000000001</v>
      </c>
      <c r="E160" s="17"/>
      <c r="F160" s="18">
        <v>8061.59</v>
      </c>
      <c r="G160" s="17"/>
      <c r="H160" s="18">
        <v>17073.759999999998</v>
      </c>
      <c r="I160" s="17"/>
      <c r="J160" s="18">
        <v>9099.8799999999992</v>
      </c>
      <c r="K160" s="17"/>
      <c r="L160" s="18">
        <v>9811.65</v>
      </c>
      <c r="M160" s="17"/>
      <c r="N160" s="18">
        <v>1016.38</v>
      </c>
      <c r="O160" s="17"/>
      <c r="P160" s="18">
        <v>25882.83</v>
      </c>
      <c r="Q160" s="17"/>
      <c r="R160" s="18">
        <v>3516.35</v>
      </c>
      <c r="S160" s="17"/>
      <c r="T160" s="18">
        <v>1478.56</v>
      </c>
      <c r="U160" s="17"/>
      <c r="V160" s="18">
        <v>5630.06</v>
      </c>
      <c r="W160" s="17"/>
      <c r="X160" s="18">
        <v>1710.22</v>
      </c>
      <c r="Y160" s="17"/>
      <c r="Z160" s="18">
        <v>11052.3</v>
      </c>
    </row>
    <row r="161" spans="1:26" x14ac:dyDescent="0.25">
      <c r="A161" s="24"/>
      <c r="B161" s="26" t="s">
        <v>21</v>
      </c>
      <c r="C161" s="14"/>
      <c r="D161" s="18">
        <v>657.64</v>
      </c>
      <c r="E161" s="17"/>
      <c r="F161" s="18">
        <v>8463.2800000000007</v>
      </c>
      <c r="G161" s="17"/>
      <c r="H161" s="18">
        <v>11373.35</v>
      </c>
      <c r="I161" s="17"/>
      <c r="J161" s="18">
        <v>2033.38</v>
      </c>
      <c r="K161" s="17"/>
      <c r="L161" s="18">
        <v>1216.83</v>
      </c>
      <c r="M161" s="17"/>
      <c r="N161" s="18">
        <v>3006.38</v>
      </c>
      <c r="O161" s="17"/>
      <c r="P161" s="18">
        <v>708.46</v>
      </c>
      <c r="Q161" s="17"/>
      <c r="R161" s="18">
        <v>5718.61</v>
      </c>
      <c r="S161" s="17"/>
      <c r="T161" s="18">
        <v>244.1</v>
      </c>
      <c r="U161" s="17"/>
      <c r="V161" s="18">
        <v>1060.8599999999999</v>
      </c>
      <c r="W161" s="17"/>
      <c r="X161" s="18">
        <v>5334.54</v>
      </c>
      <c r="Y161" s="17"/>
      <c r="Z161" s="18">
        <v>3899.12</v>
      </c>
    </row>
    <row r="162" spans="1:26" x14ac:dyDescent="0.25">
      <c r="A162" s="24"/>
      <c r="B162" s="26" t="s">
        <v>22</v>
      </c>
      <c r="C162" s="14"/>
      <c r="D162" s="18">
        <v>17667.66</v>
      </c>
      <c r="E162" s="17"/>
      <c r="F162" s="18">
        <v>13161.01</v>
      </c>
      <c r="G162" s="17"/>
      <c r="H162" s="18">
        <v>4419.01</v>
      </c>
      <c r="I162" s="17"/>
      <c r="J162" s="18">
        <v>13240.06</v>
      </c>
      <c r="K162" s="17"/>
      <c r="L162" s="18">
        <v>13299.39</v>
      </c>
      <c r="M162" s="17"/>
      <c r="N162" s="18">
        <v>14394.29</v>
      </c>
      <c r="O162" s="17"/>
      <c r="P162" s="18">
        <v>13874.28</v>
      </c>
      <c r="Q162" s="17"/>
      <c r="R162" s="18">
        <v>6119.16</v>
      </c>
      <c r="S162" s="17"/>
      <c r="T162" s="18">
        <v>10102.379999999999</v>
      </c>
      <c r="U162" s="17"/>
      <c r="V162" s="18">
        <v>1311.26</v>
      </c>
      <c r="W162" s="17"/>
      <c r="X162" s="18">
        <v>3890.44</v>
      </c>
      <c r="Y162" s="17"/>
      <c r="Z162" s="18">
        <v>1629.09</v>
      </c>
    </row>
    <row r="163" spans="1:26" x14ac:dyDescent="0.25">
      <c r="B163" s="27" t="s">
        <v>23</v>
      </c>
      <c r="C163" s="13">
        <f>SUM(C160:C162)</f>
        <v>0</v>
      </c>
      <c r="D163" s="15">
        <f t="shared" ref="D163" si="809">SUM(D160:D162)</f>
        <v>28570.33</v>
      </c>
      <c r="E163" s="15">
        <f t="shared" ref="E163" si="810">SUM(E160:E162)</f>
        <v>0</v>
      </c>
      <c r="F163" s="15">
        <f t="shared" ref="F163" si="811">SUM(F160:F162)</f>
        <v>29685.880000000005</v>
      </c>
      <c r="G163" s="15">
        <f t="shared" ref="G163" si="812">SUM(G160:G162)</f>
        <v>0</v>
      </c>
      <c r="H163" s="15">
        <f t="shared" ref="H163" si="813">SUM(H160:H162)</f>
        <v>32866.120000000003</v>
      </c>
      <c r="I163" s="15">
        <f t="shared" ref="I163" si="814">SUM(I160:I162)</f>
        <v>0</v>
      </c>
      <c r="J163" s="15">
        <f t="shared" ref="J163" si="815">SUM(J160:J162)</f>
        <v>24373.32</v>
      </c>
      <c r="K163" s="15">
        <f t="shared" ref="K163" si="816">SUM(K160:K162)</f>
        <v>0</v>
      </c>
      <c r="L163" s="15">
        <f t="shared" ref="L163" si="817">SUM(L160:L162)</f>
        <v>24327.87</v>
      </c>
      <c r="M163" s="15">
        <f t="shared" ref="M163" si="818">SUM(M160:M162)</f>
        <v>0</v>
      </c>
      <c r="N163" s="15">
        <f t="shared" ref="N163" si="819">SUM(N160:N162)</f>
        <v>18417.050000000003</v>
      </c>
      <c r="O163" s="15">
        <f t="shared" ref="O163" si="820">SUM(O160:O162)</f>
        <v>0</v>
      </c>
      <c r="P163" s="15">
        <f t="shared" ref="P163" si="821">SUM(P160:P162)</f>
        <v>40465.57</v>
      </c>
      <c r="Q163" s="15">
        <f t="shared" ref="Q163" si="822">SUM(Q160:Q162)</f>
        <v>0</v>
      </c>
      <c r="R163" s="15">
        <f t="shared" ref="R163" si="823">SUM(R160:R162)</f>
        <v>15354.119999999999</v>
      </c>
      <c r="S163" s="15">
        <f t="shared" ref="S163" si="824">SUM(S160:S162)</f>
        <v>0</v>
      </c>
      <c r="T163" s="15">
        <f t="shared" ref="T163" si="825">SUM(T160:T162)</f>
        <v>11825.039999999999</v>
      </c>
      <c r="U163" s="15">
        <f t="shared" ref="U163" si="826">SUM(U160:U162)</f>
        <v>0</v>
      </c>
      <c r="V163" s="15">
        <f t="shared" ref="V163" si="827">SUM(V160:V162)</f>
        <v>8002.18</v>
      </c>
      <c r="W163" s="15">
        <f t="shared" ref="W163" si="828">SUM(W160:W162)</f>
        <v>0</v>
      </c>
      <c r="X163" s="15">
        <f t="shared" ref="X163" si="829">SUM(X160:X162)</f>
        <v>10935.2</v>
      </c>
      <c r="Y163" s="15">
        <f t="shared" ref="Y163" si="830">SUM(Y160:Y162)</f>
        <v>0</v>
      </c>
      <c r="Z163" s="15">
        <f t="shared" ref="Z163" si="831">SUM(Z160:Z162)</f>
        <v>16580.509999999998</v>
      </c>
    </row>
    <row r="164" spans="1:26" x14ac:dyDescent="0.25">
      <c r="A164" s="25">
        <v>53063002100</v>
      </c>
      <c r="B164" s="26" t="s">
        <v>20</v>
      </c>
      <c r="C164" s="14"/>
      <c r="D164" s="18">
        <v>1479.56</v>
      </c>
      <c r="E164" s="17"/>
      <c r="F164" s="18">
        <v>221.54</v>
      </c>
      <c r="G164" s="17"/>
      <c r="H164" s="18">
        <v>516.52</v>
      </c>
      <c r="I164" s="17"/>
      <c r="J164" s="18">
        <v>1098.8</v>
      </c>
      <c r="K164" s="17"/>
      <c r="L164" s="18">
        <v>1263.25</v>
      </c>
      <c r="M164" s="17"/>
      <c r="N164" s="18">
        <v>1130.78</v>
      </c>
      <c r="O164" s="17"/>
      <c r="P164" s="18">
        <v>139.84</v>
      </c>
      <c r="Q164" s="17"/>
      <c r="R164" s="18">
        <v>509.67</v>
      </c>
      <c r="S164" s="17"/>
      <c r="T164" s="18">
        <v>29529.26</v>
      </c>
      <c r="U164" s="17"/>
      <c r="V164" s="18">
        <v>1699.81</v>
      </c>
      <c r="W164" s="17"/>
      <c r="X164" s="18">
        <v>565.53</v>
      </c>
      <c r="Y164" s="17"/>
      <c r="Z164" s="18">
        <v>640.79999999999995</v>
      </c>
    </row>
    <row r="165" spans="1:26" x14ac:dyDescent="0.25">
      <c r="A165" s="24"/>
      <c r="B165" s="26" t="s">
        <v>21</v>
      </c>
      <c r="C165" s="14"/>
      <c r="D165" s="18">
        <v>100</v>
      </c>
      <c r="E165" s="17"/>
      <c r="F165" s="18">
        <v>2861.55</v>
      </c>
      <c r="G165" s="17"/>
      <c r="H165" s="18">
        <v>1942.32</v>
      </c>
      <c r="I165" s="17"/>
      <c r="J165" s="18">
        <v>1181.1199999999999</v>
      </c>
      <c r="K165" s="17"/>
      <c r="L165" s="18">
        <v>129.62</v>
      </c>
      <c r="M165" s="17"/>
      <c r="N165" s="18">
        <v>1317.97</v>
      </c>
      <c r="O165" s="17"/>
      <c r="P165" s="18">
        <v>688.88</v>
      </c>
      <c r="Q165" s="17"/>
      <c r="R165" s="18"/>
      <c r="S165" s="17"/>
      <c r="T165" s="18"/>
      <c r="U165" s="17"/>
      <c r="V165" s="18"/>
      <c r="W165" s="17"/>
      <c r="X165" s="18">
        <v>1721.9</v>
      </c>
      <c r="Y165" s="17"/>
      <c r="Z165" s="18">
        <v>1335.84</v>
      </c>
    </row>
    <row r="166" spans="1:26" x14ac:dyDescent="0.25">
      <c r="A166" s="24"/>
      <c r="B166" s="26" t="s">
        <v>22</v>
      </c>
      <c r="C166" s="14"/>
      <c r="D166" s="18">
        <v>179.09</v>
      </c>
      <c r="E166" s="17"/>
      <c r="F166" s="18">
        <v>461.63</v>
      </c>
      <c r="G166" s="17"/>
      <c r="H166" s="18">
        <v>259.83</v>
      </c>
      <c r="I166" s="17"/>
      <c r="J166" s="18"/>
      <c r="K166" s="17"/>
      <c r="L166" s="18"/>
      <c r="M166" s="17"/>
      <c r="N166" s="18">
        <v>160.31</v>
      </c>
      <c r="O166" s="17"/>
      <c r="P166" s="18">
        <v>3434.91</v>
      </c>
      <c r="Q166" s="17"/>
      <c r="R166" s="18">
        <v>2239.56</v>
      </c>
      <c r="S166" s="17"/>
      <c r="T166" s="18">
        <v>968.99</v>
      </c>
      <c r="U166" s="17"/>
      <c r="V166" s="18">
        <v>972</v>
      </c>
      <c r="W166" s="17"/>
      <c r="X166" s="18">
        <v>792.54</v>
      </c>
      <c r="Y166" s="17"/>
      <c r="Z166" s="18">
        <v>973.89</v>
      </c>
    </row>
    <row r="167" spans="1:26" x14ac:dyDescent="0.25">
      <c r="B167" s="27" t="s">
        <v>23</v>
      </c>
      <c r="C167" s="13">
        <f>SUM(C164:C166)</f>
        <v>0</v>
      </c>
      <c r="D167" s="15">
        <f t="shared" ref="D167" si="832">SUM(D164:D166)</f>
        <v>1758.6499999999999</v>
      </c>
      <c r="E167" s="15">
        <f t="shared" ref="E167" si="833">SUM(E164:E166)</f>
        <v>0</v>
      </c>
      <c r="F167" s="15">
        <f t="shared" ref="F167" si="834">SUM(F164:F166)</f>
        <v>3544.7200000000003</v>
      </c>
      <c r="G167" s="15">
        <f t="shared" ref="G167" si="835">SUM(G164:G166)</f>
        <v>0</v>
      </c>
      <c r="H167" s="15">
        <f t="shared" ref="H167" si="836">SUM(H164:H166)</f>
        <v>2718.67</v>
      </c>
      <c r="I167" s="15">
        <f t="shared" ref="I167" si="837">SUM(I164:I166)</f>
        <v>0</v>
      </c>
      <c r="J167" s="15">
        <f t="shared" ref="J167" si="838">SUM(J164:J166)</f>
        <v>2279.92</v>
      </c>
      <c r="K167" s="15">
        <f t="shared" ref="K167" si="839">SUM(K164:K166)</f>
        <v>0</v>
      </c>
      <c r="L167" s="15">
        <f t="shared" ref="L167" si="840">SUM(L164:L166)</f>
        <v>1392.87</v>
      </c>
      <c r="M167" s="15">
        <f t="shared" ref="M167" si="841">SUM(M164:M166)</f>
        <v>0</v>
      </c>
      <c r="N167" s="15">
        <f t="shared" ref="N167" si="842">SUM(N164:N166)</f>
        <v>2609.06</v>
      </c>
      <c r="O167" s="15">
        <f t="shared" ref="O167" si="843">SUM(O164:O166)</f>
        <v>0</v>
      </c>
      <c r="P167" s="15">
        <f t="shared" ref="P167" si="844">SUM(P164:P166)</f>
        <v>4263.63</v>
      </c>
      <c r="Q167" s="15">
        <f t="shared" ref="Q167" si="845">SUM(Q164:Q166)</f>
        <v>0</v>
      </c>
      <c r="R167" s="15">
        <f t="shared" ref="R167" si="846">SUM(R164:R166)</f>
        <v>2749.23</v>
      </c>
      <c r="S167" s="15">
        <f t="shared" ref="S167" si="847">SUM(S164:S166)</f>
        <v>0</v>
      </c>
      <c r="T167" s="15">
        <f t="shared" ref="T167" si="848">SUM(T164:T166)</f>
        <v>30498.25</v>
      </c>
      <c r="U167" s="15">
        <f t="shared" ref="U167" si="849">SUM(U164:U166)</f>
        <v>0</v>
      </c>
      <c r="V167" s="15">
        <f t="shared" ref="V167" si="850">SUM(V164:V166)</f>
        <v>2671.81</v>
      </c>
      <c r="W167" s="15">
        <f t="shared" ref="W167" si="851">SUM(W164:W166)</f>
        <v>0</v>
      </c>
      <c r="X167" s="15">
        <f t="shared" ref="X167" si="852">SUM(X164:X166)</f>
        <v>3079.9700000000003</v>
      </c>
      <c r="Y167" s="15">
        <f t="shared" ref="Y167" si="853">SUM(Y164:Y166)</f>
        <v>0</v>
      </c>
      <c r="Z167" s="15">
        <f t="shared" ref="Z167" si="854">SUM(Z164:Z166)</f>
        <v>2950.5299999999997</v>
      </c>
    </row>
    <row r="168" spans="1:26" x14ac:dyDescent="0.25">
      <c r="A168" s="25">
        <v>53063002300</v>
      </c>
      <c r="B168" s="26" t="s">
        <v>20</v>
      </c>
      <c r="C168" s="14"/>
      <c r="D168" s="18">
        <v>1681.11</v>
      </c>
      <c r="E168" s="17"/>
      <c r="F168" s="18">
        <v>1465.77</v>
      </c>
      <c r="G168" s="17"/>
      <c r="H168" s="18">
        <v>1776.6</v>
      </c>
      <c r="I168" s="17"/>
      <c r="J168" s="18"/>
      <c r="K168" s="17"/>
      <c r="L168" s="18">
        <v>728.3</v>
      </c>
      <c r="M168" s="17"/>
      <c r="N168" s="18">
        <v>1763.69</v>
      </c>
      <c r="O168" s="17"/>
      <c r="P168" s="18">
        <v>3189.58</v>
      </c>
      <c r="Q168" s="17"/>
      <c r="R168" s="18">
        <v>547.46</v>
      </c>
      <c r="S168" s="17"/>
      <c r="T168" s="18">
        <v>1324.07</v>
      </c>
      <c r="U168" s="17"/>
      <c r="V168" s="18">
        <v>1277.1500000000001</v>
      </c>
      <c r="W168" s="17"/>
      <c r="X168" s="18">
        <v>1386</v>
      </c>
      <c r="Y168" s="17"/>
      <c r="Z168" s="18">
        <v>778.76</v>
      </c>
    </row>
    <row r="169" spans="1:26" x14ac:dyDescent="0.25">
      <c r="A169" s="24"/>
      <c r="B169" s="26" t="s">
        <v>21</v>
      </c>
      <c r="C169" s="14"/>
      <c r="D169" s="18"/>
      <c r="E169" s="17"/>
      <c r="F169" s="18"/>
      <c r="G169" s="17"/>
      <c r="H169" s="18">
        <v>828.47</v>
      </c>
      <c r="I169" s="17"/>
      <c r="J169" s="18">
        <v>3277.88</v>
      </c>
      <c r="K169" s="17"/>
      <c r="L169" s="18"/>
      <c r="M169" s="17"/>
      <c r="N169" s="18">
        <v>696.5</v>
      </c>
      <c r="O169" s="17"/>
      <c r="P169" s="18"/>
      <c r="Q169" s="17"/>
      <c r="R169" s="18">
        <v>947.69</v>
      </c>
      <c r="S169" s="17"/>
      <c r="T169" s="18">
        <v>1132.6199999999999</v>
      </c>
      <c r="U169" s="17"/>
      <c r="V169" s="18">
        <v>2611.7199999999998</v>
      </c>
      <c r="W169" s="17"/>
      <c r="X169" s="18">
        <v>902.16</v>
      </c>
      <c r="Y169" s="17"/>
      <c r="Z169" s="18">
        <v>2159.71</v>
      </c>
    </row>
    <row r="170" spans="1:26" x14ac:dyDescent="0.25">
      <c r="A170" s="24"/>
      <c r="B170" s="26" t="s">
        <v>22</v>
      </c>
      <c r="C170" s="14"/>
      <c r="D170" s="18">
        <v>1384.32</v>
      </c>
      <c r="E170" s="17"/>
      <c r="F170" s="18">
        <v>1737.96</v>
      </c>
      <c r="G170" s="17"/>
      <c r="H170" s="18">
        <v>2106.94</v>
      </c>
      <c r="I170" s="17"/>
      <c r="J170" s="18">
        <v>2452.1999999999998</v>
      </c>
      <c r="K170" s="17"/>
      <c r="L170" s="18">
        <v>427.52</v>
      </c>
      <c r="M170" s="17"/>
      <c r="N170" s="18">
        <v>487.68</v>
      </c>
      <c r="O170" s="17"/>
      <c r="P170" s="18">
        <v>547.84</v>
      </c>
      <c r="Q170" s="17"/>
      <c r="R170" s="18"/>
      <c r="S170" s="17"/>
      <c r="T170" s="18"/>
      <c r="U170" s="17"/>
      <c r="V170" s="18"/>
      <c r="W170" s="17"/>
      <c r="X170" s="18"/>
      <c r="Y170" s="17"/>
      <c r="Z170" s="18">
        <v>1317.66</v>
      </c>
    </row>
    <row r="171" spans="1:26" x14ac:dyDescent="0.25">
      <c r="B171" s="27" t="s">
        <v>23</v>
      </c>
      <c r="C171" s="13">
        <f>SUM(C168:C170)</f>
        <v>0</v>
      </c>
      <c r="D171" s="15">
        <f t="shared" ref="D171" si="855">SUM(D168:D170)</f>
        <v>3065.43</v>
      </c>
      <c r="E171" s="15">
        <f t="shared" ref="E171" si="856">SUM(E168:E170)</f>
        <v>0</v>
      </c>
      <c r="F171" s="15">
        <f t="shared" ref="F171" si="857">SUM(F168:F170)</f>
        <v>3203.73</v>
      </c>
      <c r="G171" s="15">
        <f t="shared" ref="G171" si="858">SUM(G168:G170)</f>
        <v>0</v>
      </c>
      <c r="H171" s="15">
        <f t="shared" ref="H171" si="859">SUM(H168:H170)</f>
        <v>4712.01</v>
      </c>
      <c r="I171" s="15">
        <f t="shared" ref="I171" si="860">SUM(I168:I170)</f>
        <v>0</v>
      </c>
      <c r="J171" s="15">
        <f t="shared" ref="J171" si="861">SUM(J168:J170)</f>
        <v>5730.08</v>
      </c>
      <c r="K171" s="15">
        <f t="shared" ref="K171" si="862">SUM(K168:K170)</f>
        <v>0</v>
      </c>
      <c r="L171" s="15">
        <f t="shared" ref="L171" si="863">SUM(L168:L170)</f>
        <v>1155.82</v>
      </c>
      <c r="M171" s="15">
        <f t="shared" ref="M171" si="864">SUM(M168:M170)</f>
        <v>0</v>
      </c>
      <c r="N171" s="15">
        <f t="shared" ref="N171" si="865">SUM(N168:N170)</f>
        <v>2947.87</v>
      </c>
      <c r="O171" s="15">
        <f t="shared" ref="O171" si="866">SUM(O168:O170)</f>
        <v>0</v>
      </c>
      <c r="P171" s="15">
        <f t="shared" ref="P171" si="867">SUM(P168:P170)</f>
        <v>3737.42</v>
      </c>
      <c r="Q171" s="15">
        <f t="shared" ref="Q171" si="868">SUM(Q168:Q170)</f>
        <v>0</v>
      </c>
      <c r="R171" s="15">
        <f t="shared" ref="R171" si="869">SUM(R168:R170)</f>
        <v>1495.15</v>
      </c>
      <c r="S171" s="15">
        <f t="shared" ref="S171" si="870">SUM(S168:S170)</f>
        <v>0</v>
      </c>
      <c r="T171" s="15">
        <f t="shared" ref="T171" si="871">SUM(T168:T170)</f>
        <v>2456.6899999999996</v>
      </c>
      <c r="U171" s="15">
        <f t="shared" ref="U171" si="872">SUM(U168:U170)</f>
        <v>0</v>
      </c>
      <c r="V171" s="15">
        <f t="shared" ref="V171" si="873">SUM(V168:V170)</f>
        <v>3888.87</v>
      </c>
      <c r="W171" s="15">
        <f t="shared" ref="W171" si="874">SUM(W168:W170)</f>
        <v>0</v>
      </c>
      <c r="X171" s="15">
        <f t="shared" ref="X171" si="875">SUM(X168:X170)</f>
        <v>2288.16</v>
      </c>
      <c r="Y171" s="15">
        <f t="shared" ref="Y171" si="876">SUM(Y168:Y170)</f>
        <v>0</v>
      </c>
      <c r="Z171" s="15">
        <f t="shared" ref="Z171" si="877">SUM(Z168:Z170)</f>
        <v>4256.13</v>
      </c>
    </row>
    <row r="172" spans="1:26" x14ac:dyDescent="0.25">
      <c r="A172" s="25">
        <v>53063002400</v>
      </c>
      <c r="B172" s="26" t="s">
        <v>20</v>
      </c>
      <c r="C172" s="14"/>
      <c r="D172" s="18">
        <v>17274.23</v>
      </c>
      <c r="E172" s="17"/>
      <c r="F172" s="18">
        <v>2879.81</v>
      </c>
      <c r="G172" s="17"/>
      <c r="H172" s="18">
        <v>6773.05</v>
      </c>
      <c r="I172" s="17"/>
      <c r="J172" s="18">
        <v>5543.08</v>
      </c>
      <c r="K172" s="17"/>
      <c r="L172" s="18">
        <v>5607.26</v>
      </c>
      <c r="M172" s="17"/>
      <c r="N172" s="18">
        <v>16267.52</v>
      </c>
      <c r="O172" s="17"/>
      <c r="P172" s="18">
        <v>22804.91</v>
      </c>
      <c r="Q172" s="17"/>
      <c r="R172" s="18">
        <v>11899.16</v>
      </c>
      <c r="S172" s="17"/>
      <c r="T172" s="18">
        <v>29624.69</v>
      </c>
      <c r="U172" s="17"/>
      <c r="V172" s="18">
        <v>5740.54</v>
      </c>
      <c r="W172" s="17"/>
      <c r="X172" s="18">
        <v>10234.719999999999</v>
      </c>
      <c r="Y172" s="17"/>
      <c r="Z172" s="18">
        <v>19918.91</v>
      </c>
    </row>
    <row r="173" spans="1:26" x14ac:dyDescent="0.25">
      <c r="A173" s="24"/>
      <c r="B173" s="26" t="s">
        <v>21</v>
      </c>
      <c r="C173" s="14"/>
      <c r="D173" s="18">
        <v>5779.04</v>
      </c>
      <c r="E173" s="17"/>
      <c r="F173" s="18">
        <v>10630.73</v>
      </c>
      <c r="G173" s="17"/>
      <c r="H173" s="18">
        <v>3261.63</v>
      </c>
      <c r="I173" s="17"/>
      <c r="J173" s="18">
        <v>1481.55</v>
      </c>
      <c r="K173" s="17"/>
      <c r="L173" s="18">
        <v>8865.7999999999993</v>
      </c>
      <c r="M173" s="17"/>
      <c r="N173" s="18">
        <v>1685.56</v>
      </c>
      <c r="O173" s="17"/>
      <c r="P173" s="18">
        <v>8068.23</v>
      </c>
      <c r="Q173" s="17"/>
      <c r="R173" s="18">
        <v>6790.56</v>
      </c>
      <c r="S173" s="17"/>
      <c r="T173" s="18">
        <v>1449.06</v>
      </c>
      <c r="U173" s="17"/>
      <c r="V173" s="18">
        <v>9415.09</v>
      </c>
      <c r="W173" s="17"/>
      <c r="X173" s="18">
        <v>2506.66</v>
      </c>
      <c r="Y173" s="17"/>
      <c r="Z173" s="18">
        <v>19172.689999999999</v>
      </c>
    </row>
    <row r="174" spans="1:26" x14ac:dyDescent="0.25">
      <c r="A174" s="24"/>
      <c r="B174" s="26" t="s">
        <v>22</v>
      </c>
      <c r="C174" s="14"/>
      <c r="D174" s="18">
        <v>11452.71</v>
      </c>
      <c r="E174" s="17"/>
      <c r="F174" s="18">
        <v>25072.89</v>
      </c>
      <c r="G174" s="17"/>
      <c r="H174" s="18">
        <v>19934.669999999998</v>
      </c>
      <c r="I174" s="17"/>
      <c r="J174" s="18">
        <v>23376.68</v>
      </c>
      <c r="K174" s="17"/>
      <c r="L174" s="18">
        <v>13121.73</v>
      </c>
      <c r="M174" s="17"/>
      <c r="N174" s="18">
        <v>19803.8</v>
      </c>
      <c r="O174" s="17"/>
      <c r="P174" s="18">
        <v>27457.86</v>
      </c>
      <c r="Q174" s="17"/>
      <c r="R174" s="18">
        <v>29141.7</v>
      </c>
      <c r="S174" s="17"/>
      <c r="T174" s="18">
        <v>23446.400000000001</v>
      </c>
      <c r="U174" s="17"/>
      <c r="V174" s="18">
        <v>25440.57</v>
      </c>
      <c r="W174" s="17"/>
      <c r="X174" s="18">
        <v>34739.870000000003</v>
      </c>
      <c r="Y174" s="17"/>
      <c r="Z174" s="18">
        <v>25893.03</v>
      </c>
    </row>
    <row r="175" spans="1:26" x14ac:dyDescent="0.25">
      <c r="B175" s="27" t="s">
        <v>23</v>
      </c>
      <c r="C175" s="13">
        <f>SUM(C172:C174)</f>
        <v>0</v>
      </c>
      <c r="D175" s="15">
        <f t="shared" ref="D175" si="878">SUM(D172:D174)</f>
        <v>34505.979999999996</v>
      </c>
      <c r="E175" s="15">
        <f t="shared" ref="E175" si="879">SUM(E172:E174)</f>
        <v>0</v>
      </c>
      <c r="F175" s="15">
        <f t="shared" ref="F175" si="880">SUM(F172:F174)</f>
        <v>38583.43</v>
      </c>
      <c r="G175" s="15">
        <f t="shared" ref="G175" si="881">SUM(G172:G174)</f>
        <v>0</v>
      </c>
      <c r="H175" s="15">
        <f t="shared" ref="H175" si="882">SUM(H172:H174)</f>
        <v>29969.35</v>
      </c>
      <c r="I175" s="15">
        <f t="shared" ref="I175" si="883">SUM(I172:I174)</f>
        <v>0</v>
      </c>
      <c r="J175" s="15">
        <f t="shared" ref="J175" si="884">SUM(J172:J174)</f>
        <v>30401.31</v>
      </c>
      <c r="K175" s="15">
        <f t="shared" ref="K175" si="885">SUM(K172:K174)</f>
        <v>0</v>
      </c>
      <c r="L175" s="15">
        <f t="shared" ref="L175" si="886">SUM(L172:L174)</f>
        <v>27594.79</v>
      </c>
      <c r="M175" s="15">
        <f t="shared" ref="M175" si="887">SUM(M172:M174)</f>
        <v>0</v>
      </c>
      <c r="N175" s="15">
        <f t="shared" ref="N175" si="888">SUM(N172:N174)</f>
        <v>37756.880000000005</v>
      </c>
      <c r="O175" s="15">
        <f t="shared" ref="O175" si="889">SUM(O172:O174)</f>
        <v>0</v>
      </c>
      <c r="P175" s="15">
        <f t="shared" ref="P175" si="890">SUM(P172:P174)</f>
        <v>58331</v>
      </c>
      <c r="Q175" s="15">
        <f t="shared" ref="Q175" si="891">SUM(Q172:Q174)</f>
        <v>0</v>
      </c>
      <c r="R175" s="15">
        <f t="shared" ref="R175" si="892">SUM(R172:R174)</f>
        <v>47831.42</v>
      </c>
      <c r="S175" s="15">
        <f t="shared" ref="S175" si="893">SUM(S172:S174)</f>
        <v>0</v>
      </c>
      <c r="T175" s="15">
        <f t="shared" ref="T175" si="894">SUM(T172:T174)</f>
        <v>54520.15</v>
      </c>
      <c r="U175" s="15">
        <f t="shared" ref="U175" si="895">SUM(U172:U174)</f>
        <v>0</v>
      </c>
      <c r="V175" s="15">
        <f t="shared" ref="V175" si="896">SUM(V172:V174)</f>
        <v>40596.199999999997</v>
      </c>
      <c r="W175" s="15">
        <f t="shared" ref="W175" si="897">SUM(W172:W174)</f>
        <v>0</v>
      </c>
      <c r="X175" s="15">
        <f t="shared" ref="X175" si="898">SUM(X172:X174)</f>
        <v>47481.25</v>
      </c>
      <c r="Y175" s="15">
        <f t="shared" ref="Y175" si="899">SUM(Y172:Y174)</f>
        <v>0</v>
      </c>
      <c r="Z175" s="15">
        <f t="shared" ref="Z175" si="900">SUM(Z172:Z174)</f>
        <v>64984.63</v>
      </c>
    </row>
    <row r="176" spans="1:26" x14ac:dyDescent="0.25">
      <c r="A176" s="25">
        <v>53063002500</v>
      </c>
      <c r="B176" s="26" t="s">
        <v>20</v>
      </c>
      <c r="C176" s="14"/>
      <c r="D176" s="18">
        <v>29868.22</v>
      </c>
      <c r="E176" s="17"/>
      <c r="F176" s="18">
        <v>11118.91</v>
      </c>
      <c r="G176" s="17"/>
      <c r="H176" s="18">
        <v>10448.280000000001</v>
      </c>
      <c r="I176" s="17"/>
      <c r="J176" s="18">
        <v>15687.27</v>
      </c>
      <c r="K176" s="17"/>
      <c r="L176" s="18">
        <v>11674.76</v>
      </c>
      <c r="M176" s="17"/>
      <c r="N176" s="18">
        <v>3815.5</v>
      </c>
      <c r="O176" s="17"/>
      <c r="P176" s="18">
        <v>10803.31</v>
      </c>
      <c r="Q176" s="17"/>
      <c r="R176" s="18">
        <v>4440.03</v>
      </c>
      <c r="S176" s="17"/>
      <c r="T176" s="18">
        <v>21608.27</v>
      </c>
      <c r="U176" s="17"/>
      <c r="V176" s="18">
        <v>11382.53</v>
      </c>
      <c r="W176" s="17"/>
      <c r="X176" s="18">
        <v>4226.33</v>
      </c>
      <c r="Y176" s="17"/>
      <c r="Z176" s="18">
        <v>9080.9599999999991</v>
      </c>
    </row>
    <row r="177" spans="1:26" x14ac:dyDescent="0.25">
      <c r="A177" s="24"/>
      <c r="B177" s="26" t="s">
        <v>21</v>
      </c>
      <c r="C177" s="14"/>
      <c r="D177" s="18">
        <v>762.65</v>
      </c>
      <c r="E177" s="17"/>
      <c r="F177" s="18">
        <v>1329.86</v>
      </c>
      <c r="G177" s="17"/>
      <c r="H177" s="18">
        <v>4111.16</v>
      </c>
      <c r="I177" s="17"/>
      <c r="J177" s="18">
        <v>8261</v>
      </c>
      <c r="K177" s="17"/>
      <c r="L177" s="18">
        <v>5824.95</v>
      </c>
      <c r="M177" s="17"/>
      <c r="N177" s="18">
        <v>258.86</v>
      </c>
      <c r="O177" s="17"/>
      <c r="P177" s="18">
        <v>1533.66</v>
      </c>
      <c r="Q177" s="17"/>
      <c r="R177" s="18">
        <v>3025.6</v>
      </c>
      <c r="S177" s="17"/>
      <c r="T177" s="18">
        <v>1180.44</v>
      </c>
      <c r="U177" s="17"/>
      <c r="V177" s="18">
        <v>13244.7</v>
      </c>
      <c r="W177" s="17"/>
      <c r="X177" s="18">
        <v>16492.2</v>
      </c>
      <c r="Y177" s="17"/>
      <c r="Z177" s="18">
        <v>3999.12</v>
      </c>
    </row>
    <row r="178" spans="1:26" x14ac:dyDescent="0.25">
      <c r="A178" s="24"/>
      <c r="B178" s="26" t="s">
        <v>22</v>
      </c>
      <c r="C178" s="14"/>
      <c r="D178" s="18">
        <v>30345.48</v>
      </c>
      <c r="E178" s="17"/>
      <c r="F178" s="18">
        <v>32297.79</v>
      </c>
      <c r="G178" s="17"/>
      <c r="H178" s="18">
        <v>3964.08</v>
      </c>
      <c r="I178" s="17"/>
      <c r="J178" s="18"/>
      <c r="K178" s="17"/>
      <c r="L178" s="18">
        <v>4966.12</v>
      </c>
      <c r="M178" s="17"/>
      <c r="N178" s="18">
        <v>29525.57</v>
      </c>
      <c r="O178" s="17"/>
      <c r="P178" s="18">
        <v>552.12</v>
      </c>
      <c r="Q178" s="17"/>
      <c r="R178" s="18">
        <v>1536.08</v>
      </c>
      <c r="S178" s="17"/>
      <c r="T178" s="18">
        <v>3392.36</v>
      </c>
      <c r="U178" s="17"/>
      <c r="V178" s="18">
        <v>6233.49</v>
      </c>
      <c r="W178" s="17"/>
      <c r="X178" s="18">
        <v>4957.8500000000004</v>
      </c>
      <c r="Y178" s="17"/>
      <c r="Z178" s="18">
        <v>13130.32</v>
      </c>
    </row>
    <row r="179" spans="1:26" x14ac:dyDescent="0.25">
      <c r="B179" s="27" t="s">
        <v>23</v>
      </c>
      <c r="C179" s="13">
        <f>SUM(C176:C178)</f>
        <v>0</v>
      </c>
      <c r="D179" s="15">
        <f t="shared" ref="D179" si="901">SUM(D176:D178)</f>
        <v>60976.350000000006</v>
      </c>
      <c r="E179" s="15">
        <f t="shared" ref="E179" si="902">SUM(E176:E178)</f>
        <v>0</v>
      </c>
      <c r="F179" s="15">
        <f t="shared" ref="F179" si="903">SUM(F176:F178)</f>
        <v>44746.559999999998</v>
      </c>
      <c r="G179" s="15">
        <f t="shared" ref="G179" si="904">SUM(G176:G178)</f>
        <v>0</v>
      </c>
      <c r="H179" s="15">
        <f t="shared" ref="H179" si="905">SUM(H176:H178)</f>
        <v>18523.52</v>
      </c>
      <c r="I179" s="15">
        <f t="shared" ref="I179" si="906">SUM(I176:I178)</f>
        <v>0</v>
      </c>
      <c r="J179" s="15">
        <f t="shared" ref="J179" si="907">SUM(J176:J178)</f>
        <v>23948.27</v>
      </c>
      <c r="K179" s="15">
        <f t="shared" ref="K179" si="908">SUM(K176:K178)</f>
        <v>0</v>
      </c>
      <c r="L179" s="15">
        <f t="shared" ref="L179" si="909">SUM(L176:L178)</f>
        <v>22465.829999999998</v>
      </c>
      <c r="M179" s="15">
        <f t="shared" ref="M179" si="910">SUM(M176:M178)</f>
        <v>0</v>
      </c>
      <c r="N179" s="15">
        <f t="shared" ref="N179" si="911">SUM(N176:N178)</f>
        <v>33599.93</v>
      </c>
      <c r="O179" s="15">
        <f t="shared" ref="O179" si="912">SUM(O176:O178)</f>
        <v>0</v>
      </c>
      <c r="P179" s="15">
        <f t="shared" ref="P179" si="913">SUM(P176:P178)</f>
        <v>12889.09</v>
      </c>
      <c r="Q179" s="15">
        <f t="shared" ref="Q179" si="914">SUM(Q176:Q178)</f>
        <v>0</v>
      </c>
      <c r="R179" s="15">
        <f t="shared" ref="R179" si="915">SUM(R176:R178)</f>
        <v>9001.7099999999991</v>
      </c>
      <c r="S179" s="15">
        <f t="shared" ref="S179" si="916">SUM(S176:S178)</f>
        <v>0</v>
      </c>
      <c r="T179" s="15">
        <f t="shared" ref="T179" si="917">SUM(T176:T178)</f>
        <v>26181.07</v>
      </c>
      <c r="U179" s="15">
        <f t="shared" ref="U179" si="918">SUM(U176:U178)</f>
        <v>0</v>
      </c>
      <c r="V179" s="15">
        <f t="shared" ref="V179" si="919">SUM(V176:V178)</f>
        <v>30860.720000000001</v>
      </c>
      <c r="W179" s="15">
        <f t="shared" ref="W179" si="920">SUM(W176:W178)</f>
        <v>0</v>
      </c>
      <c r="X179" s="15">
        <f t="shared" ref="X179" si="921">SUM(X176:X178)</f>
        <v>25676.379999999997</v>
      </c>
      <c r="Y179" s="15">
        <f t="shared" ref="Y179" si="922">SUM(Y176:Y178)</f>
        <v>0</v>
      </c>
      <c r="Z179" s="15">
        <f t="shared" ref="Z179" si="923">SUM(Z176:Z178)</f>
        <v>26210.399999999998</v>
      </c>
    </row>
    <row r="180" spans="1:26" x14ac:dyDescent="0.25">
      <c r="A180" s="25">
        <v>53063002600</v>
      </c>
      <c r="B180" s="26" t="s">
        <v>20</v>
      </c>
      <c r="C180" s="14"/>
      <c r="D180" s="18">
        <v>3776.93</v>
      </c>
      <c r="E180" s="17"/>
      <c r="F180" s="18">
        <v>8396.26</v>
      </c>
      <c r="G180" s="17"/>
      <c r="H180" s="18">
        <v>3451.35</v>
      </c>
      <c r="I180" s="17"/>
      <c r="J180" s="18">
        <v>665.22</v>
      </c>
      <c r="K180" s="17"/>
      <c r="L180" s="18">
        <v>1631.58</v>
      </c>
      <c r="M180" s="17"/>
      <c r="N180" s="18"/>
      <c r="O180" s="17"/>
      <c r="P180" s="18">
        <v>1689.29</v>
      </c>
      <c r="Q180" s="17"/>
      <c r="R180" s="18">
        <v>779.52</v>
      </c>
      <c r="S180" s="17"/>
      <c r="T180" s="18">
        <v>7186.7</v>
      </c>
      <c r="U180" s="17"/>
      <c r="V180" s="18">
        <v>853.55</v>
      </c>
      <c r="W180" s="17"/>
      <c r="X180" s="18">
        <v>1787.24</v>
      </c>
      <c r="Y180" s="17"/>
      <c r="Z180" s="18">
        <v>4020.53</v>
      </c>
    </row>
    <row r="181" spans="1:26" x14ac:dyDescent="0.25">
      <c r="A181" s="24"/>
      <c r="B181" s="26" t="s">
        <v>21</v>
      </c>
      <c r="C181" s="14"/>
      <c r="D181" s="18"/>
      <c r="E181" s="17"/>
      <c r="F181" s="18">
        <v>5377.59</v>
      </c>
      <c r="G181" s="17"/>
      <c r="H181" s="18"/>
      <c r="I181" s="17"/>
      <c r="J181" s="18"/>
      <c r="K181" s="17"/>
      <c r="L181" s="18">
        <v>2642.07</v>
      </c>
      <c r="M181" s="17"/>
      <c r="N181" s="18">
        <v>925.34</v>
      </c>
      <c r="O181" s="17"/>
      <c r="P181" s="18"/>
      <c r="Q181" s="17"/>
      <c r="R181" s="18"/>
      <c r="S181" s="17"/>
      <c r="T181" s="18"/>
      <c r="U181" s="17"/>
      <c r="V181" s="18">
        <v>774.08</v>
      </c>
      <c r="W181" s="17"/>
      <c r="X181" s="18">
        <v>1250.96</v>
      </c>
      <c r="Y181" s="17"/>
      <c r="Z181" s="18"/>
    </row>
    <row r="182" spans="1:26" x14ac:dyDescent="0.25">
      <c r="A182" s="24"/>
      <c r="B182" s="26" t="s">
        <v>22</v>
      </c>
      <c r="C182" s="14"/>
      <c r="D182" s="18"/>
      <c r="E182" s="17"/>
      <c r="F182" s="18"/>
      <c r="G182" s="17"/>
      <c r="H182" s="18"/>
      <c r="I182" s="17"/>
      <c r="J182" s="18"/>
      <c r="K182" s="17"/>
      <c r="L182" s="18"/>
      <c r="M182" s="17"/>
      <c r="N182" s="18">
        <v>293.98</v>
      </c>
      <c r="O182" s="17"/>
      <c r="P182" s="18">
        <v>3036.21</v>
      </c>
      <c r="Q182" s="17"/>
      <c r="R182" s="18">
        <v>767.82</v>
      </c>
      <c r="S182" s="17"/>
      <c r="T182" s="18">
        <v>1062.54</v>
      </c>
      <c r="U182" s="17"/>
      <c r="V182" s="18">
        <v>1318.44</v>
      </c>
      <c r="W182" s="17"/>
      <c r="X182" s="18">
        <v>2559.2800000000002</v>
      </c>
      <c r="Y182" s="17"/>
      <c r="Z182" s="18">
        <v>1856.83</v>
      </c>
    </row>
    <row r="183" spans="1:26" x14ac:dyDescent="0.25">
      <c r="B183" s="27" t="s">
        <v>23</v>
      </c>
      <c r="C183" s="13">
        <f>SUM(C180:C182)</f>
        <v>0</v>
      </c>
      <c r="D183" s="15">
        <f t="shared" ref="D183" si="924">SUM(D180:D182)</f>
        <v>3776.93</v>
      </c>
      <c r="E183" s="15">
        <f t="shared" ref="E183" si="925">SUM(E180:E182)</f>
        <v>0</v>
      </c>
      <c r="F183" s="15">
        <f t="shared" ref="F183" si="926">SUM(F180:F182)</f>
        <v>13773.85</v>
      </c>
      <c r="G183" s="15">
        <f t="shared" ref="G183" si="927">SUM(G180:G182)</f>
        <v>0</v>
      </c>
      <c r="H183" s="15">
        <f t="shared" ref="H183" si="928">SUM(H180:H182)</f>
        <v>3451.35</v>
      </c>
      <c r="I183" s="15">
        <f t="shared" ref="I183" si="929">SUM(I180:I182)</f>
        <v>0</v>
      </c>
      <c r="J183" s="15">
        <f t="shared" ref="J183" si="930">SUM(J180:J182)</f>
        <v>665.22</v>
      </c>
      <c r="K183" s="15">
        <f t="shared" ref="K183" si="931">SUM(K180:K182)</f>
        <v>0</v>
      </c>
      <c r="L183" s="15">
        <f t="shared" ref="L183" si="932">SUM(L180:L182)</f>
        <v>4273.6499999999996</v>
      </c>
      <c r="M183" s="15">
        <f t="shared" ref="M183" si="933">SUM(M180:M182)</f>
        <v>0</v>
      </c>
      <c r="N183" s="15">
        <f t="shared" ref="N183" si="934">SUM(N180:N182)</f>
        <v>1219.3200000000002</v>
      </c>
      <c r="O183" s="15">
        <f t="shared" ref="O183" si="935">SUM(O180:O182)</f>
        <v>0</v>
      </c>
      <c r="P183" s="15">
        <f t="shared" ref="P183" si="936">SUM(P180:P182)</f>
        <v>4725.5</v>
      </c>
      <c r="Q183" s="15">
        <f t="shared" ref="Q183" si="937">SUM(Q180:Q182)</f>
        <v>0</v>
      </c>
      <c r="R183" s="15">
        <f t="shared" ref="R183" si="938">SUM(R180:R182)</f>
        <v>1547.3400000000001</v>
      </c>
      <c r="S183" s="15">
        <f t="shared" ref="S183" si="939">SUM(S180:S182)</f>
        <v>0</v>
      </c>
      <c r="T183" s="15">
        <f t="shared" ref="T183" si="940">SUM(T180:T182)</f>
        <v>8249.24</v>
      </c>
      <c r="U183" s="15">
        <f t="shared" ref="U183" si="941">SUM(U180:U182)</f>
        <v>0</v>
      </c>
      <c r="V183" s="15">
        <f t="shared" ref="V183" si="942">SUM(V180:V182)</f>
        <v>2946.07</v>
      </c>
      <c r="W183" s="15">
        <f t="shared" ref="W183" si="943">SUM(W180:W182)</f>
        <v>0</v>
      </c>
      <c r="X183" s="15">
        <f t="shared" ref="X183" si="944">SUM(X180:X182)</f>
        <v>5597.48</v>
      </c>
      <c r="Y183" s="15">
        <f t="shared" ref="Y183" si="945">SUM(Y180:Y182)</f>
        <v>0</v>
      </c>
      <c r="Z183" s="15">
        <f t="shared" ref="Z183" si="946">SUM(Z180:Z182)</f>
        <v>5877.3600000000006</v>
      </c>
    </row>
    <row r="184" spans="1:26" x14ac:dyDescent="0.25">
      <c r="A184" s="25">
        <v>53063002900</v>
      </c>
      <c r="B184" s="26" t="s">
        <v>20</v>
      </c>
      <c r="C184" s="14"/>
      <c r="D184" s="18"/>
      <c r="E184" s="17"/>
      <c r="F184" s="18"/>
      <c r="G184" s="17"/>
      <c r="H184" s="18"/>
      <c r="I184" s="17"/>
      <c r="J184" s="18"/>
      <c r="K184" s="17"/>
      <c r="L184" s="18"/>
      <c r="M184" s="17"/>
      <c r="N184" s="18">
        <v>39.9</v>
      </c>
      <c r="O184" s="17"/>
      <c r="P184" s="18"/>
      <c r="Q184" s="17"/>
      <c r="R184" s="18">
        <v>181.65</v>
      </c>
      <c r="S184" s="17"/>
      <c r="T184" s="18"/>
      <c r="U184" s="17"/>
      <c r="V184" s="18">
        <v>181.65</v>
      </c>
      <c r="W184" s="17"/>
      <c r="X184" s="18">
        <v>181.65</v>
      </c>
      <c r="Y184" s="17"/>
      <c r="Z184" s="18"/>
    </row>
    <row r="185" spans="1:26" x14ac:dyDescent="0.25">
      <c r="A185" s="24"/>
      <c r="B185" s="26" t="s">
        <v>21</v>
      </c>
      <c r="C185" s="14"/>
      <c r="D185" s="18"/>
      <c r="E185" s="17"/>
      <c r="F185" s="18"/>
      <c r="G185" s="17"/>
      <c r="H185" s="18"/>
      <c r="I185" s="17"/>
      <c r="J185" s="18"/>
      <c r="K185" s="17"/>
      <c r="L185" s="18"/>
      <c r="M185" s="17"/>
      <c r="N185" s="18"/>
      <c r="O185" s="17"/>
      <c r="P185" s="18"/>
      <c r="Q185" s="17"/>
      <c r="R185" s="18"/>
      <c r="S185" s="17"/>
      <c r="T185" s="18">
        <v>364.27</v>
      </c>
      <c r="U185" s="17"/>
      <c r="V185" s="18"/>
      <c r="W185" s="17"/>
      <c r="X185" s="18"/>
      <c r="Y185" s="17"/>
      <c r="Z185" s="18">
        <v>370.64</v>
      </c>
    </row>
    <row r="186" spans="1:26" x14ac:dyDescent="0.25">
      <c r="A186" s="24"/>
      <c r="B186" s="26" t="s">
        <v>22</v>
      </c>
      <c r="C186" s="14"/>
      <c r="D186" s="18"/>
      <c r="E186" s="17"/>
      <c r="F186" s="18"/>
      <c r="G186" s="17"/>
      <c r="H186" s="18"/>
      <c r="I186" s="17"/>
      <c r="J186" s="18"/>
      <c r="K186" s="17"/>
      <c r="L186" s="18"/>
      <c r="M186" s="17"/>
      <c r="N186" s="18"/>
      <c r="O186" s="17"/>
      <c r="P186" s="18"/>
      <c r="Q186" s="17"/>
      <c r="R186" s="18"/>
      <c r="S186" s="17"/>
      <c r="T186" s="18"/>
      <c r="U186" s="17"/>
      <c r="V186" s="18"/>
      <c r="W186" s="17"/>
      <c r="X186" s="18"/>
      <c r="Y186" s="17"/>
      <c r="Z186" s="18"/>
    </row>
    <row r="187" spans="1:26" x14ac:dyDescent="0.25">
      <c r="B187" s="27" t="s">
        <v>23</v>
      </c>
      <c r="C187" s="13">
        <f>SUM(C184:C186)</f>
        <v>0</v>
      </c>
      <c r="D187" s="15">
        <f t="shared" ref="D187" si="947">SUM(D184:D186)</f>
        <v>0</v>
      </c>
      <c r="E187" s="15">
        <f t="shared" ref="E187" si="948">SUM(E184:E186)</f>
        <v>0</v>
      </c>
      <c r="F187" s="15">
        <f t="shared" ref="F187" si="949">SUM(F184:F186)</f>
        <v>0</v>
      </c>
      <c r="G187" s="15">
        <f t="shared" ref="G187" si="950">SUM(G184:G186)</f>
        <v>0</v>
      </c>
      <c r="H187" s="15">
        <f t="shared" ref="H187" si="951">SUM(H184:H186)</f>
        <v>0</v>
      </c>
      <c r="I187" s="15">
        <f t="shared" ref="I187" si="952">SUM(I184:I186)</f>
        <v>0</v>
      </c>
      <c r="J187" s="15">
        <f t="shared" ref="J187" si="953">SUM(J184:J186)</f>
        <v>0</v>
      </c>
      <c r="K187" s="15">
        <f t="shared" ref="K187" si="954">SUM(K184:K186)</f>
        <v>0</v>
      </c>
      <c r="L187" s="15">
        <f t="shared" ref="L187" si="955">SUM(L184:L186)</f>
        <v>0</v>
      </c>
      <c r="M187" s="15">
        <f t="shared" ref="M187" si="956">SUM(M184:M186)</f>
        <v>0</v>
      </c>
      <c r="N187" s="15">
        <f t="shared" ref="N187" si="957">SUM(N184:N186)</f>
        <v>39.9</v>
      </c>
      <c r="O187" s="15">
        <f t="shared" ref="O187" si="958">SUM(O184:O186)</f>
        <v>0</v>
      </c>
      <c r="P187" s="15">
        <f t="shared" ref="P187" si="959">SUM(P184:P186)</f>
        <v>0</v>
      </c>
      <c r="Q187" s="15">
        <f t="shared" ref="Q187" si="960">SUM(Q184:Q186)</f>
        <v>0</v>
      </c>
      <c r="R187" s="15">
        <f t="shared" ref="R187" si="961">SUM(R184:R186)</f>
        <v>181.65</v>
      </c>
      <c r="S187" s="15">
        <f t="shared" ref="S187" si="962">SUM(S184:S186)</f>
        <v>0</v>
      </c>
      <c r="T187" s="15">
        <f t="shared" ref="T187" si="963">SUM(T184:T186)</f>
        <v>364.27</v>
      </c>
      <c r="U187" s="15">
        <f t="shared" ref="U187" si="964">SUM(U184:U186)</f>
        <v>0</v>
      </c>
      <c r="V187" s="15">
        <f t="shared" ref="V187" si="965">SUM(V184:V186)</f>
        <v>181.65</v>
      </c>
      <c r="W187" s="15">
        <f t="shared" ref="W187" si="966">SUM(W184:W186)</f>
        <v>0</v>
      </c>
      <c r="X187" s="15">
        <f t="shared" ref="X187" si="967">SUM(X184:X186)</f>
        <v>181.65</v>
      </c>
      <c r="Y187" s="15">
        <f t="shared" ref="Y187" si="968">SUM(Y184:Y186)</f>
        <v>0</v>
      </c>
      <c r="Z187" s="15">
        <f t="shared" ref="Z187" si="969">SUM(Z184:Z186)</f>
        <v>370.64</v>
      </c>
    </row>
    <row r="188" spans="1:26" x14ac:dyDescent="0.25">
      <c r="A188" s="25">
        <v>53063003000</v>
      </c>
      <c r="B188" s="26" t="s">
        <v>20</v>
      </c>
      <c r="C188" s="14"/>
      <c r="D188" s="18">
        <v>187.82</v>
      </c>
      <c r="E188" s="17"/>
      <c r="F188" s="18">
        <v>2876.3</v>
      </c>
      <c r="G188" s="17"/>
      <c r="H188" s="18">
        <v>360.94</v>
      </c>
      <c r="I188" s="17"/>
      <c r="J188" s="18">
        <v>159.66</v>
      </c>
      <c r="K188" s="17"/>
      <c r="L188" s="18">
        <v>2408.84</v>
      </c>
      <c r="M188" s="17"/>
      <c r="N188" s="18"/>
      <c r="O188" s="17"/>
      <c r="P188" s="18"/>
      <c r="Q188" s="17"/>
      <c r="R188" s="18"/>
      <c r="S188" s="17"/>
      <c r="T188" s="18"/>
      <c r="U188" s="17"/>
      <c r="V188" s="18">
        <v>2239.62</v>
      </c>
      <c r="W188" s="17"/>
      <c r="X188" s="18">
        <v>1278.6600000000001</v>
      </c>
      <c r="Y188" s="17"/>
      <c r="Z188" s="18">
        <v>0.8</v>
      </c>
    </row>
    <row r="189" spans="1:26" x14ac:dyDescent="0.25">
      <c r="A189" s="24"/>
      <c r="B189" s="26" t="s">
        <v>21</v>
      </c>
      <c r="C189" s="14"/>
      <c r="D189" s="18"/>
      <c r="E189" s="17"/>
      <c r="F189" s="18"/>
      <c r="G189" s="17"/>
      <c r="H189" s="18"/>
      <c r="I189" s="17"/>
      <c r="J189" s="18">
        <v>697.94</v>
      </c>
      <c r="K189" s="17"/>
      <c r="L189" s="18">
        <v>564.38</v>
      </c>
      <c r="M189" s="17"/>
      <c r="N189" s="18"/>
      <c r="O189" s="17"/>
      <c r="P189" s="18"/>
      <c r="Q189" s="17"/>
      <c r="R189" s="18">
        <v>249.42</v>
      </c>
      <c r="S189" s="17"/>
      <c r="T189" s="18"/>
      <c r="U189" s="17"/>
      <c r="V189" s="18"/>
      <c r="W189" s="17"/>
      <c r="X189" s="18">
        <v>334.12</v>
      </c>
      <c r="Y189" s="17"/>
      <c r="Z189" s="18">
        <v>1109.48</v>
      </c>
    </row>
    <row r="190" spans="1:26" x14ac:dyDescent="0.25">
      <c r="A190" s="24"/>
      <c r="B190" s="26" t="s">
        <v>22</v>
      </c>
      <c r="C190" s="14"/>
      <c r="D190" s="18"/>
      <c r="E190" s="17"/>
      <c r="F190" s="18"/>
      <c r="G190" s="17"/>
      <c r="H190" s="18"/>
      <c r="I190" s="17"/>
      <c r="J190" s="18"/>
      <c r="K190" s="17"/>
      <c r="L190" s="18"/>
      <c r="M190" s="17"/>
      <c r="N190" s="18">
        <v>567.34</v>
      </c>
      <c r="O190" s="17"/>
      <c r="P190" s="18">
        <v>355.2</v>
      </c>
      <c r="Q190" s="17"/>
      <c r="R190" s="18"/>
      <c r="S190" s="17"/>
      <c r="T190" s="18"/>
      <c r="U190" s="17"/>
      <c r="V190" s="18"/>
      <c r="W190" s="17"/>
      <c r="X190" s="18"/>
      <c r="Y190" s="17"/>
      <c r="Z190" s="18"/>
    </row>
    <row r="191" spans="1:26" x14ac:dyDescent="0.25">
      <c r="B191" s="27" t="s">
        <v>23</v>
      </c>
      <c r="C191" s="13">
        <f>SUM(C188:C190)</f>
        <v>0</v>
      </c>
      <c r="D191" s="15">
        <f t="shared" ref="D191" si="970">SUM(D188:D190)</f>
        <v>187.82</v>
      </c>
      <c r="E191" s="15">
        <f t="shared" ref="E191" si="971">SUM(E188:E190)</f>
        <v>0</v>
      </c>
      <c r="F191" s="15">
        <f t="shared" ref="F191" si="972">SUM(F188:F190)</f>
        <v>2876.3</v>
      </c>
      <c r="G191" s="15">
        <f t="shared" ref="G191" si="973">SUM(G188:G190)</f>
        <v>0</v>
      </c>
      <c r="H191" s="15">
        <f t="shared" ref="H191" si="974">SUM(H188:H190)</f>
        <v>360.94</v>
      </c>
      <c r="I191" s="15">
        <f t="shared" ref="I191" si="975">SUM(I188:I190)</f>
        <v>0</v>
      </c>
      <c r="J191" s="15">
        <f t="shared" ref="J191" si="976">SUM(J188:J190)</f>
        <v>857.6</v>
      </c>
      <c r="K191" s="15">
        <f t="shared" ref="K191" si="977">SUM(K188:K190)</f>
        <v>0</v>
      </c>
      <c r="L191" s="15">
        <f t="shared" ref="L191" si="978">SUM(L188:L190)</f>
        <v>2973.2200000000003</v>
      </c>
      <c r="M191" s="15">
        <f t="shared" ref="M191" si="979">SUM(M188:M190)</f>
        <v>0</v>
      </c>
      <c r="N191" s="15">
        <f t="shared" ref="N191" si="980">SUM(N188:N190)</f>
        <v>567.34</v>
      </c>
      <c r="O191" s="15">
        <f t="shared" ref="O191" si="981">SUM(O188:O190)</f>
        <v>0</v>
      </c>
      <c r="P191" s="15">
        <f t="shared" ref="P191" si="982">SUM(P188:P190)</f>
        <v>355.2</v>
      </c>
      <c r="Q191" s="15">
        <f t="shared" ref="Q191" si="983">SUM(Q188:Q190)</f>
        <v>0</v>
      </c>
      <c r="R191" s="15">
        <f t="shared" ref="R191" si="984">SUM(R188:R190)</f>
        <v>249.42</v>
      </c>
      <c r="S191" s="15">
        <f t="shared" ref="S191" si="985">SUM(S188:S190)</f>
        <v>0</v>
      </c>
      <c r="T191" s="15">
        <f t="shared" ref="T191" si="986">SUM(T188:T190)</f>
        <v>0</v>
      </c>
      <c r="U191" s="15">
        <f t="shared" ref="U191" si="987">SUM(U188:U190)</f>
        <v>0</v>
      </c>
      <c r="V191" s="15">
        <f t="shared" ref="V191" si="988">SUM(V188:V190)</f>
        <v>2239.62</v>
      </c>
      <c r="W191" s="15">
        <f t="shared" ref="W191" si="989">SUM(W188:W190)</f>
        <v>0</v>
      </c>
      <c r="X191" s="15">
        <f t="shared" ref="X191" si="990">SUM(X188:X190)</f>
        <v>1612.7800000000002</v>
      </c>
      <c r="Y191" s="15">
        <f t="shared" ref="Y191" si="991">SUM(Y188:Y190)</f>
        <v>0</v>
      </c>
      <c r="Z191" s="15">
        <f t="shared" ref="Z191" si="992">SUM(Z188:Z190)</f>
        <v>1110.28</v>
      </c>
    </row>
    <row r="192" spans="1:26" x14ac:dyDescent="0.25">
      <c r="A192" s="25">
        <v>53063003100</v>
      </c>
      <c r="B192" s="26" t="s">
        <v>20</v>
      </c>
      <c r="C192" s="14"/>
      <c r="D192" s="18">
        <v>1240.1400000000001</v>
      </c>
      <c r="E192" s="17"/>
      <c r="F192" s="18">
        <v>2556.14</v>
      </c>
      <c r="G192" s="17"/>
      <c r="H192" s="18"/>
      <c r="I192" s="17"/>
      <c r="J192" s="18">
        <v>1417.35</v>
      </c>
      <c r="K192" s="17"/>
      <c r="L192" s="18">
        <v>1420.38</v>
      </c>
      <c r="M192" s="17"/>
      <c r="N192" s="18">
        <v>103.17</v>
      </c>
      <c r="O192" s="17"/>
      <c r="P192" s="18">
        <v>5720.86</v>
      </c>
      <c r="Q192" s="17"/>
      <c r="R192" s="18">
        <v>45.97</v>
      </c>
      <c r="S192" s="17"/>
      <c r="T192" s="18">
        <v>2007.3</v>
      </c>
      <c r="U192" s="17"/>
      <c r="V192" s="18">
        <v>545.54999999999995</v>
      </c>
      <c r="W192" s="17"/>
      <c r="X192" s="18">
        <v>836.77</v>
      </c>
      <c r="Y192" s="17"/>
      <c r="Z192" s="18">
        <v>1864.81</v>
      </c>
    </row>
    <row r="193" spans="1:26" x14ac:dyDescent="0.25">
      <c r="A193" s="24"/>
      <c r="B193" s="26" t="s">
        <v>21</v>
      </c>
      <c r="C193" s="14"/>
      <c r="D193" s="18"/>
      <c r="E193" s="17"/>
      <c r="F193" s="18"/>
      <c r="G193" s="17"/>
      <c r="H193" s="18"/>
      <c r="I193" s="17"/>
      <c r="J193" s="18"/>
      <c r="K193" s="17"/>
      <c r="L193" s="18">
        <v>2008.88</v>
      </c>
      <c r="M193" s="17"/>
      <c r="N193" s="18">
        <v>330.22</v>
      </c>
      <c r="O193" s="17"/>
      <c r="P193" s="18">
        <v>201.28</v>
      </c>
      <c r="Q193" s="17"/>
      <c r="R193" s="18">
        <v>1193.1600000000001</v>
      </c>
      <c r="S193" s="17"/>
      <c r="T193" s="18">
        <v>106.6</v>
      </c>
      <c r="U193" s="17"/>
      <c r="V193" s="18">
        <v>2168.8200000000002</v>
      </c>
      <c r="W193" s="17"/>
      <c r="X193" s="18"/>
      <c r="Y193" s="17"/>
      <c r="Z193" s="18"/>
    </row>
    <row r="194" spans="1:26" x14ac:dyDescent="0.25">
      <c r="A194" s="24"/>
      <c r="B194" s="26" t="s">
        <v>22</v>
      </c>
      <c r="C194" s="14"/>
      <c r="D194" s="18">
        <v>182.61</v>
      </c>
      <c r="E194" s="17"/>
      <c r="F194" s="18">
        <v>267.48</v>
      </c>
      <c r="G194" s="17"/>
      <c r="H194" s="18">
        <v>322.45</v>
      </c>
      <c r="I194" s="17"/>
      <c r="J194" s="18">
        <v>371.99</v>
      </c>
      <c r="K194" s="17"/>
      <c r="L194" s="18"/>
      <c r="M194" s="17"/>
      <c r="N194" s="18"/>
      <c r="O194" s="17"/>
      <c r="P194" s="18"/>
      <c r="Q194" s="17"/>
      <c r="R194" s="18"/>
      <c r="S194" s="17"/>
      <c r="T194" s="18"/>
      <c r="U194" s="17"/>
      <c r="V194" s="18"/>
      <c r="W194" s="17"/>
      <c r="X194" s="18"/>
      <c r="Y194" s="17"/>
      <c r="Z194" s="18"/>
    </row>
    <row r="195" spans="1:26" x14ac:dyDescent="0.25">
      <c r="B195" s="27" t="s">
        <v>23</v>
      </c>
      <c r="C195" s="13">
        <f>SUM(C192:C194)</f>
        <v>0</v>
      </c>
      <c r="D195" s="15">
        <f t="shared" ref="D195" si="993">SUM(D192:D194)</f>
        <v>1422.75</v>
      </c>
      <c r="E195" s="15">
        <f t="shared" ref="E195" si="994">SUM(E192:E194)</f>
        <v>0</v>
      </c>
      <c r="F195" s="15">
        <f t="shared" ref="F195" si="995">SUM(F192:F194)</f>
        <v>2823.62</v>
      </c>
      <c r="G195" s="15">
        <f t="shared" ref="G195" si="996">SUM(G192:G194)</f>
        <v>0</v>
      </c>
      <c r="H195" s="15">
        <f t="shared" ref="H195" si="997">SUM(H192:H194)</f>
        <v>322.45</v>
      </c>
      <c r="I195" s="15">
        <f t="shared" ref="I195" si="998">SUM(I192:I194)</f>
        <v>0</v>
      </c>
      <c r="J195" s="15">
        <f t="shared" ref="J195" si="999">SUM(J192:J194)</f>
        <v>1789.34</v>
      </c>
      <c r="K195" s="15">
        <f t="shared" ref="K195" si="1000">SUM(K192:K194)</f>
        <v>0</v>
      </c>
      <c r="L195" s="15">
        <f t="shared" ref="L195" si="1001">SUM(L192:L194)</f>
        <v>3429.26</v>
      </c>
      <c r="M195" s="15">
        <f t="shared" ref="M195" si="1002">SUM(M192:M194)</f>
        <v>0</v>
      </c>
      <c r="N195" s="15">
        <f t="shared" ref="N195" si="1003">SUM(N192:N194)</f>
        <v>433.39000000000004</v>
      </c>
      <c r="O195" s="15">
        <f t="shared" ref="O195" si="1004">SUM(O192:O194)</f>
        <v>0</v>
      </c>
      <c r="P195" s="15">
        <f t="shared" ref="P195" si="1005">SUM(P192:P194)</f>
        <v>5922.1399999999994</v>
      </c>
      <c r="Q195" s="15">
        <f t="shared" ref="Q195" si="1006">SUM(Q192:Q194)</f>
        <v>0</v>
      </c>
      <c r="R195" s="15">
        <f t="shared" ref="R195" si="1007">SUM(R192:R194)</f>
        <v>1239.1300000000001</v>
      </c>
      <c r="S195" s="15">
        <f t="shared" ref="S195" si="1008">SUM(S192:S194)</f>
        <v>0</v>
      </c>
      <c r="T195" s="15">
        <f t="shared" ref="T195" si="1009">SUM(T192:T194)</f>
        <v>2113.9</v>
      </c>
      <c r="U195" s="15">
        <f t="shared" ref="U195" si="1010">SUM(U192:U194)</f>
        <v>0</v>
      </c>
      <c r="V195" s="15">
        <f t="shared" ref="V195" si="1011">SUM(V192:V194)</f>
        <v>2714.37</v>
      </c>
      <c r="W195" s="15">
        <f t="shared" ref="W195" si="1012">SUM(W192:W194)</f>
        <v>0</v>
      </c>
      <c r="X195" s="15">
        <f t="shared" ref="X195" si="1013">SUM(X192:X194)</f>
        <v>836.77</v>
      </c>
      <c r="Y195" s="15">
        <f t="shared" ref="Y195" si="1014">SUM(Y192:Y194)</f>
        <v>0</v>
      </c>
      <c r="Z195" s="15">
        <f t="shared" ref="Z195" si="1015">SUM(Z192:Z194)</f>
        <v>1864.81</v>
      </c>
    </row>
    <row r="196" spans="1:26" x14ac:dyDescent="0.25">
      <c r="A196" s="25">
        <v>53063003200</v>
      </c>
      <c r="B196" s="26" t="s">
        <v>20</v>
      </c>
      <c r="C196" s="14"/>
      <c r="D196" s="18">
        <v>4386.96</v>
      </c>
      <c r="E196" s="17"/>
      <c r="F196" s="18">
        <v>3987.38</v>
      </c>
      <c r="G196" s="17"/>
      <c r="H196" s="18">
        <v>121300.25</v>
      </c>
      <c r="I196" s="17"/>
      <c r="J196" s="18">
        <v>105996.29</v>
      </c>
      <c r="K196" s="17"/>
      <c r="L196" s="18">
        <v>3812.67</v>
      </c>
      <c r="M196" s="17"/>
      <c r="N196" s="18">
        <v>9688.11</v>
      </c>
      <c r="O196" s="17"/>
      <c r="P196" s="18">
        <v>2842.95</v>
      </c>
      <c r="Q196" s="17"/>
      <c r="R196" s="18">
        <v>2894.98</v>
      </c>
      <c r="S196" s="17"/>
      <c r="T196" s="18">
        <v>1344.16</v>
      </c>
      <c r="U196" s="17"/>
      <c r="V196" s="18">
        <v>61239.47</v>
      </c>
      <c r="W196" s="17"/>
      <c r="X196" s="18">
        <v>61163.35</v>
      </c>
      <c r="Y196" s="17"/>
      <c r="Z196" s="18">
        <v>121519.63</v>
      </c>
    </row>
    <row r="197" spans="1:26" x14ac:dyDescent="0.25">
      <c r="A197" s="24"/>
      <c r="B197" s="26" t="s">
        <v>21</v>
      </c>
      <c r="C197" s="14"/>
      <c r="D197" s="18">
        <v>2887.32</v>
      </c>
      <c r="E197" s="17"/>
      <c r="F197" s="18"/>
      <c r="G197" s="17"/>
      <c r="H197" s="18"/>
      <c r="I197" s="17"/>
      <c r="J197" s="18"/>
      <c r="K197" s="17"/>
      <c r="L197" s="18"/>
      <c r="M197" s="17"/>
      <c r="N197" s="18">
        <v>1182.1400000000001</v>
      </c>
      <c r="O197" s="17"/>
      <c r="P197" s="18">
        <v>734.04</v>
      </c>
      <c r="Q197" s="17"/>
      <c r="R197" s="18">
        <v>1063.6199999999999</v>
      </c>
      <c r="S197" s="17"/>
      <c r="T197" s="18">
        <v>1724.96</v>
      </c>
      <c r="U197" s="17"/>
      <c r="V197" s="18"/>
      <c r="W197" s="17"/>
      <c r="X197" s="18">
        <v>1772.84</v>
      </c>
      <c r="Y197" s="17"/>
      <c r="Z197" s="18">
        <v>89.2</v>
      </c>
    </row>
    <row r="198" spans="1:26" x14ac:dyDescent="0.25">
      <c r="A198" s="24"/>
      <c r="B198" s="26" t="s">
        <v>22</v>
      </c>
      <c r="C198" s="14"/>
      <c r="D198" s="18"/>
      <c r="E198" s="17"/>
      <c r="F198" s="18"/>
      <c r="G198" s="17"/>
      <c r="H198" s="18"/>
      <c r="I198" s="17"/>
      <c r="J198" s="18"/>
      <c r="K198" s="17"/>
      <c r="L198" s="18"/>
      <c r="M198" s="17"/>
      <c r="N198" s="18"/>
      <c r="O198" s="17"/>
      <c r="P198" s="18">
        <v>1768.32</v>
      </c>
      <c r="Q198" s="17"/>
      <c r="R198" s="18"/>
      <c r="S198" s="17"/>
      <c r="T198" s="18">
        <v>431.24</v>
      </c>
      <c r="U198" s="17"/>
      <c r="V198" s="18"/>
      <c r="W198" s="17"/>
      <c r="X198" s="18"/>
      <c r="Y198" s="17"/>
      <c r="Z198" s="18">
        <v>2044.2</v>
      </c>
    </row>
    <row r="199" spans="1:26" x14ac:dyDescent="0.25">
      <c r="B199" s="27" t="s">
        <v>23</v>
      </c>
      <c r="C199" s="13">
        <f>SUM(C196:C198)</f>
        <v>0</v>
      </c>
      <c r="D199" s="15">
        <f t="shared" ref="D199" si="1016">SUM(D196:D198)</f>
        <v>7274.2800000000007</v>
      </c>
      <c r="E199" s="15">
        <f t="shared" ref="E199" si="1017">SUM(E196:E198)</f>
        <v>0</v>
      </c>
      <c r="F199" s="15">
        <f t="shared" ref="F199" si="1018">SUM(F196:F198)</f>
        <v>3987.38</v>
      </c>
      <c r="G199" s="15">
        <f t="shared" ref="G199" si="1019">SUM(G196:G198)</f>
        <v>0</v>
      </c>
      <c r="H199" s="15">
        <f t="shared" ref="H199" si="1020">SUM(H196:H198)</f>
        <v>121300.25</v>
      </c>
      <c r="I199" s="15">
        <f t="shared" ref="I199" si="1021">SUM(I196:I198)</f>
        <v>0</v>
      </c>
      <c r="J199" s="15">
        <f t="shared" ref="J199" si="1022">SUM(J196:J198)</f>
        <v>105996.29</v>
      </c>
      <c r="K199" s="15">
        <f t="shared" ref="K199" si="1023">SUM(K196:K198)</f>
        <v>0</v>
      </c>
      <c r="L199" s="15">
        <f t="shared" ref="L199" si="1024">SUM(L196:L198)</f>
        <v>3812.67</v>
      </c>
      <c r="M199" s="15">
        <f t="shared" ref="M199" si="1025">SUM(M196:M198)</f>
        <v>0</v>
      </c>
      <c r="N199" s="15">
        <f t="shared" ref="N199" si="1026">SUM(N196:N198)</f>
        <v>10870.25</v>
      </c>
      <c r="O199" s="15">
        <f t="shared" ref="O199" si="1027">SUM(O196:O198)</f>
        <v>0</v>
      </c>
      <c r="P199" s="15">
        <f t="shared" ref="P199" si="1028">SUM(P196:P198)</f>
        <v>5345.3099999999995</v>
      </c>
      <c r="Q199" s="15">
        <f t="shared" ref="Q199" si="1029">SUM(Q196:Q198)</f>
        <v>0</v>
      </c>
      <c r="R199" s="15">
        <f t="shared" ref="R199" si="1030">SUM(R196:R198)</f>
        <v>3958.6</v>
      </c>
      <c r="S199" s="15">
        <f t="shared" ref="S199" si="1031">SUM(S196:S198)</f>
        <v>0</v>
      </c>
      <c r="T199" s="15">
        <f t="shared" ref="T199" si="1032">SUM(T196:T198)</f>
        <v>3500.3599999999997</v>
      </c>
      <c r="U199" s="15">
        <f t="shared" ref="U199" si="1033">SUM(U196:U198)</f>
        <v>0</v>
      </c>
      <c r="V199" s="15">
        <f t="shared" ref="V199" si="1034">SUM(V196:V198)</f>
        <v>61239.47</v>
      </c>
      <c r="W199" s="15">
        <f t="shared" ref="W199" si="1035">SUM(W196:W198)</f>
        <v>0</v>
      </c>
      <c r="X199" s="15">
        <f t="shared" ref="X199" si="1036">SUM(X196:X198)</f>
        <v>62936.189999999995</v>
      </c>
      <c r="Y199" s="15">
        <f t="shared" ref="Y199" si="1037">SUM(Y196:Y198)</f>
        <v>0</v>
      </c>
      <c r="Z199" s="15">
        <f t="shared" ref="Z199" si="1038">SUM(Z196:Z198)</f>
        <v>123653.03</v>
      </c>
    </row>
    <row r="200" spans="1:26" x14ac:dyDescent="0.25">
      <c r="A200" s="25">
        <v>53063003500</v>
      </c>
      <c r="B200" s="26" t="s">
        <v>20</v>
      </c>
      <c r="C200" s="14"/>
      <c r="D200" s="18">
        <v>49410.16</v>
      </c>
      <c r="E200" s="17"/>
      <c r="F200" s="18">
        <v>102612.76</v>
      </c>
      <c r="G200" s="17"/>
      <c r="H200" s="18">
        <v>81264.77</v>
      </c>
      <c r="I200" s="17"/>
      <c r="J200" s="18">
        <v>39742.21</v>
      </c>
      <c r="K200" s="17"/>
      <c r="L200" s="18">
        <v>54691.58</v>
      </c>
      <c r="M200" s="17"/>
      <c r="N200" s="18">
        <v>42713.63</v>
      </c>
      <c r="O200" s="17"/>
      <c r="P200" s="18">
        <v>23710.99</v>
      </c>
      <c r="Q200" s="17"/>
      <c r="R200" s="18">
        <v>28564.31</v>
      </c>
      <c r="S200" s="17"/>
      <c r="T200" s="18">
        <v>71099.89</v>
      </c>
      <c r="U200" s="17"/>
      <c r="V200" s="18">
        <v>17359.990000000002</v>
      </c>
      <c r="W200" s="17"/>
      <c r="X200" s="18">
        <v>52364.98</v>
      </c>
      <c r="Y200" s="17"/>
      <c r="Z200" s="18">
        <v>76024.44</v>
      </c>
    </row>
    <row r="201" spans="1:26" x14ac:dyDescent="0.25">
      <c r="A201" s="24"/>
      <c r="B201" s="26" t="s">
        <v>21</v>
      </c>
      <c r="C201" s="14"/>
      <c r="D201" s="18">
        <v>98960.73</v>
      </c>
      <c r="E201" s="17"/>
      <c r="F201" s="18">
        <v>34828.35</v>
      </c>
      <c r="G201" s="17"/>
      <c r="H201" s="18">
        <v>22181.73</v>
      </c>
      <c r="I201" s="17"/>
      <c r="J201" s="18">
        <v>141843.99</v>
      </c>
      <c r="K201" s="17"/>
      <c r="L201" s="18">
        <v>8355.66</v>
      </c>
      <c r="M201" s="17"/>
      <c r="N201" s="18">
        <v>6351.81</v>
      </c>
      <c r="O201" s="17"/>
      <c r="P201" s="18">
        <v>11683.51</v>
      </c>
      <c r="Q201" s="17"/>
      <c r="R201" s="18">
        <v>9893.84</v>
      </c>
      <c r="S201" s="17"/>
      <c r="T201" s="18">
        <v>17263.89</v>
      </c>
      <c r="U201" s="17"/>
      <c r="V201" s="18">
        <v>39112.94</v>
      </c>
      <c r="W201" s="17"/>
      <c r="X201" s="18">
        <v>43936.51</v>
      </c>
      <c r="Y201" s="17"/>
      <c r="Z201" s="18">
        <v>18508.96</v>
      </c>
    </row>
    <row r="202" spans="1:26" x14ac:dyDescent="0.25">
      <c r="A202" s="24"/>
      <c r="B202" s="26" t="s">
        <v>22</v>
      </c>
      <c r="C202" s="14"/>
      <c r="D202" s="18">
        <v>21484.33</v>
      </c>
      <c r="E202" s="17"/>
      <c r="F202" s="18">
        <v>109499.33</v>
      </c>
      <c r="G202" s="17"/>
      <c r="H202" s="18">
        <v>57812.5</v>
      </c>
      <c r="I202" s="17"/>
      <c r="J202" s="18">
        <v>125587.39</v>
      </c>
      <c r="K202" s="17"/>
      <c r="L202" s="18">
        <v>283941.03999999998</v>
      </c>
      <c r="M202" s="17"/>
      <c r="N202" s="18">
        <v>298948.84000000003</v>
      </c>
      <c r="O202" s="17"/>
      <c r="P202" s="18">
        <v>237645.31</v>
      </c>
      <c r="Q202" s="17"/>
      <c r="R202" s="18">
        <v>263874.18</v>
      </c>
      <c r="S202" s="17"/>
      <c r="T202" s="18">
        <v>93114.64</v>
      </c>
      <c r="U202" s="17"/>
      <c r="V202" s="18">
        <v>45941.55</v>
      </c>
      <c r="W202" s="17"/>
      <c r="X202" s="18">
        <v>44241.42</v>
      </c>
      <c r="Y202" s="17"/>
      <c r="Z202" s="18">
        <v>105520.45</v>
      </c>
    </row>
    <row r="203" spans="1:26" x14ac:dyDescent="0.25">
      <c r="B203" s="27" t="s">
        <v>23</v>
      </c>
      <c r="C203" s="13">
        <f>SUM(C200:C202)</f>
        <v>0</v>
      </c>
      <c r="D203" s="15">
        <f t="shared" ref="D203" si="1039">SUM(D200:D202)</f>
        <v>169855.22000000003</v>
      </c>
      <c r="E203" s="15">
        <f t="shared" ref="E203" si="1040">SUM(E200:E202)</f>
        <v>0</v>
      </c>
      <c r="F203" s="15">
        <f t="shared" ref="F203" si="1041">SUM(F200:F202)</f>
        <v>246940.44</v>
      </c>
      <c r="G203" s="15">
        <f t="shared" ref="G203" si="1042">SUM(G200:G202)</f>
        <v>0</v>
      </c>
      <c r="H203" s="15">
        <f t="shared" ref="H203" si="1043">SUM(H200:H202)</f>
        <v>161259</v>
      </c>
      <c r="I203" s="15">
        <f t="shared" ref="I203" si="1044">SUM(I200:I202)</f>
        <v>0</v>
      </c>
      <c r="J203" s="15">
        <f t="shared" ref="J203" si="1045">SUM(J200:J202)</f>
        <v>307173.58999999997</v>
      </c>
      <c r="K203" s="15">
        <f t="shared" ref="K203" si="1046">SUM(K200:K202)</f>
        <v>0</v>
      </c>
      <c r="L203" s="15">
        <f t="shared" ref="L203" si="1047">SUM(L200:L202)</f>
        <v>346988.27999999997</v>
      </c>
      <c r="M203" s="15">
        <f t="shared" ref="M203" si="1048">SUM(M200:M202)</f>
        <v>0</v>
      </c>
      <c r="N203" s="15">
        <f t="shared" ref="N203" si="1049">SUM(N200:N202)</f>
        <v>348014.28</v>
      </c>
      <c r="O203" s="15">
        <f t="shared" ref="O203" si="1050">SUM(O200:O202)</f>
        <v>0</v>
      </c>
      <c r="P203" s="15">
        <f t="shared" ref="P203" si="1051">SUM(P200:P202)</f>
        <v>273039.81</v>
      </c>
      <c r="Q203" s="15">
        <f t="shared" ref="Q203" si="1052">SUM(Q200:Q202)</f>
        <v>0</v>
      </c>
      <c r="R203" s="15">
        <f t="shared" ref="R203" si="1053">SUM(R200:R202)</f>
        <v>302332.33</v>
      </c>
      <c r="S203" s="15">
        <f t="shared" ref="S203" si="1054">SUM(S200:S202)</f>
        <v>0</v>
      </c>
      <c r="T203" s="15">
        <f t="shared" ref="T203" si="1055">SUM(T200:T202)</f>
        <v>181478.41999999998</v>
      </c>
      <c r="U203" s="15">
        <f t="shared" ref="U203" si="1056">SUM(U200:U202)</f>
        <v>0</v>
      </c>
      <c r="V203" s="15">
        <f t="shared" ref="V203" si="1057">SUM(V200:V202)</f>
        <v>102414.48000000001</v>
      </c>
      <c r="W203" s="15">
        <f t="shared" ref="W203" si="1058">SUM(W200:W202)</f>
        <v>0</v>
      </c>
      <c r="X203" s="15">
        <f t="shared" ref="X203" si="1059">SUM(X200:X202)</f>
        <v>140542.91</v>
      </c>
      <c r="Y203" s="15">
        <f t="shared" ref="Y203" si="1060">SUM(Y200:Y202)</f>
        <v>0</v>
      </c>
      <c r="Z203" s="15">
        <f t="shared" ref="Z203" si="1061">SUM(Z200:Z202)</f>
        <v>200053.84999999998</v>
      </c>
    </row>
    <row r="204" spans="1:26" x14ac:dyDescent="0.25">
      <c r="A204" s="25">
        <v>53063003600</v>
      </c>
      <c r="B204" s="26" t="s">
        <v>20</v>
      </c>
      <c r="C204" s="14">
        <v>39820.519999999997</v>
      </c>
      <c r="D204" s="18"/>
      <c r="E204" s="17">
        <v>3094.76</v>
      </c>
      <c r="F204" s="18"/>
      <c r="G204" s="17">
        <v>5039.3599999999997</v>
      </c>
      <c r="H204" s="18"/>
      <c r="I204" s="17">
        <v>11247.09</v>
      </c>
      <c r="J204" s="18"/>
      <c r="K204" s="17">
        <v>0.4</v>
      </c>
      <c r="L204" s="18"/>
      <c r="M204" s="17">
        <v>5616.16</v>
      </c>
      <c r="N204" s="18"/>
      <c r="O204" s="17">
        <v>25494.63</v>
      </c>
      <c r="P204" s="18"/>
      <c r="Q204" s="17">
        <v>4727.7</v>
      </c>
      <c r="R204" s="18"/>
      <c r="S204" s="17">
        <v>45864.86</v>
      </c>
      <c r="T204" s="18"/>
      <c r="U204" s="17">
        <v>4552.75</v>
      </c>
      <c r="V204" s="18"/>
      <c r="W204" s="17">
        <v>355.35</v>
      </c>
      <c r="X204" s="18"/>
      <c r="Y204" s="17">
        <v>19967.05</v>
      </c>
      <c r="Z204" s="18"/>
    </row>
    <row r="205" spans="1:26" x14ac:dyDescent="0.25">
      <c r="A205" s="24"/>
      <c r="B205" s="26" t="s">
        <v>21</v>
      </c>
      <c r="C205" s="14"/>
      <c r="D205" s="18"/>
      <c r="E205" s="17">
        <v>2912.69</v>
      </c>
      <c r="F205" s="18"/>
      <c r="G205" s="17">
        <v>3094.76</v>
      </c>
      <c r="H205" s="18"/>
      <c r="I205" s="17"/>
      <c r="J205" s="18"/>
      <c r="K205" s="17">
        <v>16404.22</v>
      </c>
      <c r="L205" s="18"/>
      <c r="M205" s="17"/>
      <c r="N205" s="18"/>
      <c r="O205" s="17">
        <v>5607.24</v>
      </c>
      <c r="P205" s="18"/>
      <c r="Q205" s="17"/>
      <c r="R205" s="18"/>
      <c r="S205" s="17">
        <v>6448.34</v>
      </c>
      <c r="T205" s="18"/>
      <c r="U205" s="17">
        <v>9996.49</v>
      </c>
      <c r="V205" s="18"/>
      <c r="W205" s="17">
        <v>10105.969999999999</v>
      </c>
      <c r="X205" s="18"/>
      <c r="Y205" s="17">
        <v>557.85</v>
      </c>
      <c r="Z205" s="18"/>
    </row>
    <row r="206" spans="1:26" x14ac:dyDescent="0.25">
      <c r="A206" s="24"/>
      <c r="B206" s="26" t="s">
        <v>22</v>
      </c>
      <c r="C206" s="14">
        <v>13246.46</v>
      </c>
      <c r="D206" s="18"/>
      <c r="E206" s="17">
        <v>13246.46</v>
      </c>
      <c r="F206" s="18"/>
      <c r="G206" s="17">
        <v>2965.13</v>
      </c>
      <c r="H206" s="18"/>
      <c r="I206" s="17">
        <v>5284.35</v>
      </c>
      <c r="J206" s="18"/>
      <c r="K206" s="17">
        <v>5306.84</v>
      </c>
      <c r="L206" s="18"/>
      <c r="M206" s="17">
        <v>5721.12</v>
      </c>
      <c r="N206" s="18"/>
      <c r="O206" s="17">
        <v>167.39</v>
      </c>
      <c r="P206" s="18"/>
      <c r="Q206" s="17">
        <v>190.47</v>
      </c>
      <c r="R206" s="18"/>
      <c r="S206" s="17">
        <v>212.81</v>
      </c>
      <c r="T206" s="18"/>
      <c r="U206" s="17"/>
      <c r="V206" s="18"/>
      <c r="W206" s="17"/>
      <c r="X206" s="18"/>
      <c r="Y206" s="17">
        <v>10738.74</v>
      </c>
      <c r="Z206" s="18"/>
    </row>
    <row r="207" spans="1:26" x14ac:dyDescent="0.25">
      <c r="B207" s="27" t="s">
        <v>23</v>
      </c>
      <c r="C207" s="13">
        <f>SUM(C204:C206)</f>
        <v>53066.979999999996</v>
      </c>
      <c r="D207" s="15">
        <f t="shared" ref="D207" si="1062">SUM(D204:D206)</f>
        <v>0</v>
      </c>
      <c r="E207" s="15">
        <f t="shared" ref="E207" si="1063">SUM(E204:E206)</f>
        <v>19253.91</v>
      </c>
      <c r="F207" s="15">
        <f t="shared" ref="F207" si="1064">SUM(F204:F206)</f>
        <v>0</v>
      </c>
      <c r="G207" s="15">
        <f t="shared" ref="G207" si="1065">SUM(G204:G206)</f>
        <v>11099.25</v>
      </c>
      <c r="H207" s="15">
        <f t="shared" ref="H207" si="1066">SUM(H204:H206)</f>
        <v>0</v>
      </c>
      <c r="I207" s="15">
        <f t="shared" ref="I207" si="1067">SUM(I204:I206)</f>
        <v>16531.440000000002</v>
      </c>
      <c r="J207" s="15">
        <f t="shared" ref="J207" si="1068">SUM(J204:J206)</f>
        <v>0</v>
      </c>
      <c r="K207" s="15">
        <f t="shared" ref="K207" si="1069">SUM(K204:K206)</f>
        <v>21711.460000000003</v>
      </c>
      <c r="L207" s="15">
        <f t="shared" ref="L207" si="1070">SUM(L204:L206)</f>
        <v>0</v>
      </c>
      <c r="M207" s="15">
        <f t="shared" ref="M207" si="1071">SUM(M204:M206)</f>
        <v>11337.279999999999</v>
      </c>
      <c r="N207" s="15">
        <f t="shared" ref="N207" si="1072">SUM(N204:N206)</f>
        <v>0</v>
      </c>
      <c r="O207" s="15">
        <f t="shared" ref="O207" si="1073">SUM(O204:O206)</f>
        <v>31269.260000000002</v>
      </c>
      <c r="P207" s="15">
        <f t="shared" ref="P207" si="1074">SUM(P204:P206)</f>
        <v>0</v>
      </c>
      <c r="Q207" s="15">
        <f t="shared" ref="Q207" si="1075">SUM(Q204:Q206)</f>
        <v>4918.17</v>
      </c>
      <c r="R207" s="15">
        <f t="shared" ref="R207" si="1076">SUM(R204:R206)</f>
        <v>0</v>
      </c>
      <c r="S207" s="15">
        <f t="shared" ref="S207" si="1077">SUM(S204:S206)</f>
        <v>52526.009999999995</v>
      </c>
      <c r="T207" s="15">
        <f t="shared" ref="T207" si="1078">SUM(T204:T206)</f>
        <v>0</v>
      </c>
      <c r="U207" s="15">
        <f t="shared" ref="U207" si="1079">SUM(U204:U206)</f>
        <v>14549.24</v>
      </c>
      <c r="V207" s="15">
        <f t="shared" ref="V207" si="1080">SUM(V204:V206)</f>
        <v>0</v>
      </c>
      <c r="W207" s="15">
        <f t="shared" ref="W207" si="1081">SUM(W204:W206)</f>
        <v>10461.32</v>
      </c>
      <c r="X207" s="15">
        <f t="shared" ref="X207" si="1082">SUM(X204:X206)</f>
        <v>0</v>
      </c>
      <c r="Y207" s="15">
        <f t="shared" ref="Y207" si="1083">SUM(Y204:Y206)</f>
        <v>31263.64</v>
      </c>
      <c r="Z207" s="15">
        <f t="shared" ref="Z207" si="1084">SUM(Z204:Z206)</f>
        <v>0</v>
      </c>
    </row>
    <row r="208" spans="1:26" x14ac:dyDescent="0.25">
      <c r="A208" s="25">
        <v>53063003800</v>
      </c>
      <c r="B208" s="26" t="s">
        <v>20</v>
      </c>
      <c r="C208" s="14"/>
      <c r="D208" s="18"/>
      <c r="E208" s="17"/>
      <c r="F208" s="18">
        <v>2839.76</v>
      </c>
      <c r="G208" s="17"/>
      <c r="H208" s="18"/>
      <c r="I208" s="17"/>
      <c r="J208" s="18">
        <v>1391.12</v>
      </c>
      <c r="K208" s="17"/>
      <c r="L208" s="18"/>
      <c r="M208" s="17"/>
      <c r="N208" s="18">
        <v>3195.15</v>
      </c>
      <c r="O208" s="17"/>
      <c r="P208" s="18"/>
      <c r="Q208" s="17"/>
      <c r="R208" s="18">
        <v>2864.96</v>
      </c>
      <c r="S208" s="17"/>
      <c r="T208" s="18">
        <v>1065.28</v>
      </c>
      <c r="U208" s="17"/>
      <c r="V208" s="18"/>
      <c r="W208" s="17"/>
      <c r="X208" s="18"/>
      <c r="Y208" s="17"/>
      <c r="Z208" s="18"/>
    </row>
    <row r="209" spans="1:26" x14ac:dyDescent="0.25">
      <c r="A209" s="24"/>
      <c r="B209" s="26" t="s">
        <v>21</v>
      </c>
      <c r="C209" s="14"/>
      <c r="D209" s="18">
        <v>1574</v>
      </c>
      <c r="E209" s="17"/>
      <c r="F209" s="18">
        <v>2842.54</v>
      </c>
      <c r="G209" s="17"/>
      <c r="H209" s="18">
        <v>1147.5</v>
      </c>
      <c r="I209" s="17"/>
      <c r="J209" s="18"/>
      <c r="K209" s="17"/>
      <c r="L209" s="18"/>
      <c r="M209" s="17"/>
      <c r="N209" s="18"/>
      <c r="O209" s="17"/>
      <c r="P209" s="18">
        <v>2310.4299999999998</v>
      </c>
      <c r="Q209" s="17"/>
      <c r="R209" s="18"/>
      <c r="S209" s="17"/>
      <c r="T209" s="18"/>
      <c r="U209" s="17"/>
      <c r="V209" s="18"/>
      <c r="W209" s="17"/>
      <c r="X209" s="18"/>
      <c r="Y209" s="17"/>
      <c r="Z209" s="18"/>
    </row>
    <row r="210" spans="1:26" x14ac:dyDescent="0.25">
      <c r="A210" s="24"/>
      <c r="B210" s="26" t="s">
        <v>22</v>
      </c>
      <c r="C210" s="14"/>
      <c r="D210" s="18"/>
      <c r="E210" s="17"/>
      <c r="F210" s="18"/>
      <c r="G210" s="17"/>
      <c r="H210" s="18">
        <v>3519.52</v>
      </c>
      <c r="I210" s="17"/>
      <c r="J210" s="18">
        <v>4776.16</v>
      </c>
      <c r="K210" s="17"/>
      <c r="L210" s="18">
        <v>4776.16</v>
      </c>
      <c r="M210" s="17"/>
      <c r="N210" s="18"/>
      <c r="O210" s="17"/>
      <c r="P210" s="18"/>
      <c r="Q210" s="17"/>
      <c r="R210" s="18"/>
      <c r="S210" s="17"/>
      <c r="T210" s="18"/>
      <c r="U210" s="17"/>
      <c r="V210" s="18"/>
      <c r="W210" s="17"/>
      <c r="X210" s="18"/>
      <c r="Y210" s="17"/>
      <c r="Z210" s="18"/>
    </row>
    <row r="211" spans="1:26" x14ac:dyDescent="0.25">
      <c r="B211" s="27" t="s">
        <v>23</v>
      </c>
      <c r="C211" s="13">
        <f>SUM(C208:C210)</f>
        <v>0</v>
      </c>
      <c r="D211" s="15">
        <f t="shared" ref="D211" si="1085">SUM(D208:D210)</f>
        <v>1574</v>
      </c>
      <c r="E211" s="15">
        <f t="shared" ref="E211" si="1086">SUM(E208:E210)</f>
        <v>0</v>
      </c>
      <c r="F211" s="15">
        <f t="shared" ref="F211" si="1087">SUM(F208:F210)</f>
        <v>5682.3</v>
      </c>
      <c r="G211" s="15">
        <f t="shared" ref="G211" si="1088">SUM(G208:G210)</f>
        <v>0</v>
      </c>
      <c r="H211" s="15">
        <f t="shared" ref="H211" si="1089">SUM(H208:H210)</f>
        <v>4667.0200000000004</v>
      </c>
      <c r="I211" s="15">
        <f t="shared" ref="I211" si="1090">SUM(I208:I210)</f>
        <v>0</v>
      </c>
      <c r="J211" s="15">
        <f t="shared" ref="J211" si="1091">SUM(J208:J210)</f>
        <v>6167.28</v>
      </c>
      <c r="K211" s="15">
        <f t="shared" ref="K211" si="1092">SUM(K208:K210)</f>
        <v>0</v>
      </c>
      <c r="L211" s="15">
        <f t="shared" ref="L211" si="1093">SUM(L208:L210)</f>
        <v>4776.16</v>
      </c>
      <c r="M211" s="15">
        <f t="shared" ref="M211" si="1094">SUM(M208:M210)</f>
        <v>0</v>
      </c>
      <c r="N211" s="15">
        <f t="shared" ref="N211" si="1095">SUM(N208:N210)</f>
        <v>3195.15</v>
      </c>
      <c r="O211" s="15">
        <f t="shared" ref="O211" si="1096">SUM(O208:O210)</f>
        <v>0</v>
      </c>
      <c r="P211" s="15">
        <f t="shared" ref="P211" si="1097">SUM(P208:P210)</f>
        <v>2310.4299999999998</v>
      </c>
      <c r="Q211" s="15">
        <f t="shared" ref="Q211" si="1098">SUM(Q208:Q210)</f>
        <v>0</v>
      </c>
      <c r="R211" s="15">
        <f t="shared" ref="R211" si="1099">SUM(R208:R210)</f>
        <v>2864.96</v>
      </c>
      <c r="S211" s="15">
        <f t="shared" ref="S211" si="1100">SUM(S208:S210)</f>
        <v>0</v>
      </c>
      <c r="T211" s="15">
        <f t="shared" ref="T211" si="1101">SUM(T208:T210)</f>
        <v>1065.28</v>
      </c>
      <c r="U211" s="15">
        <f t="shared" ref="U211" si="1102">SUM(U208:U210)</f>
        <v>0</v>
      </c>
      <c r="V211" s="15">
        <f t="shared" ref="V211" si="1103">SUM(V208:V210)</f>
        <v>0</v>
      </c>
      <c r="W211" s="15">
        <f t="shared" ref="W211" si="1104">SUM(W208:W210)</f>
        <v>0</v>
      </c>
      <c r="X211" s="15">
        <f t="shared" ref="X211" si="1105">SUM(X208:X210)</f>
        <v>0</v>
      </c>
      <c r="Y211" s="15">
        <f t="shared" ref="Y211" si="1106">SUM(Y208:Y210)</f>
        <v>0</v>
      </c>
      <c r="Z211" s="15">
        <f t="shared" ref="Z211" si="1107">SUM(Z208:Z210)</f>
        <v>0</v>
      </c>
    </row>
    <row r="212" spans="1:26" x14ac:dyDescent="0.25">
      <c r="A212" s="25">
        <v>53063003900</v>
      </c>
      <c r="B212" s="26" t="s">
        <v>20</v>
      </c>
      <c r="C212" s="14"/>
      <c r="D212" s="18"/>
      <c r="E212" s="17">
        <v>580.88</v>
      </c>
      <c r="F212" s="18"/>
      <c r="G212" s="17">
        <v>605.86</v>
      </c>
      <c r="H212" s="18"/>
      <c r="I212" s="17">
        <v>127.57</v>
      </c>
      <c r="J212" s="18"/>
      <c r="K212" s="17">
        <v>653.02</v>
      </c>
      <c r="L212" s="18"/>
      <c r="M212" s="17"/>
      <c r="N212" s="18"/>
      <c r="O212" s="17"/>
      <c r="P212" s="18"/>
      <c r="Q212" s="17">
        <v>125.42</v>
      </c>
      <c r="R212" s="18"/>
      <c r="S212" s="17">
        <v>1030.95</v>
      </c>
      <c r="T212" s="18"/>
      <c r="U212" s="17">
        <v>375.23</v>
      </c>
      <c r="V212" s="18"/>
      <c r="W212" s="17"/>
      <c r="X212" s="18"/>
      <c r="Y212" s="17"/>
      <c r="Z212" s="18"/>
    </row>
    <row r="213" spans="1:26" x14ac:dyDescent="0.25">
      <c r="A213" s="24"/>
      <c r="B213" s="26" t="s">
        <v>21</v>
      </c>
      <c r="C213" s="14">
        <v>1147.8</v>
      </c>
      <c r="D213" s="18"/>
      <c r="E213" s="17">
        <v>905.58</v>
      </c>
      <c r="F213" s="18"/>
      <c r="G213" s="17"/>
      <c r="H213" s="18"/>
      <c r="I213" s="17">
        <v>1253.76</v>
      </c>
      <c r="J213" s="18"/>
      <c r="K213" s="17">
        <v>40.71</v>
      </c>
      <c r="L213" s="18"/>
      <c r="M213" s="17">
        <v>1128.6600000000001</v>
      </c>
      <c r="N213" s="18"/>
      <c r="O213" s="17"/>
      <c r="P213" s="18"/>
      <c r="Q213" s="17">
        <v>746.94</v>
      </c>
      <c r="R213" s="18"/>
      <c r="S213" s="17"/>
      <c r="T213" s="18"/>
      <c r="U213" s="17"/>
      <c r="V213" s="18"/>
      <c r="W213" s="17"/>
      <c r="X213" s="18"/>
      <c r="Y213" s="17"/>
      <c r="Z213" s="18"/>
    </row>
    <row r="214" spans="1:26" x14ac:dyDescent="0.25">
      <c r="A214" s="24"/>
      <c r="B214" s="26" t="s">
        <v>22</v>
      </c>
      <c r="C214" s="14"/>
      <c r="D214" s="18"/>
      <c r="E214" s="17"/>
      <c r="F214" s="18"/>
      <c r="G214" s="17"/>
      <c r="H214" s="18"/>
      <c r="I214" s="17"/>
      <c r="J214" s="18"/>
      <c r="K214" s="17"/>
      <c r="L214" s="18"/>
      <c r="M214" s="17">
        <v>113.4</v>
      </c>
      <c r="N214" s="18"/>
      <c r="O214" s="17">
        <v>1500.34</v>
      </c>
      <c r="P214" s="18"/>
      <c r="Q214" s="17"/>
      <c r="R214" s="18"/>
      <c r="S214" s="17">
        <v>1332.88</v>
      </c>
      <c r="T214" s="18"/>
      <c r="U214" s="17">
        <v>1899.58</v>
      </c>
      <c r="V214" s="18"/>
      <c r="W214" s="17"/>
      <c r="X214" s="18"/>
      <c r="Y214" s="17"/>
      <c r="Z214" s="18"/>
    </row>
    <row r="215" spans="1:26" x14ac:dyDescent="0.25">
      <c r="B215" s="27" t="s">
        <v>23</v>
      </c>
      <c r="C215" s="13">
        <f>SUM(C212:C214)</f>
        <v>1147.8</v>
      </c>
      <c r="D215" s="15">
        <f t="shared" ref="D215" si="1108">SUM(D212:D214)</f>
        <v>0</v>
      </c>
      <c r="E215" s="15">
        <f t="shared" ref="E215" si="1109">SUM(E212:E214)</f>
        <v>1486.46</v>
      </c>
      <c r="F215" s="15">
        <f t="shared" ref="F215" si="1110">SUM(F212:F214)</f>
        <v>0</v>
      </c>
      <c r="G215" s="15">
        <f t="shared" ref="G215" si="1111">SUM(G212:G214)</f>
        <v>605.86</v>
      </c>
      <c r="H215" s="15">
        <f t="shared" ref="H215" si="1112">SUM(H212:H214)</f>
        <v>0</v>
      </c>
      <c r="I215" s="15">
        <f t="shared" ref="I215" si="1113">SUM(I212:I214)</f>
        <v>1381.33</v>
      </c>
      <c r="J215" s="15">
        <f t="shared" ref="J215" si="1114">SUM(J212:J214)</f>
        <v>0</v>
      </c>
      <c r="K215" s="15">
        <f t="shared" ref="K215" si="1115">SUM(K212:K214)</f>
        <v>693.73</v>
      </c>
      <c r="L215" s="15">
        <f t="shared" ref="L215" si="1116">SUM(L212:L214)</f>
        <v>0</v>
      </c>
      <c r="M215" s="15">
        <f t="shared" ref="M215" si="1117">SUM(M212:M214)</f>
        <v>1242.0600000000002</v>
      </c>
      <c r="N215" s="15">
        <f t="shared" ref="N215" si="1118">SUM(N212:N214)</f>
        <v>0</v>
      </c>
      <c r="O215" s="15">
        <f t="shared" ref="O215" si="1119">SUM(O212:O214)</f>
        <v>1500.34</v>
      </c>
      <c r="P215" s="15">
        <f t="shared" ref="P215" si="1120">SUM(P212:P214)</f>
        <v>0</v>
      </c>
      <c r="Q215" s="15">
        <f t="shared" ref="Q215" si="1121">SUM(Q212:Q214)</f>
        <v>872.36</v>
      </c>
      <c r="R215" s="15">
        <f t="shared" ref="R215" si="1122">SUM(R212:R214)</f>
        <v>0</v>
      </c>
      <c r="S215" s="15">
        <f t="shared" ref="S215" si="1123">SUM(S212:S214)</f>
        <v>2363.83</v>
      </c>
      <c r="T215" s="15">
        <f t="shared" ref="T215" si="1124">SUM(T212:T214)</f>
        <v>0</v>
      </c>
      <c r="U215" s="15">
        <f t="shared" ref="U215" si="1125">SUM(U212:U214)</f>
        <v>2274.81</v>
      </c>
      <c r="V215" s="15">
        <f t="shared" ref="V215" si="1126">SUM(V212:V214)</f>
        <v>0</v>
      </c>
      <c r="W215" s="15">
        <f t="shared" ref="W215" si="1127">SUM(W212:W214)</f>
        <v>0</v>
      </c>
      <c r="X215" s="15">
        <f t="shared" ref="X215" si="1128">SUM(X212:X214)</f>
        <v>0</v>
      </c>
      <c r="Y215" s="15">
        <f t="shared" ref="Y215" si="1129">SUM(Y212:Y214)</f>
        <v>0</v>
      </c>
      <c r="Z215" s="15">
        <f t="shared" ref="Z215" si="1130">SUM(Z212:Z214)</f>
        <v>0</v>
      </c>
    </row>
    <row r="216" spans="1:26" x14ac:dyDescent="0.25">
      <c r="A216" s="25">
        <v>53063004000</v>
      </c>
      <c r="B216" s="26" t="s">
        <v>20</v>
      </c>
      <c r="C216" s="14"/>
      <c r="D216" s="18"/>
      <c r="E216" s="17">
        <v>1071.56</v>
      </c>
      <c r="F216" s="18"/>
      <c r="G216" s="17">
        <v>1195.05</v>
      </c>
      <c r="H216" s="18"/>
      <c r="I216" s="17">
        <v>7480.93</v>
      </c>
      <c r="J216" s="18"/>
      <c r="K216" s="17">
        <v>836.91</v>
      </c>
      <c r="L216" s="18"/>
      <c r="M216" s="17">
        <v>221.42</v>
      </c>
      <c r="N216" s="18"/>
      <c r="O216" s="17">
        <v>4621.58</v>
      </c>
      <c r="P216" s="18"/>
      <c r="Q216" s="17">
        <v>18.53</v>
      </c>
      <c r="R216" s="18"/>
      <c r="S216" s="17">
        <v>2048.02</v>
      </c>
      <c r="T216" s="18"/>
      <c r="U216" s="17"/>
      <c r="V216" s="18"/>
      <c r="W216" s="17"/>
      <c r="X216" s="18"/>
      <c r="Y216" s="17">
        <v>568.34</v>
      </c>
      <c r="Z216" s="18"/>
    </row>
    <row r="217" spans="1:26" x14ac:dyDescent="0.25">
      <c r="A217" s="24"/>
      <c r="B217" s="26" t="s">
        <v>21</v>
      </c>
      <c r="C217" s="14">
        <v>41.47</v>
      </c>
      <c r="D217" s="18"/>
      <c r="E217" s="17"/>
      <c r="F217" s="18"/>
      <c r="G217" s="17"/>
      <c r="H217" s="18"/>
      <c r="I217" s="17"/>
      <c r="J217" s="18"/>
      <c r="K217" s="17"/>
      <c r="L217" s="18"/>
      <c r="M217" s="17"/>
      <c r="N217" s="18"/>
      <c r="O217" s="17">
        <v>671.64</v>
      </c>
      <c r="P217" s="18"/>
      <c r="Q217" s="17"/>
      <c r="R217" s="18"/>
      <c r="S217" s="17">
        <v>274.31</v>
      </c>
      <c r="T217" s="18"/>
      <c r="U217" s="17"/>
      <c r="V217" s="18"/>
      <c r="W217" s="17"/>
      <c r="X217" s="18"/>
      <c r="Y217" s="17"/>
      <c r="Z217" s="18"/>
    </row>
    <row r="218" spans="1:26" x14ac:dyDescent="0.25">
      <c r="A218" s="24"/>
      <c r="B218" s="26" t="s">
        <v>22</v>
      </c>
      <c r="C218" s="14">
        <v>42.56</v>
      </c>
      <c r="D218" s="18"/>
      <c r="E218" s="17">
        <v>129.75</v>
      </c>
      <c r="F218" s="18"/>
      <c r="G218" s="17">
        <v>177.91</v>
      </c>
      <c r="H218" s="18"/>
      <c r="I218" s="17">
        <v>225.21</v>
      </c>
      <c r="J218" s="18"/>
      <c r="K218" s="17">
        <v>271.73</v>
      </c>
      <c r="L218" s="18"/>
      <c r="M218" s="17">
        <v>294.07</v>
      </c>
      <c r="N218" s="18"/>
      <c r="O218" s="17">
        <v>176.6</v>
      </c>
      <c r="P218" s="18"/>
      <c r="Q218" s="17">
        <v>1520.52</v>
      </c>
      <c r="R218" s="18"/>
      <c r="S218" s="17">
        <v>2456.2199999999998</v>
      </c>
      <c r="T218" s="18"/>
      <c r="U218" s="17">
        <v>3417.5</v>
      </c>
      <c r="V218" s="18"/>
      <c r="W218" s="17">
        <v>265.95999999999998</v>
      </c>
      <c r="X218" s="18"/>
      <c r="Y218" s="17">
        <v>288.3</v>
      </c>
      <c r="Z218" s="18"/>
    </row>
    <row r="219" spans="1:26" x14ac:dyDescent="0.25">
      <c r="B219" s="27" t="s">
        <v>23</v>
      </c>
      <c r="C219" s="13">
        <f>SUM(C216:C218)</f>
        <v>84.03</v>
      </c>
      <c r="D219" s="15">
        <f t="shared" ref="D219" si="1131">SUM(D216:D218)</f>
        <v>0</v>
      </c>
      <c r="E219" s="15">
        <f t="shared" ref="E219" si="1132">SUM(E216:E218)</f>
        <v>1201.31</v>
      </c>
      <c r="F219" s="15">
        <f t="shared" ref="F219" si="1133">SUM(F216:F218)</f>
        <v>0</v>
      </c>
      <c r="G219" s="15">
        <f t="shared" ref="G219" si="1134">SUM(G216:G218)</f>
        <v>1372.96</v>
      </c>
      <c r="H219" s="15">
        <f t="shared" ref="H219" si="1135">SUM(H216:H218)</f>
        <v>0</v>
      </c>
      <c r="I219" s="15">
        <f t="shared" ref="I219" si="1136">SUM(I216:I218)</f>
        <v>7706.14</v>
      </c>
      <c r="J219" s="15">
        <f t="shared" ref="J219" si="1137">SUM(J216:J218)</f>
        <v>0</v>
      </c>
      <c r="K219" s="15">
        <f t="shared" ref="K219" si="1138">SUM(K216:K218)</f>
        <v>1108.6399999999999</v>
      </c>
      <c r="L219" s="15">
        <f t="shared" ref="L219" si="1139">SUM(L216:L218)</f>
        <v>0</v>
      </c>
      <c r="M219" s="15">
        <f t="shared" ref="M219" si="1140">SUM(M216:M218)</f>
        <v>515.49</v>
      </c>
      <c r="N219" s="15">
        <f t="shared" ref="N219" si="1141">SUM(N216:N218)</f>
        <v>0</v>
      </c>
      <c r="O219" s="15">
        <f t="shared" ref="O219" si="1142">SUM(O216:O218)</f>
        <v>5469.8200000000006</v>
      </c>
      <c r="P219" s="15">
        <f t="shared" ref="P219" si="1143">SUM(P216:P218)</f>
        <v>0</v>
      </c>
      <c r="Q219" s="15">
        <f t="shared" ref="Q219" si="1144">SUM(Q216:Q218)</f>
        <v>1539.05</v>
      </c>
      <c r="R219" s="15">
        <f t="shared" ref="R219" si="1145">SUM(R216:R218)</f>
        <v>0</v>
      </c>
      <c r="S219" s="15">
        <f t="shared" ref="S219" si="1146">SUM(S216:S218)</f>
        <v>4778.5499999999993</v>
      </c>
      <c r="T219" s="15">
        <f t="shared" ref="T219" si="1147">SUM(T216:T218)</f>
        <v>0</v>
      </c>
      <c r="U219" s="15">
        <f t="shared" ref="U219" si="1148">SUM(U216:U218)</f>
        <v>3417.5</v>
      </c>
      <c r="V219" s="15">
        <f t="shared" ref="V219" si="1149">SUM(V216:V218)</f>
        <v>0</v>
      </c>
      <c r="W219" s="15">
        <f t="shared" ref="W219" si="1150">SUM(W216:W218)</f>
        <v>265.95999999999998</v>
      </c>
      <c r="X219" s="15">
        <f t="shared" ref="X219" si="1151">SUM(X216:X218)</f>
        <v>0</v>
      </c>
      <c r="Y219" s="15">
        <f t="shared" ref="Y219" si="1152">SUM(Y216:Y218)</f>
        <v>856.6400000000001</v>
      </c>
      <c r="Z219" s="15">
        <f t="shared" ref="Z219" si="1153">SUM(Z216:Z218)</f>
        <v>0</v>
      </c>
    </row>
    <row r="220" spans="1:26" x14ac:dyDescent="0.25">
      <c r="A220" s="25">
        <v>53063004100</v>
      </c>
      <c r="B220" s="26" t="s">
        <v>20</v>
      </c>
      <c r="C220" s="14">
        <v>702.12</v>
      </c>
      <c r="D220" s="18"/>
      <c r="E220" s="17">
        <v>1326.57</v>
      </c>
      <c r="F220" s="18"/>
      <c r="G220" s="17">
        <v>32.729999999999997</v>
      </c>
      <c r="H220" s="18"/>
      <c r="I220" s="17">
        <v>1546.99</v>
      </c>
      <c r="J220" s="18"/>
      <c r="K220" s="17">
        <v>862.9</v>
      </c>
      <c r="L220" s="18"/>
      <c r="M220" s="17">
        <v>1917.1</v>
      </c>
      <c r="N220" s="18"/>
      <c r="O220" s="17">
        <v>496.24</v>
      </c>
      <c r="P220" s="18"/>
      <c r="Q220" s="17">
        <v>1829.32</v>
      </c>
      <c r="R220" s="18"/>
      <c r="S220" s="17">
        <v>1767.56</v>
      </c>
      <c r="T220" s="18"/>
      <c r="U220" s="17">
        <v>8279.2999999999993</v>
      </c>
      <c r="V220" s="18"/>
      <c r="W220" s="17">
        <v>1698.92</v>
      </c>
      <c r="X220" s="18"/>
      <c r="Y220" s="17">
        <v>886.82</v>
      </c>
      <c r="Z220" s="18"/>
    </row>
    <row r="221" spans="1:26" x14ac:dyDescent="0.25">
      <c r="A221" s="24"/>
      <c r="B221" s="26" t="s">
        <v>21</v>
      </c>
      <c r="C221" s="14"/>
      <c r="D221" s="18"/>
      <c r="E221" s="17">
        <v>787.5</v>
      </c>
      <c r="F221" s="18"/>
      <c r="G221" s="17">
        <v>2624.75</v>
      </c>
      <c r="H221" s="18"/>
      <c r="I221" s="17"/>
      <c r="J221" s="18"/>
      <c r="K221" s="17"/>
      <c r="L221" s="18"/>
      <c r="M221" s="17"/>
      <c r="N221" s="18"/>
      <c r="O221" s="17">
        <v>2986.49</v>
      </c>
      <c r="P221" s="18"/>
      <c r="Q221" s="17"/>
      <c r="R221" s="18"/>
      <c r="S221" s="17"/>
      <c r="T221" s="18"/>
      <c r="U221" s="17"/>
      <c r="V221" s="18"/>
      <c r="W221" s="17"/>
      <c r="X221" s="18"/>
      <c r="Y221" s="17">
        <v>1418.9</v>
      </c>
      <c r="Z221" s="18"/>
    </row>
    <row r="222" spans="1:26" x14ac:dyDescent="0.25">
      <c r="A222" s="24"/>
      <c r="B222" s="26" t="s">
        <v>22</v>
      </c>
      <c r="C222" s="14">
        <v>3240.53</v>
      </c>
      <c r="D222" s="18"/>
      <c r="E222" s="17"/>
      <c r="F222" s="18"/>
      <c r="G222" s="17"/>
      <c r="H222" s="18"/>
      <c r="I222" s="17"/>
      <c r="J222" s="18"/>
      <c r="K222" s="17"/>
      <c r="L222" s="18"/>
      <c r="M222" s="17"/>
      <c r="N222" s="18"/>
      <c r="O222" s="17"/>
      <c r="P222" s="18"/>
      <c r="Q222" s="17">
        <v>645.9</v>
      </c>
      <c r="R222" s="18"/>
      <c r="S222" s="17"/>
      <c r="T222" s="18"/>
      <c r="U222" s="17"/>
      <c r="V222" s="18"/>
      <c r="W222" s="17"/>
      <c r="X222" s="18"/>
      <c r="Y222" s="17"/>
      <c r="Z222" s="18"/>
    </row>
    <row r="223" spans="1:26" x14ac:dyDescent="0.25">
      <c r="B223" s="27" t="s">
        <v>23</v>
      </c>
      <c r="C223" s="13">
        <f>SUM(C220:C222)</f>
        <v>3942.65</v>
      </c>
      <c r="D223" s="15">
        <f t="shared" ref="D223" si="1154">SUM(D220:D222)</f>
        <v>0</v>
      </c>
      <c r="E223" s="15">
        <f t="shared" ref="E223" si="1155">SUM(E220:E222)</f>
        <v>2114.0699999999997</v>
      </c>
      <c r="F223" s="15">
        <f t="shared" ref="F223" si="1156">SUM(F220:F222)</f>
        <v>0</v>
      </c>
      <c r="G223" s="15">
        <f t="shared" ref="G223" si="1157">SUM(G220:G222)</f>
        <v>2657.48</v>
      </c>
      <c r="H223" s="15">
        <f t="shared" ref="H223" si="1158">SUM(H220:H222)</f>
        <v>0</v>
      </c>
      <c r="I223" s="15">
        <f t="shared" ref="I223" si="1159">SUM(I220:I222)</f>
        <v>1546.99</v>
      </c>
      <c r="J223" s="15">
        <f t="shared" ref="J223" si="1160">SUM(J220:J222)</f>
        <v>0</v>
      </c>
      <c r="K223" s="15">
        <f t="shared" ref="K223" si="1161">SUM(K220:K222)</f>
        <v>862.9</v>
      </c>
      <c r="L223" s="15">
        <f t="shared" ref="L223" si="1162">SUM(L220:L222)</f>
        <v>0</v>
      </c>
      <c r="M223" s="15">
        <f t="shared" ref="M223" si="1163">SUM(M220:M222)</f>
        <v>1917.1</v>
      </c>
      <c r="N223" s="15">
        <f t="shared" ref="N223" si="1164">SUM(N220:N222)</f>
        <v>0</v>
      </c>
      <c r="O223" s="15">
        <f t="shared" ref="O223" si="1165">SUM(O220:O222)</f>
        <v>3482.7299999999996</v>
      </c>
      <c r="P223" s="15">
        <f t="shared" ref="P223" si="1166">SUM(P220:P222)</f>
        <v>0</v>
      </c>
      <c r="Q223" s="15">
        <f t="shared" ref="Q223" si="1167">SUM(Q220:Q222)</f>
        <v>2475.2199999999998</v>
      </c>
      <c r="R223" s="15">
        <f t="shared" ref="R223" si="1168">SUM(R220:R222)</f>
        <v>0</v>
      </c>
      <c r="S223" s="15">
        <f t="shared" ref="S223" si="1169">SUM(S220:S222)</f>
        <v>1767.56</v>
      </c>
      <c r="T223" s="15">
        <f t="shared" ref="T223" si="1170">SUM(T220:T222)</f>
        <v>0</v>
      </c>
      <c r="U223" s="15">
        <f t="shared" ref="U223" si="1171">SUM(U220:U222)</f>
        <v>8279.2999999999993</v>
      </c>
      <c r="V223" s="15">
        <f t="shared" ref="V223" si="1172">SUM(V220:V222)</f>
        <v>0</v>
      </c>
      <c r="W223" s="15">
        <f t="shared" ref="W223" si="1173">SUM(W220:W222)</f>
        <v>1698.92</v>
      </c>
      <c r="X223" s="15">
        <f t="shared" ref="X223" si="1174">SUM(X220:X222)</f>
        <v>0</v>
      </c>
      <c r="Y223" s="15">
        <f t="shared" ref="Y223" si="1175">SUM(Y220:Y222)</f>
        <v>2305.7200000000003</v>
      </c>
      <c r="Z223" s="15">
        <f t="shared" ref="Z223" si="1176">SUM(Z220:Z222)</f>
        <v>0</v>
      </c>
    </row>
    <row r="224" spans="1:26" x14ac:dyDescent="0.25">
      <c r="A224" s="25">
        <v>53063004200</v>
      </c>
      <c r="B224" s="26" t="s">
        <v>20</v>
      </c>
      <c r="C224" s="14"/>
      <c r="D224" s="18"/>
      <c r="E224" s="17"/>
      <c r="F224" s="18"/>
      <c r="G224" s="17">
        <v>1588.1</v>
      </c>
      <c r="H224" s="18"/>
      <c r="I224" s="17"/>
      <c r="J224" s="18"/>
      <c r="K224" s="17">
        <v>3785.8</v>
      </c>
      <c r="L224" s="18"/>
      <c r="M224" s="17">
        <v>6383.42</v>
      </c>
      <c r="N224" s="18"/>
      <c r="O224" s="17">
        <v>2681.24</v>
      </c>
      <c r="P224" s="18"/>
      <c r="Q224" s="17"/>
      <c r="R224" s="18"/>
      <c r="S224" s="17">
        <v>29245.06</v>
      </c>
      <c r="T224" s="18"/>
      <c r="U224" s="17">
        <v>5192.76</v>
      </c>
      <c r="V224" s="18"/>
      <c r="W224" s="17">
        <v>22.72</v>
      </c>
      <c r="X224" s="18"/>
      <c r="Y224" s="17">
        <v>359.08</v>
      </c>
      <c r="Z224" s="18"/>
    </row>
    <row r="225" spans="1:26" x14ac:dyDescent="0.25">
      <c r="A225" s="24"/>
      <c r="B225" s="26" t="s">
        <v>21</v>
      </c>
      <c r="C225" s="14"/>
      <c r="D225" s="18"/>
      <c r="E225" s="17"/>
      <c r="F225" s="18"/>
      <c r="G225" s="17"/>
      <c r="H225" s="18"/>
      <c r="I225" s="17"/>
      <c r="J225" s="18"/>
      <c r="K225" s="17"/>
      <c r="L225" s="18"/>
      <c r="M225" s="17">
        <v>5623.32</v>
      </c>
      <c r="N225" s="18"/>
      <c r="O225" s="17"/>
      <c r="P225" s="18"/>
      <c r="Q225" s="17"/>
      <c r="R225" s="18"/>
      <c r="S225" s="17"/>
      <c r="T225" s="18"/>
      <c r="U225" s="17"/>
      <c r="V225" s="18"/>
      <c r="W225" s="17"/>
      <c r="X225" s="18"/>
      <c r="Y225" s="17"/>
      <c r="Z225" s="18"/>
    </row>
    <row r="226" spans="1:26" x14ac:dyDescent="0.25">
      <c r="A226" s="24"/>
      <c r="B226" s="26" t="s">
        <v>22</v>
      </c>
      <c r="C226" s="14"/>
      <c r="D226" s="18"/>
      <c r="E226" s="17"/>
      <c r="F226" s="18"/>
      <c r="G226" s="17"/>
      <c r="H226" s="18"/>
      <c r="I226" s="17"/>
      <c r="J226" s="18"/>
      <c r="K226" s="17"/>
      <c r="L226" s="18"/>
      <c r="M226" s="17"/>
      <c r="N226" s="18"/>
      <c r="O226" s="17"/>
      <c r="P226" s="18"/>
      <c r="Q226" s="17"/>
      <c r="R226" s="18"/>
      <c r="S226" s="17"/>
      <c r="T226" s="18"/>
      <c r="U226" s="17"/>
      <c r="V226" s="18"/>
      <c r="W226" s="17"/>
      <c r="X226" s="18"/>
      <c r="Y226" s="17"/>
      <c r="Z226" s="18"/>
    </row>
    <row r="227" spans="1:26" x14ac:dyDescent="0.25">
      <c r="B227" s="27" t="s">
        <v>23</v>
      </c>
      <c r="C227" s="13">
        <f>SUM(C224:C226)</f>
        <v>0</v>
      </c>
      <c r="D227" s="15">
        <f t="shared" ref="D227" si="1177">SUM(D224:D226)</f>
        <v>0</v>
      </c>
      <c r="E227" s="15">
        <f t="shared" ref="E227" si="1178">SUM(E224:E226)</f>
        <v>0</v>
      </c>
      <c r="F227" s="15">
        <f t="shared" ref="F227" si="1179">SUM(F224:F226)</f>
        <v>0</v>
      </c>
      <c r="G227" s="15">
        <f t="shared" ref="G227" si="1180">SUM(G224:G226)</f>
        <v>1588.1</v>
      </c>
      <c r="H227" s="15">
        <f t="shared" ref="H227" si="1181">SUM(H224:H226)</f>
        <v>0</v>
      </c>
      <c r="I227" s="15">
        <f t="shared" ref="I227" si="1182">SUM(I224:I226)</f>
        <v>0</v>
      </c>
      <c r="J227" s="15">
        <f t="shared" ref="J227" si="1183">SUM(J224:J226)</f>
        <v>0</v>
      </c>
      <c r="K227" s="15">
        <f t="shared" ref="K227" si="1184">SUM(K224:K226)</f>
        <v>3785.8</v>
      </c>
      <c r="L227" s="15">
        <f t="shared" ref="L227" si="1185">SUM(L224:L226)</f>
        <v>0</v>
      </c>
      <c r="M227" s="15">
        <f t="shared" ref="M227" si="1186">SUM(M224:M226)</f>
        <v>12006.74</v>
      </c>
      <c r="N227" s="15">
        <f t="shared" ref="N227" si="1187">SUM(N224:N226)</f>
        <v>0</v>
      </c>
      <c r="O227" s="15">
        <f t="shared" ref="O227" si="1188">SUM(O224:O226)</f>
        <v>2681.24</v>
      </c>
      <c r="P227" s="15">
        <f t="shared" ref="P227" si="1189">SUM(P224:P226)</f>
        <v>0</v>
      </c>
      <c r="Q227" s="15">
        <f t="shared" ref="Q227" si="1190">SUM(Q224:Q226)</f>
        <v>0</v>
      </c>
      <c r="R227" s="15">
        <f t="shared" ref="R227" si="1191">SUM(R224:R226)</f>
        <v>0</v>
      </c>
      <c r="S227" s="15">
        <f t="shared" ref="S227" si="1192">SUM(S224:S226)</f>
        <v>29245.06</v>
      </c>
      <c r="T227" s="15">
        <f t="shared" ref="T227" si="1193">SUM(T224:T226)</f>
        <v>0</v>
      </c>
      <c r="U227" s="15">
        <f t="shared" ref="U227" si="1194">SUM(U224:U226)</f>
        <v>5192.76</v>
      </c>
      <c r="V227" s="15">
        <f t="shared" ref="V227" si="1195">SUM(V224:V226)</f>
        <v>0</v>
      </c>
      <c r="W227" s="15">
        <f t="shared" ref="W227" si="1196">SUM(W224:W226)</f>
        <v>22.72</v>
      </c>
      <c r="X227" s="15">
        <f t="shared" ref="X227" si="1197">SUM(X224:X226)</f>
        <v>0</v>
      </c>
      <c r="Y227" s="15">
        <f t="shared" ref="Y227" si="1198">SUM(Y224:Y226)</f>
        <v>359.08</v>
      </c>
      <c r="Z227" s="15">
        <f t="shared" ref="Z227" si="1199">SUM(Z224:Z226)</f>
        <v>0</v>
      </c>
    </row>
    <row r="228" spans="1:26" x14ac:dyDescent="0.25">
      <c r="A228" s="25">
        <v>53063004300</v>
      </c>
      <c r="B228" s="26" t="s">
        <v>20</v>
      </c>
      <c r="C228" s="14">
        <v>696.58</v>
      </c>
      <c r="D228" s="18"/>
      <c r="E228" s="17">
        <v>6781.24</v>
      </c>
      <c r="F228" s="18"/>
      <c r="G228" s="17">
        <v>3730.3</v>
      </c>
      <c r="H228" s="18"/>
      <c r="I228" s="17">
        <v>10755.33</v>
      </c>
      <c r="J228" s="18"/>
      <c r="K228" s="17">
        <v>479.92</v>
      </c>
      <c r="L228" s="18"/>
      <c r="M228" s="17">
        <v>1385.66</v>
      </c>
      <c r="N228" s="18"/>
      <c r="O228" s="17">
        <v>1968.31</v>
      </c>
      <c r="P228" s="18"/>
      <c r="Q228" s="17">
        <v>8539.66</v>
      </c>
      <c r="R228" s="18"/>
      <c r="S228" s="17">
        <v>4342.51</v>
      </c>
      <c r="T228" s="18"/>
      <c r="U228" s="17">
        <v>2103.54</v>
      </c>
      <c r="V228" s="18"/>
      <c r="W228" s="17"/>
      <c r="X228" s="18"/>
      <c r="Y228" s="17">
        <v>3788.68</v>
      </c>
      <c r="Z228" s="18"/>
    </row>
    <row r="229" spans="1:26" x14ac:dyDescent="0.25">
      <c r="A229" s="24"/>
      <c r="B229" s="26" t="s">
        <v>21</v>
      </c>
      <c r="C229" s="14"/>
      <c r="D229" s="18"/>
      <c r="E229" s="17">
        <v>696.56</v>
      </c>
      <c r="F229" s="18"/>
      <c r="G229" s="17"/>
      <c r="H229" s="18"/>
      <c r="I229" s="17">
        <v>7396.22</v>
      </c>
      <c r="J229" s="18"/>
      <c r="K229" s="17"/>
      <c r="L229" s="18"/>
      <c r="M229" s="17">
        <v>299.39999999999998</v>
      </c>
      <c r="N229" s="18"/>
      <c r="O229" s="17">
        <v>366.36</v>
      </c>
      <c r="P229" s="18"/>
      <c r="Q229" s="17"/>
      <c r="R229" s="18"/>
      <c r="S229" s="17">
        <v>9702.9</v>
      </c>
      <c r="T229" s="18"/>
      <c r="U229" s="17">
        <v>573.5</v>
      </c>
      <c r="V229" s="18"/>
      <c r="W229" s="17">
        <v>1942.38</v>
      </c>
      <c r="X229" s="18"/>
      <c r="Y229" s="17"/>
      <c r="Z229" s="18"/>
    </row>
    <row r="230" spans="1:26" x14ac:dyDescent="0.25">
      <c r="A230" s="24"/>
      <c r="B230" s="26" t="s">
        <v>22</v>
      </c>
      <c r="C230" s="14"/>
      <c r="D230" s="18"/>
      <c r="E230" s="17"/>
      <c r="F230" s="18"/>
      <c r="G230" s="17"/>
      <c r="H230" s="18"/>
      <c r="I230" s="17"/>
      <c r="J230" s="18"/>
      <c r="K230" s="17"/>
      <c r="L230" s="18"/>
      <c r="M230" s="17"/>
      <c r="N230" s="18"/>
      <c r="O230" s="17">
        <v>488.32</v>
      </c>
      <c r="P230" s="18"/>
      <c r="Q230" s="17"/>
      <c r="R230" s="18"/>
      <c r="S230" s="17"/>
      <c r="T230" s="18"/>
      <c r="U230" s="17">
        <v>13958</v>
      </c>
      <c r="V230" s="18"/>
      <c r="W230" s="17"/>
      <c r="X230" s="18"/>
      <c r="Y230" s="17"/>
      <c r="Z230" s="18"/>
    </row>
    <row r="231" spans="1:26" x14ac:dyDescent="0.25">
      <c r="B231" s="27" t="s">
        <v>23</v>
      </c>
      <c r="C231" s="13">
        <f>SUM(C228:C230)</f>
        <v>696.58</v>
      </c>
      <c r="D231" s="15">
        <f t="shared" ref="D231" si="1200">SUM(D228:D230)</f>
        <v>0</v>
      </c>
      <c r="E231" s="15">
        <f t="shared" ref="E231" si="1201">SUM(E228:E230)</f>
        <v>7477.7999999999993</v>
      </c>
      <c r="F231" s="15">
        <f t="shared" ref="F231" si="1202">SUM(F228:F230)</f>
        <v>0</v>
      </c>
      <c r="G231" s="15">
        <f t="shared" ref="G231" si="1203">SUM(G228:G230)</f>
        <v>3730.3</v>
      </c>
      <c r="H231" s="15">
        <f t="shared" ref="H231" si="1204">SUM(H228:H230)</f>
        <v>0</v>
      </c>
      <c r="I231" s="15">
        <f t="shared" ref="I231" si="1205">SUM(I228:I230)</f>
        <v>18151.55</v>
      </c>
      <c r="J231" s="15">
        <f t="shared" ref="J231" si="1206">SUM(J228:J230)</f>
        <v>0</v>
      </c>
      <c r="K231" s="15">
        <f t="shared" ref="K231" si="1207">SUM(K228:K230)</f>
        <v>479.92</v>
      </c>
      <c r="L231" s="15">
        <f t="shared" ref="L231" si="1208">SUM(L228:L230)</f>
        <v>0</v>
      </c>
      <c r="M231" s="15">
        <f t="shared" ref="M231" si="1209">SUM(M228:M230)</f>
        <v>1685.06</v>
      </c>
      <c r="N231" s="15">
        <f t="shared" ref="N231" si="1210">SUM(N228:N230)</f>
        <v>0</v>
      </c>
      <c r="O231" s="15">
        <f t="shared" ref="O231" si="1211">SUM(O228:O230)</f>
        <v>2822.9900000000002</v>
      </c>
      <c r="P231" s="15">
        <f t="shared" ref="P231" si="1212">SUM(P228:P230)</f>
        <v>0</v>
      </c>
      <c r="Q231" s="15">
        <f t="shared" ref="Q231" si="1213">SUM(Q228:Q230)</f>
        <v>8539.66</v>
      </c>
      <c r="R231" s="15">
        <f t="shared" ref="R231" si="1214">SUM(R228:R230)</f>
        <v>0</v>
      </c>
      <c r="S231" s="15">
        <f t="shared" ref="S231" si="1215">SUM(S228:S230)</f>
        <v>14045.41</v>
      </c>
      <c r="T231" s="15">
        <f t="shared" ref="T231" si="1216">SUM(T228:T230)</f>
        <v>0</v>
      </c>
      <c r="U231" s="15">
        <f t="shared" ref="U231" si="1217">SUM(U228:U230)</f>
        <v>16635.04</v>
      </c>
      <c r="V231" s="15">
        <f t="shared" ref="V231" si="1218">SUM(V228:V230)</f>
        <v>0</v>
      </c>
      <c r="W231" s="15">
        <f t="shared" ref="W231" si="1219">SUM(W228:W230)</f>
        <v>1942.38</v>
      </c>
      <c r="X231" s="15">
        <f t="shared" ref="X231" si="1220">SUM(X228:X230)</f>
        <v>0</v>
      </c>
      <c r="Y231" s="15">
        <f t="shared" ref="Y231" si="1221">SUM(Y228:Y230)</f>
        <v>3788.68</v>
      </c>
      <c r="Z231" s="15">
        <f t="shared" ref="Z231" si="1222">SUM(Z228:Z230)</f>
        <v>0</v>
      </c>
    </row>
    <row r="232" spans="1:26" x14ac:dyDescent="0.25">
      <c r="A232" s="25">
        <v>53063004400</v>
      </c>
      <c r="B232" s="26" t="s">
        <v>20</v>
      </c>
      <c r="C232" s="14">
        <v>22666.639999999999</v>
      </c>
      <c r="D232" s="18"/>
      <c r="E232" s="17"/>
      <c r="F232" s="18"/>
      <c r="G232" s="17">
        <v>271.88</v>
      </c>
      <c r="H232" s="18"/>
      <c r="I232" s="17"/>
      <c r="J232" s="18"/>
      <c r="K232" s="17">
        <v>5105.6400000000003</v>
      </c>
      <c r="L232" s="18"/>
      <c r="M232" s="17"/>
      <c r="N232" s="18"/>
      <c r="O232" s="17">
        <v>6036.42</v>
      </c>
      <c r="P232" s="18"/>
      <c r="Q232" s="17"/>
      <c r="R232" s="18"/>
      <c r="S232" s="17">
        <v>30832.46</v>
      </c>
      <c r="T232" s="18"/>
      <c r="U232" s="17">
        <v>467.93</v>
      </c>
      <c r="V232" s="18"/>
      <c r="W232" s="17">
        <v>105.72</v>
      </c>
      <c r="X232" s="18"/>
      <c r="Y232" s="17">
        <v>1585.27</v>
      </c>
      <c r="Z232" s="18"/>
    </row>
    <row r="233" spans="1:26" x14ac:dyDescent="0.25">
      <c r="A233" s="24"/>
      <c r="B233" s="26" t="s">
        <v>21</v>
      </c>
      <c r="C233" s="14"/>
      <c r="D233" s="18"/>
      <c r="E233" s="17"/>
      <c r="F233" s="18"/>
      <c r="G233" s="17"/>
      <c r="H233" s="18"/>
      <c r="I233" s="17"/>
      <c r="J233" s="18"/>
      <c r="K233" s="17"/>
      <c r="L233" s="18"/>
      <c r="M233" s="17">
        <v>11246.64</v>
      </c>
      <c r="N233" s="18"/>
      <c r="O233" s="17"/>
      <c r="P233" s="18"/>
      <c r="Q233" s="17"/>
      <c r="R233" s="18"/>
      <c r="S233" s="17"/>
      <c r="T233" s="18"/>
      <c r="U233" s="17">
        <v>2023.98</v>
      </c>
      <c r="V233" s="18"/>
      <c r="W233" s="17"/>
      <c r="X233" s="18"/>
      <c r="Y233" s="17"/>
      <c r="Z233" s="18"/>
    </row>
    <row r="234" spans="1:26" x14ac:dyDescent="0.25">
      <c r="A234" s="24"/>
      <c r="B234" s="26" t="s">
        <v>22</v>
      </c>
      <c r="C234" s="14"/>
      <c r="D234" s="18"/>
      <c r="E234" s="17"/>
      <c r="F234" s="18"/>
      <c r="G234" s="17"/>
      <c r="H234" s="18"/>
      <c r="I234" s="17"/>
      <c r="J234" s="18"/>
      <c r="K234" s="17"/>
      <c r="L234" s="18"/>
      <c r="M234" s="17">
        <v>5560.46</v>
      </c>
      <c r="N234" s="18"/>
      <c r="O234" s="17"/>
      <c r="P234" s="18"/>
      <c r="Q234" s="17"/>
      <c r="R234" s="18"/>
      <c r="S234" s="17"/>
      <c r="T234" s="18"/>
      <c r="U234" s="17"/>
      <c r="V234" s="18"/>
      <c r="W234" s="17"/>
      <c r="X234" s="18"/>
      <c r="Y234" s="17"/>
      <c r="Z234" s="18"/>
    </row>
    <row r="235" spans="1:26" x14ac:dyDescent="0.25">
      <c r="B235" s="27" t="s">
        <v>23</v>
      </c>
      <c r="C235" s="13">
        <f>SUM(C232:C234)</f>
        <v>22666.639999999999</v>
      </c>
      <c r="D235" s="15">
        <f t="shared" ref="D235" si="1223">SUM(D232:D234)</f>
        <v>0</v>
      </c>
      <c r="E235" s="15">
        <f t="shared" ref="E235" si="1224">SUM(E232:E234)</f>
        <v>0</v>
      </c>
      <c r="F235" s="15">
        <f t="shared" ref="F235" si="1225">SUM(F232:F234)</f>
        <v>0</v>
      </c>
      <c r="G235" s="15">
        <f t="shared" ref="G235" si="1226">SUM(G232:G234)</f>
        <v>271.88</v>
      </c>
      <c r="H235" s="15">
        <f t="shared" ref="H235" si="1227">SUM(H232:H234)</f>
        <v>0</v>
      </c>
      <c r="I235" s="15">
        <f t="shared" ref="I235" si="1228">SUM(I232:I234)</f>
        <v>0</v>
      </c>
      <c r="J235" s="15">
        <f t="shared" ref="J235" si="1229">SUM(J232:J234)</f>
        <v>0</v>
      </c>
      <c r="K235" s="15">
        <f t="shared" ref="K235" si="1230">SUM(K232:K234)</f>
        <v>5105.6400000000003</v>
      </c>
      <c r="L235" s="15">
        <f t="shared" ref="L235" si="1231">SUM(L232:L234)</f>
        <v>0</v>
      </c>
      <c r="M235" s="15">
        <f t="shared" ref="M235" si="1232">SUM(M232:M234)</f>
        <v>16807.099999999999</v>
      </c>
      <c r="N235" s="15">
        <f t="shared" ref="N235" si="1233">SUM(N232:N234)</f>
        <v>0</v>
      </c>
      <c r="O235" s="15">
        <f t="shared" ref="O235" si="1234">SUM(O232:O234)</f>
        <v>6036.42</v>
      </c>
      <c r="P235" s="15">
        <f t="shared" ref="P235" si="1235">SUM(P232:P234)</f>
        <v>0</v>
      </c>
      <c r="Q235" s="15">
        <f t="shared" ref="Q235" si="1236">SUM(Q232:Q234)</f>
        <v>0</v>
      </c>
      <c r="R235" s="15">
        <f t="shared" ref="R235" si="1237">SUM(R232:R234)</f>
        <v>0</v>
      </c>
      <c r="S235" s="15">
        <f t="shared" ref="S235" si="1238">SUM(S232:S234)</f>
        <v>30832.46</v>
      </c>
      <c r="T235" s="15">
        <f t="shared" ref="T235" si="1239">SUM(T232:T234)</f>
        <v>0</v>
      </c>
      <c r="U235" s="15">
        <f t="shared" ref="U235" si="1240">SUM(U232:U234)</f>
        <v>2491.91</v>
      </c>
      <c r="V235" s="15">
        <f t="shared" ref="V235" si="1241">SUM(V232:V234)</f>
        <v>0</v>
      </c>
      <c r="W235" s="15">
        <f t="shared" ref="W235" si="1242">SUM(W232:W234)</f>
        <v>105.72</v>
      </c>
      <c r="X235" s="15">
        <f t="shared" ref="X235" si="1243">SUM(X232:X234)</f>
        <v>0</v>
      </c>
      <c r="Y235" s="15">
        <f t="shared" ref="Y235" si="1244">SUM(Y232:Y234)</f>
        <v>1585.27</v>
      </c>
      <c r="Z235" s="15">
        <f t="shared" ref="Z235" si="1245">SUM(Z232:Z234)</f>
        <v>0</v>
      </c>
    </row>
    <row r="236" spans="1:26" x14ac:dyDescent="0.25">
      <c r="A236" s="25">
        <v>53063004500</v>
      </c>
      <c r="B236" s="26" t="s">
        <v>20</v>
      </c>
      <c r="C236" s="14">
        <v>22666.639999999999</v>
      </c>
      <c r="D236" s="18"/>
      <c r="E236" s="17">
        <v>244.24</v>
      </c>
      <c r="F236" s="18"/>
      <c r="G236" s="17"/>
      <c r="H236" s="18"/>
      <c r="I236" s="17">
        <v>514</v>
      </c>
      <c r="J236" s="18"/>
      <c r="K236" s="17">
        <v>1289.82</v>
      </c>
      <c r="L236" s="18"/>
      <c r="M236" s="17">
        <v>39.9</v>
      </c>
      <c r="N236" s="18"/>
      <c r="O236" s="17"/>
      <c r="P236" s="18"/>
      <c r="Q236" s="17">
        <v>954.67</v>
      </c>
      <c r="R236" s="18"/>
      <c r="S236" s="17"/>
      <c r="T236" s="18"/>
      <c r="U236" s="17">
        <v>544.95000000000005</v>
      </c>
      <c r="V236" s="18"/>
      <c r="W236" s="17">
        <v>880.81</v>
      </c>
      <c r="X236" s="18"/>
      <c r="Y236" s="17"/>
      <c r="Z236" s="18"/>
    </row>
    <row r="237" spans="1:26" x14ac:dyDescent="0.25">
      <c r="A237" s="24"/>
      <c r="B237" s="26" t="s">
        <v>21</v>
      </c>
      <c r="C237" s="14"/>
      <c r="D237" s="18"/>
      <c r="E237" s="17"/>
      <c r="F237" s="18"/>
      <c r="G237" s="17"/>
      <c r="H237" s="18"/>
      <c r="I237" s="17"/>
      <c r="J237" s="18"/>
      <c r="K237" s="17">
        <v>337.56</v>
      </c>
      <c r="L237" s="18"/>
      <c r="M237" s="17">
        <v>24.92</v>
      </c>
      <c r="N237" s="18"/>
      <c r="O237" s="17"/>
      <c r="P237" s="18"/>
      <c r="Q237" s="17"/>
      <c r="R237" s="18"/>
      <c r="S237" s="17">
        <v>1885.03</v>
      </c>
      <c r="T237" s="18"/>
      <c r="U237" s="17"/>
      <c r="V237" s="18"/>
      <c r="W237" s="17"/>
      <c r="X237" s="18"/>
      <c r="Y237" s="17">
        <v>1111.92</v>
      </c>
      <c r="Z237" s="18"/>
    </row>
    <row r="238" spans="1:26" x14ac:dyDescent="0.25">
      <c r="A238" s="24"/>
      <c r="B238" s="26" t="s">
        <v>22</v>
      </c>
      <c r="C238" s="14"/>
      <c r="D238" s="18"/>
      <c r="E238" s="17"/>
      <c r="F238" s="18"/>
      <c r="G238" s="17"/>
      <c r="H238" s="18"/>
      <c r="I238" s="17"/>
      <c r="J238" s="18"/>
      <c r="K238" s="17"/>
      <c r="L238" s="18"/>
      <c r="M238" s="17"/>
      <c r="N238" s="18"/>
      <c r="O238" s="17"/>
      <c r="P238" s="18"/>
      <c r="Q238" s="17"/>
      <c r="R238" s="18"/>
      <c r="S238" s="17"/>
      <c r="T238" s="18"/>
      <c r="U238" s="17"/>
      <c r="V238" s="18"/>
      <c r="W238" s="17"/>
      <c r="X238" s="18"/>
      <c r="Y238" s="17"/>
      <c r="Z238" s="18"/>
    </row>
    <row r="239" spans="1:26" x14ac:dyDescent="0.25">
      <c r="B239" s="27" t="s">
        <v>23</v>
      </c>
      <c r="C239" s="13">
        <f>SUM(C236:C238)</f>
        <v>22666.639999999999</v>
      </c>
      <c r="D239" s="16"/>
      <c r="E239" s="15"/>
      <c r="F239" s="16"/>
      <c r="G239" s="15"/>
      <c r="H239" s="16"/>
      <c r="I239" s="15"/>
      <c r="J239" s="16"/>
      <c r="K239" s="15"/>
      <c r="L239" s="16"/>
      <c r="M239" s="15"/>
      <c r="N239" s="16"/>
      <c r="O239" s="15"/>
      <c r="P239" s="16"/>
      <c r="Q239" s="15"/>
      <c r="R239" s="16"/>
      <c r="S239" s="15"/>
      <c r="T239" s="16"/>
      <c r="U239" s="15"/>
      <c r="V239" s="16"/>
      <c r="W239" s="15"/>
      <c r="X239" s="16"/>
      <c r="Y239" s="15"/>
      <c r="Z239" s="16"/>
    </row>
    <row r="240" spans="1:26" x14ac:dyDescent="0.25">
      <c r="A240" s="25">
        <v>53063004601</v>
      </c>
      <c r="B240" s="26" t="s">
        <v>20</v>
      </c>
      <c r="C240" s="14">
        <v>915.42</v>
      </c>
      <c r="D240" s="18"/>
      <c r="E240" s="17">
        <v>1009.36</v>
      </c>
      <c r="F240" s="18"/>
      <c r="G240" s="17">
        <v>4977.22</v>
      </c>
      <c r="H240" s="18"/>
      <c r="I240" s="17">
        <v>2475.9</v>
      </c>
      <c r="J240" s="18"/>
      <c r="K240" s="17">
        <v>1214.5999999999999</v>
      </c>
      <c r="L240" s="18"/>
      <c r="M240" s="17">
        <v>920.06</v>
      </c>
      <c r="N240" s="18"/>
      <c r="O240" s="17">
        <v>2106.83</v>
      </c>
      <c r="P240" s="18"/>
      <c r="Q240" s="17">
        <v>3174.37</v>
      </c>
      <c r="R240" s="18"/>
      <c r="S240" s="17">
        <v>5721.89</v>
      </c>
      <c r="T240" s="18"/>
      <c r="U240" s="17">
        <v>5812.46</v>
      </c>
      <c r="V240" s="18"/>
      <c r="W240" s="17">
        <v>585.58000000000004</v>
      </c>
      <c r="X240" s="18"/>
      <c r="Y240" s="17">
        <v>80.540000000000006</v>
      </c>
      <c r="Z240" s="18"/>
    </row>
    <row r="241" spans="1:26" x14ac:dyDescent="0.25">
      <c r="A241" s="24"/>
      <c r="B241" s="26" t="s">
        <v>21</v>
      </c>
      <c r="C241" s="14"/>
      <c r="D241" s="18"/>
      <c r="E241" s="17">
        <v>1804.95</v>
      </c>
      <c r="F241" s="18"/>
      <c r="G241" s="17">
        <v>1440.78</v>
      </c>
      <c r="H241" s="18"/>
      <c r="I241" s="17">
        <v>1521.14</v>
      </c>
      <c r="J241" s="18"/>
      <c r="K241" s="17">
        <v>2011.16</v>
      </c>
      <c r="L241" s="18"/>
      <c r="M241" s="17"/>
      <c r="N241" s="18"/>
      <c r="O241" s="17"/>
      <c r="P241" s="18"/>
      <c r="Q241" s="17">
        <v>406.06</v>
      </c>
      <c r="R241" s="18"/>
      <c r="S241" s="17">
        <v>694.62</v>
      </c>
      <c r="T241" s="18"/>
      <c r="U241" s="17">
        <v>514.98</v>
      </c>
      <c r="V241" s="18"/>
      <c r="W241" s="17">
        <v>232.78</v>
      </c>
      <c r="X241" s="18"/>
      <c r="Y241" s="17">
        <v>918.52</v>
      </c>
      <c r="Z241" s="18"/>
    </row>
    <row r="242" spans="1:26" x14ac:dyDescent="0.25">
      <c r="A242" s="24"/>
      <c r="B242" s="26" t="s">
        <v>22</v>
      </c>
      <c r="C242" s="14"/>
      <c r="D242" s="18"/>
      <c r="E242" s="17"/>
      <c r="F242" s="18"/>
      <c r="G242" s="17"/>
      <c r="H242" s="18"/>
      <c r="I242" s="17"/>
      <c r="J242" s="18"/>
      <c r="K242" s="17">
        <v>795.96</v>
      </c>
      <c r="L242" s="18"/>
      <c r="M242" s="17"/>
      <c r="N242" s="18"/>
      <c r="O242" s="17"/>
      <c r="P242" s="18"/>
      <c r="Q242" s="17"/>
      <c r="R242" s="18"/>
      <c r="S242" s="17">
        <v>648.17999999999995</v>
      </c>
      <c r="T242" s="18"/>
      <c r="U242" s="17">
        <v>2143.86</v>
      </c>
      <c r="V242" s="18"/>
      <c r="W242" s="17">
        <v>1084.72</v>
      </c>
      <c r="X242" s="18"/>
      <c r="Y242" s="17">
        <v>448.72</v>
      </c>
      <c r="Z242" s="18"/>
    </row>
    <row r="243" spans="1:26" x14ac:dyDescent="0.25">
      <c r="B243" s="27" t="s">
        <v>23</v>
      </c>
      <c r="C243" s="13">
        <f>SUM(C240:C242)</f>
        <v>915.42</v>
      </c>
      <c r="D243" s="15">
        <f t="shared" ref="D243" si="1246">SUM(D240:D242)</f>
        <v>0</v>
      </c>
      <c r="E243" s="15">
        <f t="shared" ref="E243" si="1247">SUM(E240:E242)</f>
        <v>2814.31</v>
      </c>
      <c r="F243" s="15">
        <f t="shared" ref="F243" si="1248">SUM(F240:F242)</f>
        <v>0</v>
      </c>
      <c r="G243" s="15">
        <f t="shared" ref="G243" si="1249">SUM(G240:G242)</f>
        <v>6418</v>
      </c>
      <c r="H243" s="15">
        <f t="shared" ref="H243" si="1250">SUM(H240:H242)</f>
        <v>0</v>
      </c>
      <c r="I243" s="15">
        <f t="shared" ref="I243" si="1251">SUM(I240:I242)</f>
        <v>3997.04</v>
      </c>
      <c r="J243" s="15">
        <f t="shared" ref="J243" si="1252">SUM(J240:J242)</f>
        <v>0</v>
      </c>
      <c r="K243" s="15">
        <f t="shared" ref="K243" si="1253">SUM(K240:K242)</f>
        <v>4021.7200000000003</v>
      </c>
      <c r="L243" s="15">
        <f t="shared" ref="L243" si="1254">SUM(L240:L242)</f>
        <v>0</v>
      </c>
      <c r="M243" s="15">
        <f t="shared" ref="M243" si="1255">SUM(M240:M242)</f>
        <v>920.06</v>
      </c>
      <c r="N243" s="15">
        <f t="shared" ref="N243" si="1256">SUM(N240:N242)</f>
        <v>0</v>
      </c>
      <c r="O243" s="15">
        <f t="shared" ref="O243" si="1257">SUM(O240:O242)</f>
        <v>2106.83</v>
      </c>
      <c r="P243" s="15">
        <f t="shared" ref="P243" si="1258">SUM(P240:P242)</f>
        <v>0</v>
      </c>
      <c r="Q243" s="15">
        <f t="shared" ref="Q243" si="1259">SUM(Q240:Q242)</f>
        <v>3580.43</v>
      </c>
      <c r="R243" s="15">
        <f t="shared" ref="R243" si="1260">SUM(R240:R242)</f>
        <v>0</v>
      </c>
      <c r="S243" s="15">
        <f t="shared" ref="S243" si="1261">SUM(S240:S242)</f>
        <v>7064.6900000000005</v>
      </c>
      <c r="T243" s="15">
        <f t="shared" ref="T243" si="1262">SUM(T240:T242)</f>
        <v>0</v>
      </c>
      <c r="U243" s="15">
        <f t="shared" ref="U243" si="1263">SUM(U240:U242)</f>
        <v>8471.3000000000011</v>
      </c>
      <c r="V243" s="15">
        <f t="shared" ref="V243" si="1264">SUM(V240:V242)</f>
        <v>0</v>
      </c>
      <c r="W243" s="15">
        <f t="shared" ref="W243" si="1265">SUM(W240:W242)</f>
        <v>1903.08</v>
      </c>
      <c r="X243" s="15">
        <f t="shared" ref="X243" si="1266">SUM(X240:X242)</f>
        <v>0</v>
      </c>
      <c r="Y243" s="15">
        <f t="shared" ref="Y243" si="1267">SUM(Y240:Y242)</f>
        <v>1447.78</v>
      </c>
      <c r="Z243" s="15">
        <f t="shared" ref="Z243" si="1268">SUM(Z240:Z242)</f>
        <v>0</v>
      </c>
    </row>
    <row r="244" spans="1:26" x14ac:dyDescent="0.25">
      <c r="A244" s="25">
        <v>53063004602</v>
      </c>
      <c r="B244" s="26" t="s">
        <v>20</v>
      </c>
      <c r="C244" s="14"/>
      <c r="D244" s="18"/>
      <c r="E244" s="17"/>
      <c r="F244" s="18"/>
      <c r="G244" s="17"/>
      <c r="H244" s="18"/>
      <c r="I244" s="17"/>
      <c r="J244" s="18"/>
      <c r="K244" s="17"/>
      <c r="L244" s="18"/>
      <c r="M244" s="17"/>
      <c r="N244" s="18"/>
      <c r="O244" s="17"/>
      <c r="P244" s="18"/>
      <c r="Q244" s="17"/>
      <c r="R244" s="18"/>
      <c r="S244" s="17">
        <v>29222.34</v>
      </c>
      <c r="T244" s="18"/>
      <c r="U244" s="17"/>
      <c r="V244" s="18"/>
      <c r="W244" s="17"/>
      <c r="X244" s="18"/>
      <c r="Y244" s="17"/>
      <c r="Z244" s="18"/>
    </row>
    <row r="245" spans="1:26" x14ac:dyDescent="0.25">
      <c r="A245" s="24"/>
      <c r="B245" s="26" t="s">
        <v>21</v>
      </c>
      <c r="C245" s="14"/>
      <c r="D245" s="18"/>
      <c r="E245" s="17"/>
      <c r="F245" s="18"/>
      <c r="G245" s="17"/>
      <c r="H245" s="18"/>
      <c r="I245" s="17"/>
      <c r="J245" s="18"/>
      <c r="K245" s="17"/>
      <c r="L245" s="18"/>
      <c r="M245" s="17"/>
      <c r="N245" s="18"/>
      <c r="O245" s="17"/>
      <c r="P245" s="18"/>
      <c r="Q245" s="17"/>
      <c r="R245" s="18"/>
      <c r="S245" s="17"/>
      <c r="T245" s="18"/>
      <c r="U245" s="17"/>
      <c r="V245" s="18"/>
      <c r="W245" s="17"/>
      <c r="X245" s="18"/>
      <c r="Y245" s="17"/>
      <c r="Z245" s="18"/>
    </row>
    <row r="246" spans="1:26" x14ac:dyDescent="0.25">
      <c r="A246" s="24"/>
      <c r="B246" s="26" t="s">
        <v>22</v>
      </c>
      <c r="C246" s="14"/>
      <c r="D246" s="18"/>
      <c r="E246" s="17"/>
      <c r="F246" s="18"/>
      <c r="G246" s="17"/>
      <c r="H246" s="18"/>
      <c r="I246" s="17"/>
      <c r="J246" s="18"/>
      <c r="K246" s="17"/>
      <c r="L246" s="18"/>
      <c r="M246" s="17"/>
      <c r="N246" s="18"/>
      <c r="O246" s="17"/>
      <c r="P246" s="18"/>
      <c r="Q246" s="17"/>
      <c r="R246" s="18"/>
      <c r="S246" s="17"/>
      <c r="T246" s="18"/>
      <c r="U246" s="17"/>
      <c r="V246" s="18"/>
      <c r="W246" s="17"/>
      <c r="X246" s="18"/>
      <c r="Y246" s="17"/>
      <c r="Z246" s="18"/>
    </row>
    <row r="247" spans="1:26" x14ac:dyDescent="0.25">
      <c r="B247" s="27" t="s">
        <v>23</v>
      </c>
      <c r="C247" s="13">
        <f>SUM(C244:C246)</f>
        <v>0</v>
      </c>
      <c r="D247" s="15">
        <f t="shared" ref="D247" si="1269">SUM(D244:D246)</f>
        <v>0</v>
      </c>
      <c r="E247" s="15">
        <f t="shared" ref="E247" si="1270">SUM(E244:E246)</f>
        <v>0</v>
      </c>
      <c r="F247" s="15">
        <f t="shared" ref="F247" si="1271">SUM(F244:F246)</f>
        <v>0</v>
      </c>
      <c r="G247" s="15">
        <f t="shared" ref="G247" si="1272">SUM(G244:G246)</f>
        <v>0</v>
      </c>
      <c r="H247" s="15">
        <f t="shared" ref="H247" si="1273">SUM(H244:H246)</f>
        <v>0</v>
      </c>
      <c r="I247" s="15">
        <f t="shared" ref="I247" si="1274">SUM(I244:I246)</f>
        <v>0</v>
      </c>
      <c r="J247" s="15">
        <f t="shared" ref="J247" si="1275">SUM(J244:J246)</f>
        <v>0</v>
      </c>
      <c r="K247" s="15">
        <f t="shared" ref="K247" si="1276">SUM(K244:K246)</f>
        <v>0</v>
      </c>
      <c r="L247" s="15">
        <f t="shared" ref="L247" si="1277">SUM(L244:L246)</f>
        <v>0</v>
      </c>
      <c r="M247" s="15">
        <f t="shared" ref="M247" si="1278">SUM(M244:M246)</f>
        <v>0</v>
      </c>
      <c r="N247" s="15">
        <f t="shared" ref="N247" si="1279">SUM(N244:N246)</f>
        <v>0</v>
      </c>
      <c r="O247" s="15">
        <f t="shared" ref="O247" si="1280">SUM(O244:O246)</f>
        <v>0</v>
      </c>
      <c r="P247" s="15">
        <f t="shared" ref="P247" si="1281">SUM(P244:P246)</f>
        <v>0</v>
      </c>
      <c r="Q247" s="15">
        <f t="shared" ref="Q247" si="1282">SUM(Q244:Q246)</f>
        <v>0</v>
      </c>
      <c r="R247" s="15">
        <f t="shared" ref="R247" si="1283">SUM(R244:R246)</f>
        <v>0</v>
      </c>
      <c r="S247" s="15">
        <f t="shared" ref="S247" si="1284">SUM(S244:S246)</f>
        <v>29222.34</v>
      </c>
      <c r="T247" s="15">
        <f t="shared" ref="T247" si="1285">SUM(T244:T246)</f>
        <v>0</v>
      </c>
      <c r="U247" s="15">
        <f t="shared" ref="U247" si="1286">SUM(U244:U246)</f>
        <v>0</v>
      </c>
      <c r="V247" s="15">
        <f t="shared" ref="V247" si="1287">SUM(V244:V246)</f>
        <v>0</v>
      </c>
      <c r="W247" s="15">
        <f t="shared" ref="W247" si="1288">SUM(W244:W246)</f>
        <v>0</v>
      </c>
      <c r="X247" s="15">
        <f t="shared" ref="X247" si="1289">SUM(X244:X246)</f>
        <v>0</v>
      </c>
      <c r="Y247" s="15">
        <f t="shared" ref="Y247" si="1290">SUM(Y244:Y246)</f>
        <v>0</v>
      </c>
      <c r="Z247" s="15">
        <f t="shared" ref="Z247" si="1291">SUM(Z244:Z246)</f>
        <v>0</v>
      </c>
    </row>
    <row r="248" spans="1:26" x14ac:dyDescent="0.25">
      <c r="A248" s="25">
        <v>53063004700</v>
      </c>
      <c r="B248" s="26" t="s">
        <v>20</v>
      </c>
      <c r="C248" s="14">
        <v>2778.4</v>
      </c>
      <c r="D248" s="18"/>
      <c r="E248" s="17">
        <v>1156.04</v>
      </c>
      <c r="F248" s="18"/>
      <c r="G248" s="17">
        <v>12445.18</v>
      </c>
      <c r="H248" s="18"/>
      <c r="I248" s="17">
        <v>2300.2399999999998</v>
      </c>
      <c r="J248" s="18"/>
      <c r="K248" s="17">
        <v>3364.52</v>
      </c>
      <c r="L248" s="18"/>
      <c r="M248" s="17">
        <v>295.89999999999998</v>
      </c>
      <c r="N248" s="18"/>
      <c r="O248" s="17">
        <v>3503.1</v>
      </c>
      <c r="P248" s="18"/>
      <c r="Q248" s="17">
        <v>3848.08</v>
      </c>
      <c r="R248" s="18"/>
      <c r="S248" s="17">
        <v>6287.61</v>
      </c>
      <c r="T248" s="18"/>
      <c r="U248" s="17">
        <v>2105.34</v>
      </c>
      <c r="V248" s="18"/>
      <c r="W248" s="17">
        <v>786.78</v>
      </c>
      <c r="X248" s="18"/>
      <c r="Y248" s="17">
        <v>1156.3</v>
      </c>
      <c r="Z248" s="18"/>
    </row>
    <row r="249" spans="1:26" x14ac:dyDescent="0.25">
      <c r="A249" s="24"/>
      <c r="B249" s="26" t="s">
        <v>21</v>
      </c>
      <c r="C249" s="14"/>
      <c r="D249" s="18"/>
      <c r="E249" s="17"/>
      <c r="F249" s="18"/>
      <c r="G249" s="17">
        <v>632.79</v>
      </c>
      <c r="H249" s="18"/>
      <c r="I249" s="17">
        <v>527.20000000000005</v>
      </c>
      <c r="J249" s="18"/>
      <c r="K249" s="17">
        <v>711.64</v>
      </c>
      <c r="L249" s="18"/>
      <c r="M249" s="17">
        <v>2396.7399999999998</v>
      </c>
      <c r="N249" s="18"/>
      <c r="O249" s="17">
        <v>430.5</v>
      </c>
      <c r="P249" s="18"/>
      <c r="Q249" s="17"/>
      <c r="R249" s="18"/>
      <c r="S249" s="17">
        <v>172.98</v>
      </c>
      <c r="T249" s="18"/>
      <c r="U249" s="17"/>
      <c r="V249" s="18"/>
      <c r="W249" s="17"/>
      <c r="X249" s="18"/>
      <c r="Y249" s="17">
        <v>859.4</v>
      </c>
      <c r="Z249" s="18"/>
    </row>
    <row r="250" spans="1:26" x14ac:dyDescent="0.25">
      <c r="A250" s="24"/>
      <c r="B250" s="26" t="s">
        <v>22</v>
      </c>
      <c r="C250" s="14">
        <v>2186.34</v>
      </c>
      <c r="D250" s="18"/>
      <c r="E250" s="17"/>
      <c r="F250" s="18"/>
      <c r="G250" s="17"/>
      <c r="H250" s="18"/>
      <c r="I250" s="17"/>
      <c r="J250" s="18"/>
      <c r="K250" s="17"/>
      <c r="L250" s="18"/>
      <c r="M250" s="17"/>
      <c r="N250" s="18"/>
      <c r="O250" s="17"/>
      <c r="P250" s="18"/>
      <c r="Q250" s="17">
        <v>654.67999999999995</v>
      </c>
      <c r="R250" s="18"/>
      <c r="S250" s="17"/>
      <c r="T250" s="18"/>
      <c r="U250" s="17">
        <v>257.44</v>
      </c>
      <c r="V250" s="18"/>
      <c r="W250" s="17">
        <v>344</v>
      </c>
      <c r="X250" s="18"/>
      <c r="Y250" s="17">
        <v>431.48</v>
      </c>
      <c r="Z250" s="18"/>
    </row>
    <row r="251" spans="1:26" x14ac:dyDescent="0.25">
      <c r="B251" s="27" t="s">
        <v>23</v>
      </c>
      <c r="C251" s="13">
        <f>SUM(C248:C250)</f>
        <v>4964.74</v>
      </c>
      <c r="D251" s="15">
        <f t="shared" ref="D251" si="1292">SUM(D248:D250)</f>
        <v>0</v>
      </c>
      <c r="E251" s="15">
        <f t="shared" ref="E251" si="1293">SUM(E248:E250)</f>
        <v>1156.04</v>
      </c>
      <c r="F251" s="15">
        <f t="shared" ref="F251" si="1294">SUM(F248:F250)</f>
        <v>0</v>
      </c>
      <c r="G251" s="15">
        <f t="shared" ref="G251" si="1295">SUM(G248:G250)</f>
        <v>13077.970000000001</v>
      </c>
      <c r="H251" s="15">
        <f t="shared" ref="H251" si="1296">SUM(H248:H250)</f>
        <v>0</v>
      </c>
      <c r="I251" s="15">
        <f t="shared" ref="I251" si="1297">SUM(I248:I250)</f>
        <v>2827.4399999999996</v>
      </c>
      <c r="J251" s="15">
        <f t="shared" ref="J251" si="1298">SUM(J248:J250)</f>
        <v>0</v>
      </c>
      <c r="K251" s="15">
        <f t="shared" ref="K251" si="1299">SUM(K248:K250)</f>
        <v>4076.16</v>
      </c>
      <c r="L251" s="15">
        <f t="shared" ref="L251" si="1300">SUM(L248:L250)</f>
        <v>0</v>
      </c>
      <c r="M251" s="15">
        <f t="shared" ref="M251" si="1301">SUM(M248:M250)</f>
        <v>2692.64</v>
      </c>
      <c r="N251" s="15">
        <f t="shared" ref="N251" si="1302">SUM(N248:N250)</f>
        <v>0</v>
      </c>
      <c r="O251" s="15">
        <f t="shared" ref="O251" si="1303">SUM(O248:O250)</f>
        <v>3933.6</v>
      </c>
      <c r="P251" s="15">
        <f t="shared" ref="P251" si="1304">SUM(P248:P250)</f>
        <v>0</v>
      </c>
      <c r="Q251" s="15">
        <f t="shared" ref="Q251" si="1305">SUM(Q248:Q250)</f>
        <v>4502.76</v>
      </c>
      <c r="R251" s="15">
        <f t="shared" ref="R251" si="1306">SUM(R248:R250)</f>
        <v>0</v>
      </c>
      <c r="S251" s="15">
        <f t="shared" ref="S251" si="1307">SUM(S248:S250)</f>
        <v>6460.5899999999992</v>
      </c>
      <c r="T251" s="15">
        <f t="shared" ref="T251" si="1308">SUM(T248:T250)</f>
        <v>0</v>
      </c>
      <c r="U251" s="15">
        <f t="shared" ref="U251" si="1309">SUM(U248:U250)</f>
        <v>2362.7800000000002</v>
      </c>
      <c r="V251" s="15">
        <f t="shared" ref="V251" si="1310">SUM(V248:V250)</f>
        <v>0</v>
      </c>
      <c r="W251" s="15">
        <f t="shared" ref="W251" si="1311">SUM(W248:W250)</f>
        <v>1130.78</v>
      </c>
      <c r="X251" s="15">
        <f t="shared" ref="X251" si="1312">SUM(X248:X250)</f>
        <v>0</v>
      </c>
      <c r="Y251" s="15">
        <f t="shared" ref="Y251" si="1313">SUM(Y248:Y250)</f>
        <v>2447.1799999999998</v>
      </c>
      <c r="Z251" s="15">
        <f t="shared" ref="Z251" si="1314">SUM(Z248:Z250)</f>
        <v>0</v>
      </c>
    </row>
    <row r="252" spans="1:26" x14ac:dyDescent="0.25">
      <c r="A252" s="25">
        <v>53063004800</v>
      </c>
      <c r="B252" s="26" t="s">
        <v>20</v>
      </c>
      <c r="C252" s="14">
        <v>15835.96</v>
      </c>
      <c r="D252" s="18"/>
      <c r="E252" s="17">
        <v>24.03</v>
      </c>
      <c r="F252" s="18"/>
      <c r="G252" s="17">
        <v>129.51</v>
      </c>
      <c r="H252" s="18"/>
      <c r="I252" s="17">
        <v>11.37</v>
      </c>
      <c r="J252" s="18"/>
      <c r="K252" s="17">
        <v>2552.8200000000002</v>
      </c>
      <c r="L252" s="18"/>
      <c r="M252" s="17">
        <v>3451.06</v>
      </c>
      <c r="N252" s="18"/>
      <c r="O252" s="17">
        <v>4748.1000000000004</v>
      </c>
      <c r="P252" s="18"/>
      <c r="Q252" s="17"/>
      <c r="R252" s="18"/>
      <c r="S252" s="17">
        <v>2426.88</v>
      </c>
      <c r="T252" s="18"/>
      <c r="U252" s="17">
        <v>233.25</v>
      </c>
      <c r="V252" s="18"/>
      <c r="W252" s="17"/>
      <c r="X252" s="18"/>
      <c r="Y252" s="17"/>
      <c r="Z252" s="18"/>
    </row>
    <row r="253" spans="1:26" x14ac:dyDescent="0.25">
      <c r="A253" s="24"/>
      <c r="B253" s="26" t="s">
        <v>21</v>
      </c>
      <c r="C253" s="14"/>
      <c r="D253" s="18"/>
      <c r="E253" s="17"/>
      <c r="F253" s="18"/>
      <c r="G253" s="17"/>
      <c r="H253" s="18"/>
      <c r="I253" s="17">
        <v>289.74</v>
      </c>
      <c r="J253" s="18"/>
      <c r="K253" s="17"/>
      <c r="L253" s="18"/>
      <c r="M253" s="17">
        <v>5623.32</v>
      </c>
      <c r="N253" s="18"/>
      <c r="O253" s="17"/>
      <c r="P253" s="18"/>
      <c r="Q253" s="17">
        <v>181.53</v>
      </c>
      <c r="R253" s="18"/>
      <c r="S253" s="17"/>
      <c r="T253" s="18"/>
      <c r="U253" s="17"/>
      <c r="V253" s="18"/>
      <c r="W253" s="17">
        <v>539.76</v>
      </c>
      <c r="X253" s="18"/>
      <c r="Y253" s="17"/>
      <c r="Z253" s="18"/>
    </row>
    <row r="254" spans="1:26" x14ac:dyDescent="0.25">
      <c r="A254" s="24"/>
      <c r="B254" s="26" t="s">
        <v>22</v>
      </c>
      <c r="C254" s="14">
        <v>536.14</v>
      </c>
      <c r="D254" s="18"/>
      <c r="E254" s="17">
        <v>235.41</v>
      </c>
      <c r="F254" s="18"/>
      <c r="G254" s="17"/>
      <c r="H254" s="18"/>
      <c r="I254" s="17"/>
      <c r="J254" s="18"/>
      <c r="K254" s="17">
        <v>477.78</v>
      </c>
      <c r="L254" s="18"/>
      <c r="M254" s="17">
        <v>583.55999999999995</v>
      </c>
      <c r="N254" s="18"/>
      <c r="O254" s="17">
        <v>660.39</v>
      </c>
      <c r="P254" s="18"/>
      <c r="Q254" s="17">
        <v>816.66</v>
      </c>
      <c r="R254" s="18"/>
      <c r="S254" s="17"/>
      <c r="T254" s="18"/>
      <c r="U254" s="17"/>
      <c r="V254" s="18"/>
      <c r="W254" s="17"/>
      <c r="X254" s="18"/>
      <c r="Y254" s="17">
        <v>629.66999999999996</v>
      </c>
      <c r="Z254" s="18"/>
    </row>
    <row r="255" spans="1:26" x14ac:dyDescent="0.25">
      <c r="B255" s="27" t="s">
        <v>23</v>
      </c>
      <c r="C255" s="13">
        <f>SUM(C252:C254)</f>
        <v>16372.099999999999</v>
      </c>
      <c r="D255" s="15">
        <f t="shared" ref="D255" si="1315">SUM(D252:D254)</f>
        <v>0</v>
      </c>
      <c r="E255" s="15">
        <f t="shared" ref="E255" si="1316">SUM(E252:E254)</f>
        <v>259.44</v>
      </c>
      <c r="F255" s="15">
        <f t="shared" ref="F255" si="1317">SUM(F252:F254)</f>
        <v>0</v>
      </c>
      <c r="G255" s="15">
        <f t="shared" ref="G255" si="1318">SUM(G252:G254)</f>
        <v>129.51</v>
      </c>
      <c r="H255" s="15">
        <f t="shared" ref="H255" si="1319">SUM(H252:H254)</f>
        <v>0</v>
      </c>
      <c r="I255" s="15">
        <f t="shared" ref="I255" si="1320">SUM(I252:I254)</f>
        <v>301.11</v>
      </c>
      <c r="J255" s="15">
        <f t="shared" ref="J255" si="1321">SUM(J252:J254)</f>
        <v>0</v>
      </c>
      <c r="K255" s="15">
        <f t="shared" ref="K255" si="1322">SUM(K252:K254)</f>
        <v>3030.6000000000004</v>
      </c>
      <c r="L255" s="15">
        <f t="shared" ref="L255" si="1323">SUM(L252:L254)</f>
        <v>0</v>
      </c>
      <c r="M255" s="15">
        <f t="shared" ref="M255" si="1324">SUM(M252:M254)</f>
        <v>9657.9399999999987</v>
      </c>
      <c r="N255" s="15">
        <f t="shared" ref="N255" si="1325">SUM(N252:N254)</f>
        <v>0</v>
      </c>
      <c r="O255" s="15">
        <f t="shared" ref="O255" si="1326">SUM(O252:O254)</f>
        <v>5408.4900000000007</v>
      </c>
      <c r="P255" s="15">
        <f t="shared" ref="P255" si="1327">SUM(P252:P254)</f>
        <v>0</v>
      </c>
      <c r="Q255" s="15">
        <f t="shared" ref="Q255" si="1328">SUM(Q252:Q254)</f>
        <v>998.18999999999994</v>
      </c>
      <c r="R255" s="15">
        <f t="shared" ref="R255" si="1329">SUM(R252:R254)</f>
        <v>0</v>
      </c>
      <c r="S255" s="15">
        <f t="shared" ref="S255" si="1330">SUM(S252:S254)</f>
        <v>2426.88</v>
      </c>
      <c r="T255" s="15">
        <f t="shared" ref="T255" si="1331">SUM(T252:T254)</f>
        <v>0</v>
      </c>
      <c r="U255" s="15">
        <f t="shared" ref="U255" si="1332">SUM(U252:U254)</f>
        <v>233.25</v>
      </c>
      <c r="V255" s="15">
        <f t="shared" ref="V255" si="1333">SUM(V252:V254)</f>
        <v>0</v>
      </c>
      <c r="W255" s="15">
        <f t="shared" ref="W255" si="1334">SUM(W252:W254)</f>
        <v>539.76</v>
      </c>
      <c r="X255" s="15">
        <f t="shared" ref="X255" si="1335">SUM(X252:X254)</f>
        <v>0</v>
      </c>
      <c r="Y255" s="15">
        <f t="shared" ref="Y255" si="1336">SUM(Y252:Y254)</f>
        <v>629.66999999999996</v>
      </c>
      <c r="Z255" s="15">
        <f t="shared" ref="Z255" si="1337">SUM(Z252:Z254)</f>
        <v>0</v>
      </c>
    </row>
    <row r="256" spans="1:26" x14ac:dyDescent="0.25">
      <c r="A256" s="25">
        <v>53063004900</v>
      </c>
      <c r="B256" s="26" t="s">
        <v>20</v>
      </c>
      <c r="C256" s="14">
        <v>1917.8</v>
      </c>
      <c r="D256" s="18"/>
      <c r="E256" s="17">
        <v>4087.6</v>
      </c>
      <c r="F256" s="18"/>
      <c r="G256" s="17">
        <v>1954.91</v>
      </c>
      <c r="H256" s="18"/>
      <c r="I256" s="17">
        <v>3148.64</v>
      </c>
      <c r="J256" s="18"/>
      <c r="K256" s="17">
        <v>5419.2</v>
      </c>
      <c r="L256" s="18"/>
      <c r="M256" s="17">
        <v>79.8</v>
      </c>
      <c r="N256" s="18"/>
      <c r="O256" s="17">
        <v>2710.13</v>
      </c>
      <c r="P256" s="18"/>
      <c r="Q256" s="17"/>
      <c r="R256" s="18"/>
      <c r="S256" s="17"/>
      <c r="T256" s="18"/>
      <c r="U256" s="17"/>
      <c r="V256" s="18"/>
      <c r="W256" s="17"/>
      <c r="X256" s="18"/>
      <c r="Y256" s="17">
        <v>195.24</v>
      </c>
      <c r="Z256" s="18"/>
    </row>
    <row r="257" spans="1:26" x14ac:dyDescent="0.25">
      <c r="A257" s="24"/>
      <c r="B257" s="26" t="s">
        <v>21</v>
      </c>
      <c r="C257" s="14"/>
      <c r="D257" s="18"/>
      <c r="E257" s="17"/>
      <c r="F257" s="18"/>
      <c r="G257" s="17"/>
      <c r="H257" s="18"/>
      <c r="I257" s="17"/>
      <c r="J257" s="18"/>
      <c r="K257" s="17"/>
      <c r="L257" s="18"/>
      <c r="M257" s="17">
        <v>7727.36</v>
      </c>
      <c r="N257" s="18"/>
      <c r="O257" s="17"/>
      <c r="P257" s="18"/>
      <c r="Q257" s="17"/>
      <c r="R257" s="18"/>
      <c r="S257" s="17"/>
      <c r="T257" s="18"/>
      <c r="U257" s="17"/>
      <c r="V257" s="18"/>
      <c r="W257" s="17"/>
      <c r="X257" s="18"/>
      <c r="Y257" s="17"/>
      <c r="Z257" s="18"/>
    </row>
    <row r="258" spans="1:26" x14ac:dyDescent="0.25">
      <c r="A258" s="24"/>
      <c r="B258" s="26" t="s">
        <v>22</v>
      </c>
      <c r="C258" s="14"/>
      <c r="D258" s="18"/>
      <c r="E258" s="17"/>
      <c r="F258" s="18"/>
      <c r="G258" s="17"/>
      <c r="H258" s="18"/>
      <c r="I258" s="17"/>
      <c r="J258" s="18"/>
      <c r="K258" s="17"/>
      <c r="L258" s="18"/>
      <c r="M258" s="17"/>
      <c r="N258" s="18"/>
      <c r="O258" s="17"/>
      <c r="P258" s="18"/>
      <c r="Q258" s="17"/>
      <c r="R258" s="18"/>
      <c r="S258" s="17"/>
      <c r="T258" s="18"/>
      <c r="U258" s="17"/>
      <c r="V258" s="18"/>
      <c r="W258" s="17"/>
      <c r="X258" s="18"/>
      <c r="Y258" s="17"/>
      <c r="Z258" s="18"/>
    </row>
    <row r="259" spans="1:26" x14ac:dyDescent="0.25">
      <c r="B259" s="27" t="s">
        <v>23</v>
      </c>
      <c r="C259" s="13">
        <f>SUM(C256:C258)</f>
        <v>1917.8</v>
      </c>
      <c r="D259" s="15">
        <f t="shared" ref="D259" si="1338">SUM(D256:D258)</f>
        <v>0</v>
      </c>
      <c r="E259" s="15">
        <f t="shared" ref="E259" si="1339">SUM(E256:E258)</f>
        <v>4087.6</v>
      </c>
      <c r="F259" s="15">
        <f t="shared" ref="F259" si="1340">SUM(F256:F258)</f>
        <v>0</v>
      </c>
      <c r="G259" s="15">
        <f t="shared" ref="G259" si="1341">SUM(G256:G258)</f>
        <v>1954.91</v>
      </c>
      <c r="H259" s="15">
        <f t="shared" ref="H259" si="1342">SUM(H256:H258)</f>
        <v>0</v>
      </c>
      <c r="I259" s="15">
        <f t="shared" ref="I259" si="1343">SUM(I256:I258)</f>
        <v>3148.64</v>
      </c>
      <c r="J259" s="15">
        <f t="shared" ref="J259" si="1344">SUM(J256:J258)</f>
        <v>0</v>
      </c>
      <c r="K259" s="15">
        <f t="shared" ref="K259" si="1345">SUM(K256:K258)</f>
        <v>5419.2</v>
      </c>
      <c r="L259" s="15">
        <f t="shared" ref="L259" si="1346">SUM(L256:L258)</f>
        <v>0</v>
      </c>
      <c r="M259" s="15">
        <f t="shared" ref="M259" si="1347">SUM(M256:M258)</f>
        <v>7807.16</v>
      </c>
      <c r="N259" s="15">
        <f t="shared" ref="N259" si="1348">SUM(N256:N258)</f>
        <v>0</v>
      </c>
      <c r="O259" s="15">
        <f t="shared" ref="O259" si="1349">SUM(O256:O258)</f>
        <v>2710.13</v>
      </c>
      <c r="P259" s="15">
        <f t="shared" ref="P259" si="1350">SUM(P256:P258)</f>
        <v>0</v>
      </c>
      <c r="Q259" s="15">
        <f t="shared" ref="Q259" si="1351">SUM(Q256:Q258)</f>
        <v>0</v>
      </c>
      <c r="R259" s="15">
        <f t="shared" ref="R259" si="1352">SUM(R256:R258)</f>
        <v>0</v>
      </c>
      <c r="S259" s="15">
        <f t="shared" ref="S259" si="1353">SUM(S256:S258)</f>
        <v>0</v>
      </c>
      <c r="T259" s="15">
        <f t="shared" ref="T259" si="1354">SUM(T256:T258)</f>
        <v>0</v>
      </c>
      <c r="U259" s="15">
        <f t="shared" ref="U259" si="1355">SUM(U256:U258)</f>
        <v>0</v>
      </c>
      <c r="V259" s="15">
        <f t="shared" ref="V259" si="1356">SUM(V256:V258)</f>
        <v>0</v>
      </c>
      <c r="W259" s="15">
        <f t="shared" ref="W259" si="1357">SUM(W256:W258)</f>
        <v>0</v>
      </c>
      <c r="X259" s="15">
        <f t="shared" ref="X259" si="1358">SUM(X256:X258)</f>
        <v>0</v>
      </c>
      <c r="Y259" s="15">
        <f t="shared" ref="Y259" si="1359">SUM(Y256:Y258)</f>
        <v>195.24</v>
      </c>
      <c r="Z259" s="15">
        <f t="shared" ref="Z259" si="1360">SUM(Z256:Z258)</f>
        <v>0</v>
      </c>
    </row>
    <row r="260" spans="1:26" x14ac:dyDescent="0.25">
      <c r="A260" s="25">
        <v>53063005000</v>
      </c>
      <c r="B260" s="26" t="s">
        <v>20</v>
      </c>
      <c r="C260" s="14">
        <v>2551.7199999999998</v>
      </c>
      <c r="D260" s="18"/>
      <c r="E260" s="17"/>
      <c r="F260" s="18"/>
      <c r="G260" s="17">
        <v>13344.91</v>
      </c>
      <c r="H260" s="18"/>
      <c r="I260" s="17">
        <v>17815.47</v>
      </c>
      <c r="J260" s="18"/>
      <c r="K260" s="17">
        <v>5193.34</v>
      </c>
      <c r="L260" s="18"/>
      <c r="M260" s="17">
        <v>715.3</v>
      </c>
      <c r="N260" s="18"/>
      <c r="O260" s="17">
        <v>9683.66</v>
      </c>
      <c r="P260" s="18"/>
      <c r="Q260" s="17">
        <v>4556.7</v>
      </c>
      <c r="R260" s="18"/>
      <c r="S260" s="17">
        <v>11963.03</v>
      </c>
      <c r="T260" s="18"/>
      <c r="U260" s="17">
        <v>4544.78</v>
      </c>
      <c r="V260" s="18"/>
      <c r="W260" s="17">
        <v>3312.04</v>
      </c>
      <c r="X260" s="18"/>
      <c r="Y260" s="17">
        <v>1293.22</v>
      </c>
      <c r="Z260" s="18"/>
    </row>
    <row r="261" spans="1:26" x14ac:dyDescent="0.25">
      <c r="A261" s="24"/>
      <c r="B261" s="26" t="s">
        <v>21</v>
      </c>
      <c r="C261" s="14">
        <v>2072.0700000000002</v>
      </c>
      <c r="D261" s="18"/>
      <c r="E261" s="17">
        <v>1528.22</v>
      </c>
      <c r="F261" s="18"/>
      <c r="G261" s="17"/>
      <c r="H261" s="18"/>
      <c r="I261" s="17">
        <v>223.29</v>
      </c>
      <c r="J261" s="18"/>
      <c r="K261" s="17"/>
      <c r="L261" s="18"/>
      <c r="M261" s="17">
        <v>10147.48</v>
      </c>
      <c r="N261" s="18"/>
      <c r="O261" s="17">
        <v>2561.98</v>
      </c>
      <c r="P261" s="18"/>
      <c r="Q261" s="17">
        <v>3269.34</v>
      </c>
      <c r="R261" s="18"/>
      <c r="S261" s="17">
        <v>8888.69</v>
      </c>
      <c r="T261" s="18"/>
      <c r="U261" s="17">
        <v>2454.64</v>
      </c>
      <c r="V261" s="18"/>
      <c r="W261" s="17">
        <v>6386.64</v>
      </c>
      <c r="X261" s="18"/>
      <c r="Y261" s="17">
        <v>6854.1</v>
      </c>
      <c r="Z261" s="18"/>
    </row>
    <row r="262" spans="1:26" x14ac:dyDescent="0.25">
      <c r="A262" s="24"/>
      <c r="B262" s="26" t="s">
        <v>22</v>
      </c>
      <c r="C262" s="14">
        <v>4944.51</v>
      </c>
      <c r="D262" s="18"/>
      <c r="E262" s="17"/>
      <c r="F262" s="18"/>
      <c r="G262" s="17"/>
      <c r="H262" s="18"/>
      <c r="I262" s="17"/>
      <c r="J262" s="18"/>
      <c r="K262" s="17">
        <v>223.29</v>
      </c>
      <c r="L262" s="18"/>
      <c r="M262" s="17"/>
      <c r="N262" s="18"/>
      <c r="O262" s="17"/>
      <c r="P262" s="18"/>
      <c r="Q262" s="17"/>
      <c r="R262" s="18"/>
      <c r="S262" s="17"/>
      <c r="T262" s="18"/>
      <c r="U262" s="17">
        <v>8373.26</v>
      </c>
      <c r="V262" s="18"/>
      <c r="W262" s="17"/>
      <c r="X262" s="18"/>
      <c r="Y262" s="17"/>
      <c r="Z262" s="18"/>
    </row>
    <row r="263" spans="1:26" x14ac:dyDescent="0.25">
      <c r="B263" s="27" t="s">
        <v>23</v>
      </c>
      <c r="C263" s="13">
        <f>SUM(C260:C262)</f>
        <v>9568.2999999999993</v>
      </c>
      <c r="D263" s="15">
        <f t="shared" ref="D263" si="1361">SUM(D260:D262)</f>
        <v>0</v>
      </c>
      <c r="E263" s="15">
        <f t="shared" ref="E263" si="1362">SUM(E260:E262)</f>
        <v>1528.22</v>
      </c>
      <c r="F263" s="15">
        <f t="shared" ref="F263" si="1363">SUM(F260:F262)</f>
        <v>0</v>
      </c>
      <c r="G263" s="15">
        <f t="shared" ref="G263" si="1364">SUM(G260:G262)</f>
        <v>13344.91</v>
      </c>
      <c r="H263" s="15">
        <f t="shared" ref="H263" si="1365">SUM(H260:H262)</f>
        <v>0</v>
      </c>
      <c r="I263" s="15">
        <f t="shared" ref="I263" si="1366">SUM(I260:I262)</f>
        <v>18038.760000000002</v>
      </c>
      <c r="J263" s="15">
        <f t="shared" ref="J263" si="1367">SUM(J260:J262)</f>
        <v>0</v>
      </c>
      <c r="K263" s="15">
        <f t="shared" ref="K263" si="1368">SUM(K260:K262)</f>
        <v>5416.63</v>
      </c>
      <c r="L263" s="15">
        <f t="shared" ref="L263" si="1369">SUM(L260:L262)</f>
        <v>0</v>
      </c>
      <c r="M263" s="15">
        <f t="shared" ref="M263" si="1370">SUM(M260:M262)</f>
        <v>10862.779999999999</v>
      </c>
      <c r="N263" s="15">
        <f t="shared" ref="N263" si="1371">SUM(N260:N262)</f>
        <v>0</v>
      </c>
      <c r="O263" s="15">
        <f t="shared" ref="O263" si="1372">SUM(O260:O262)</f>
        <v>12245.64</v>
      </c>
      <c r="P263" s="15">
        <f t="shared" ref="P263" si="1373">SUM(P260:P262)</f>
        <v>0</v>
      </c>
      <c r="Q263" s="15">
        <f t="shared" ref="Q263" si="1374">SUM(Q260:Q262)</f>
        <v>7826.04</v>
      </c>
      <c r="R263" s="15">
        <f t="shared" ref="R263" si="1375">SUM(R260:R262)</f>
        <v>0</v>
      </c>
      <c r="S263" s="15">
        <f t="shared" ref="S263" si="1376">SUM(S260:S262)</f>
        <v>20851.72</v>
      </c>
      <c r="T263" s="15">
        <f t="shared" ref="T263" si="1377">SUM(T260:T262)</f>
        <v>0</v>
      </c>
      <c r="U263" s="15">
        <f t="shared" ref="U263" si="1378">SUM(U260:U262)</f>
        <v>15372.68</v>
      </c>
      <c r="V263" s="15">
        <f t="shared" ref="V263" si="1379">SUM(V260:V262)</f>
        <v>0</v>
      </c>
      <c r="W263" s="15">
        <f t="shared" ref="W263" si="1380">SUM(W260:W262)</f>
        <v>9698.68</v>
      </c>
      <c r="X263" s="15">
        <f t="shared" ref="X263" si="1381">SUM(X260:X262)</f>
        <v>0</v>
      </c>
      <c r="Y263" s="15">
        <f t="shared" ref="Y263" si="1382">SUM(Y260:Y262)</f>
        <v>8147.3200000000006</v>
      </c>
      <c r="Z263" s="15">
        <f t="shared" ref="Z263" si="1383">SUM(Z260:Z262)</f>
        <v>0</v>
      </c>
    </row>
    <row r="264" spans="1:26" x14ac:dyDescent="0.25">
      <c r="A264" s="25">
        <v>53063010100</v>
      </c>
      <c r="B264" s="26" t="s">
        <v>20</v>
      </c>
      <c r="C264" s="14">
        <v>1473.82</v>
      </c>
      <c r="D264" s="18"/>
      <c r="E264" s="17"/>
      <c r="F264" s="18"/>
      <c r="G264" s="17">
        <v>699.26</v>
      </c>
      <c r="H264" s="18"/>
      <c r="I264" s="17"/>
      <c r="J264" s="18"/>
      <c r="K264" s="17">
        <v>2829.28</v>
      </c>
      <c r="L264" s="18"/>
      <c r="M264" s="17">
        <v>3310.36</v>
      </c>
      <c r="N264" s="18"/>
      <c r="O264" s="17"/>
      <c r="P264" s="18"/>
      <c r="Q264" s="17">
        <v>2990.24</v>
      </c>
      <c r="R264" s="18"/>
      <c r="S264" s="17"/>
      <c r="T264" s="18"/>
      <c r="U264" s="17">
        <v>528.20000000000005</v>
      </c>
      <c r="V264" s="18"/>
      <c r="W264" s="17">
        <v>2433.84</v>
      </c>
      <c r="X264" s="18"/>
      <c r="Y264" s="17">
        <v>63</v>
      </c>
      <c r="Z264" s="18"/>
    </row>
    <row r="265" spans="1:26" x14ac:dyDescent="0.25">
      <c r="A265" s="24"/>
      <c r="B265" s="26" t="s">
        <v>21</v>
      </c>
      <c r="C265" s="14"/>
      <c r="D265" s="18"/>
      <c r="E265" s="17">
        <v>1715.14</v>
      </c>
      <c r="F265" s="18"/>
      <c r="G265" s="17">
        <v>1460.44</v>
      </c>
      <c r="H265" s="18"/>
      <c r="I265" s="17"/>
      <c r="J265" s="18"/>
      <c r="K265" s="17"/>
      <c r="L265" s="18"/>
      <c r="M265" s="17"/>
      <c r="N265" s="18"/>
      <c r="O265" s="17"/>
      <c r="P265" s="18"/>
      <c r="Q265" s="17"/>
      <c r="R265" s="18"/>
      <c r="S265" s="17"/>
      <c r="T265" s="18"/>
      <c r="U265" s="17"/>
      <c r="V265" s="18"/>
      <c r="W265" s="17"/>
      <c r="X265" s="18"/>
      <c r="Y265" s="17"/>
      <c r="Z265" s="18"/>
    </row>
    <row r="266" spans="1:26" x14ac:dyDescent="0.25">
      <c r="A266" s="24"/>
      <c r="B266" s="26" t="s">
        <v>22</v>
      </c>
      <c r="C266" s="14">
        <v>600.75</v>
      </c>
      <c r="D266" s="18"/>
      <c r="E266" s="17">
        <v>758.29</v>
      </c>
      <c r="F266" s="18"/>
      <c r="G266" s="17">
        <v>915.17</v>
      </c>
      <c r="H266" s="18"/>
      <c r="I266" s="17"/>
      <c r="J266" s="18"/>
      <c r="K266" s="17"/>
      <c r="L266" s="18"/>
      <c r="M266" s="17"/>
      <c r="N266" s="18"/>
      <c r="O266" s="17"/>
      <c r="P266" s="18"/>
      <c r="Q266" s="17"/>
      <c r="R266" s="18"/>
      <c r="S266" s="17"/>
      <c r="T266" s="18"/>
      <c r="U266" s="17"/>
      <c r="V266" s="18"/>
      <c r="W266" s="17"/>
      <c r="X266" s="18"/>
      <c r="Y266" s="17"/>
      <c r="Z266" s="18"/>
    </row>
    <row r="267" spans="1:26" x14ac:dyDescent="0.25">
      <c r="B267" s="27" t="s">
        <v>23</v>
      </c>
      <c r="C267" s="13">
        <f>SUM(C264:C266)</f>
        <v>2074.5699999999997</v>
      </c>
      <c r="D267" s="15">
        <f t="shared" ref="D267" si="1384">SUM(D264:D266)</f>
        <v>0</v>
      </c>
      <c r="E267" s="15">
        <f t="shared" ref="E267" si="1385">SUM(E264:E266)</f>
        <v>2473.4300000000003</v>
      </c>
      <c r="F267" s="15">
        <f t="shared" ref="F267" si="1386">SUM(F264:F266)</f>
        <v>0</v>
      </c>
      <c r="G267" s="15">
        <f t="shared" ref="G267" si="1387">SUM(G264:G266)</f>
        <v>3074.87</v>
      </c>
      <c r="H267" s="15">
        <f t="shared" ref="H267" si="1388">SUM(H264:H266)</f>
        <v>0</v>
      </c>
      <c r="I267" s="15">
        <f t="shared" ref="I267" si="1389">SUM(I264:I266)</f>
        <v>0</v>
      </c>
      <c r="J267" s="15">
        <f t="shared" ref="J267" si="1390">SUM(J264:J266)</f>
        <v>0</v>
      </c>
      <c r="K267" s="15">
        <f t="shared" ref="K267" si="1391">SUM(K264:K266)</f>
        <v>2829.28</v>
      </c>
      <c r="L267" s="15">
        <f t="shared" ref="L267" si="1392">SUM(L264:L266)</f>
        <v>0</v>
      </c>
      <c r="M267" s="15">
        <f t="shared" ref="M267" si="1393">SUM(M264:M266)</f>
        <v>3310.36</v>
      </c>
      <c r="N267" s="15">
        <f t="shared" ref="N267" si="1394">SUM(N264:N266)</f>
        <v>0</v>
      </c>
      <c r="O267" s="15">
        <f t="shared" ref="O267" si="1395">SUM(O264:O266)</f>
        <v>0</v>
      </c>
      <c r="P267" s="15">
        <f t="shared" ref="P267" si="1396">SUM(P264:P266)</f>
        <v>0</v>
      </c>
      <c r="Q267" s="15">
        <f t="shared" ref="Q267" si="1397">SUM(Q264:Q266)</f>
        <v>2990.24</v>
      </c>
      <c r="R267" s="15">
        <f t="shared" ref="R267" si="1398">SUM(R264:R266)</f>
        <v>0</v>
      </c>
      <c r="S267" s="15">
        <f t="shared" ref="S267" si="1399">SUM(S264:S266)</f>
        <v>0</v>
      </c>
      <c r="T267" s="15">
        <f t="shared" ref="T267" si="1400">SUM(T264:T266)</f>
        <v>0</v>
      </c>
      <c r="U267" s="15">
        <f t="shared" ref="U267" si="1401">SUM(U264:U266)</f>
        <v>528.20000000000005</v>
      </c>
      <c r="V267" s="15">
        <f t="shared" ref="V267" si="1402">SUM(V264:V266)</f>
        <v>0</v>
      </c>
      <c r="W267" s="15">
        <f t="shared" ref="W267" si="1403">SUM(W264:W266)</f>
        <v>2433.84</v>
      </c>
      <c r="X267" s="15">
        <f t="shared" ref="X267" si="1404">SUM(X264:X266)</f>
        <v>0</v>
      </c>
      <c r="Y267" s="15">
        <f t="shared" ref="Y267" si="1405">SUM(Y264:Y266)</f>
        <v>63</v>
      </c>
      <c r="Z267" s="15">
        <f t="shared" ref="Z267" si="1406">SUM(Z264:Z266)</f>
        <v>0</v>
      </c>
    </row>
    <row r="268" spans="1:26" x14ac:dyDescent="0.25">
      <c r="A268" s="25">
        <v>53063010201</v>
      </c>
      <c r="B268" s="26" t="s">
        <v>20</v>
      </c>
      <c r="C268" s="14">
        <v>125.65</v>
      </c>
      <c r="D268" s="18"/>
      <c r="E268" s="17">
        <v>742.58</v>
      </c>
      <c r="F268" s="18"/>
      <c r="G268" s="17">
        <v>933.61</v>
      </c>
      <c r="H268" s="18"/>
      <c r="I268" s="17">
        <v>912.29</v>
      </c>
      <c r="J268" s="18"/>
      <c r="K268" s="17"/>
      <c r="L268" s="18"/>
      <c r="M268" s="17"/>
      <c r="N268" s="18"/>
      <c r="O268" s="17">
        <v>53.51</v>
      </c>
      <c r="P268" s="18"/>
      <c r="Q268" s="17"/>
      <c r="R268" s="18"/>
      <c r="S268" s="17">
        <v>60.34</v>
      </c>
      <c r="T268" s="18"/>
      <c r="U268" s="17">
        <v>53.83</v>
      </c>
      <c r="V268" s="18"/>
      <c r="W268" s="17"/>
      <c r="X268" s="18"/>
      <c r="Y268" s="17">
        <v>124.34</v>
      </c>
      <c r="Z268" s="18"/>
    </row>
    <row r="269" spans="1:26" x14ac:dyDescent="0.25">
      <c r="A269" s="24"/>
      <c r="B269" s="26" t="s">
        <v>21</v>
      </c>
      <c r="C269" s="14"/>
      <c r="D269" s="18"/>
      <c r="E269" s="17">
        <v>296.85000000000002</v>
      </c>
      <c r="F269" s="18"/>
      <c r="G269" s="17"/>
      <c r="H269" s="18"/>
      <c r="I269" s="17"/>
      <c r="J269" s="18"/>
      <c r="K269" s="17">
        <v>1333</v>
      </c>
      <c r="L269" s="18"/>
      <c r="M269" s="17"/>
      <c r="N269" s="18"/>
      <c r="O269" s="17"/>
      <c r="P269" s="18"/>
      <c r="Q269" s="17"/>
      <c r="R269" s="18"/>
      <c r="S269" s="17"/>
      <c r="T269" s="18"/>
      <c r="U269" s="17"/>
      <c r="V269" s="18"/>
      <c r="W269" s="17"/>
      <c r="X269" s="18"/>
      <c r="Y269" s="17"/>
      <c r="Z269" s="18"/>
    </row>
    <row r="270" spans="1:26" x14ac:dyDescent="0.25">
      <c r="A270" s="24"/>
      <c r="B270" s="26" t="s">
        <v>22</v>
      </c>
      <c r="C270" s="14"/>
      <c r="D270" s="18"/>
      <c r="E270" s="17"/>
      <c r="F270" s="18"/>
      <c r="G270" s="17"/>
      <c r="H270" s="18"/>
      <c r="I270" s="17"/>
      <c r="J270" s="18"/>
      <c r="K270" s="17"/>
      <c r="L270" s="18"/>
      <c r="M270" s="17"/>
      <c r="N270" s="18"/>
      <c r="O270" s="17"/>
      <c r="P270" s="18"/>
      <c r="Q270" s="17"/>
      <c r="R270" s="18"/>
      <c r="S270" s="17"/>
      <c r="T270" s="18"/>
      <c r="U270" s="17"/>
      <c r="V270" s="18"/>
      <c r="W270" s="17"/>
      <c r="X270" s="18"/>
      <c r="Y270" s="17"/>
      <c r="Z270" s="18"/>
    </row>
    <row r="271" spans="1:26" x14ac:dyDescent="0.25">
      <c r="B271" s="27" t="s">
        <v>23</v>
      </c>
      <c r="C271" s="13">
        <f>SUM(C268:C270)</f>
        <v>125.65</v>
      </c>
      <c r="D271" s="15">
        <f t="shared" ref="D271" si="1407">SUM(D268:D270)</f>
        <v>0</v>
      </c>
      <c r="E271" s="15">
        <f t="shared" ref="E271" si="1408">SUM(E268:E270)</f>
        <v>1039.43</v>
      </c>
      <c r="F271" s="15">
        <f t="shared" ref="F271" si="1409">SUM(F268:F270)</f>
        <v>0</v>
      </c>
      <c r="G271" s="15">
        <f t="shared" ref="G271" si="1410">SUM(G268:G270)</f>
        <v>933.61</v>
      </c>
      <c r="H271" s="15">
        <f t="shared" ref="H271" si="1411">SUM(H268:H270)</f>
        <v>0</v>
      </c>
      <c r="I271" s="15">
        <f t="shared" ref="I271" si="1412">SUM(I268:I270)</f>
        <v>912.29</v>
      </c>
      <c r="J271" s="15">
        <f t="shared" ref="J271" si="1413">SUM(J268:J270)</f>
        <v>0</v>
      </c>
      <c r="K271" s="15">
        <f t="shared" ref="K271" si="1414">SUM(K268:K270)</f>
        <v>1333</v>
      </c>
      <c r="L271" s="15">
        <f t="shared" ref="L271" si="1415">SUM(L268:L270)</f>
        <v>0</v>
      </c>
      <c r="M271" s="15">
        <f t="shared" ref="M271" si="1416">SUM(M268:M270)</f>
        <v>0</v>
      </c>
      <c r="N271" s="15">
        <f t="shared" ref="N271" si="1417">SUM(N268:N270)</f>
        <v>0</v>
      </c>
      <c r="O271" s="15">
        <f t="shared" ref="O271" si="1418">SUM(O268:O270)</f>
        <v>53.51</v>
      </c>
      <c r="P271" s="15">
        <f t="shared" ref="P271" si="1419">SUM(P268:P270)</f>
        <v>0</v>
      </c>
      <c r="Q271" s="15">
        <f t="shared" ref="Q271" si="1420">SUM(Q268:Q270)</f>
        <v>0</v>
      </c>
      <c r="R271" s="15">
        <f t="shared" ref="R271" si="1421">SUM(R268:R270)</f>
        <v>0</v>
      </c>
      <c r="S271" s="15">
        <f t="shared" ref="S271" si="1422">SUM(S268:S270)</f>
        <v>60.34</v>
      </c>
      <c r="T271" s="15">
        <f t="shared" ref="T271" si="1423">SUM(T268:T270)</f>
        <v>0</v>
      </c>
      <c r="U271" s="15">
        <f t="shared" ref="U271" si="1424">SUM(U268:U270)</f>
        <v>53.83</v>
      </c>
      <c r="V271" s="15">
        <f t="shared" ref="V271" si="1425">SUM(V268:V270)</f>
        <v>0</v>
      </c>
      <c r="W271" s="15">
        <f t="shared" ref="W271" si="1426">SUM(W268:W270)</f>
        <v>0</v>
      </c>
      <c r="X271" s="15">
        <f t="shared" ref="X271" si="1427">SUM(X268:X270)</f>
        <v>0</v>
      </c>
      <c r="Y271" s="15">
        <f t="shared" ref="Y271" si="1428">SUM(Y268:Y270)</f>
        <v>124.34</v>
      </c>
      <c r="Z271" s="15">
        <f t="shared" ref="Z271" si="1429">SUM(Z268:Z270)</f>
        <v>0</v>
      </c>
    </row>
    <row r="272" spans="1:26" x14ac:dyDescent="0.25">
      <c r="A272" s="25">
        <v>53063010202</v>
      </c>
      <c r="B272" s="26" t="s">
        <v>20</v>
      </c>
      <c r="C272" s="14">
        <v>2053.29</v>
      </c>
      <c r="D272" s="18"/>
      <c r="E272" s="17">
        <v>2270.7800000000002</v>
      </c>
      <c r="F272" s="18"/>
      <c r="G272" s="17">
        <v>242.25</v>
      </c>
      <c r="H272" s="18"/>
      <c r="I272" s="17">
        <v>8553.0499999999993</v>
      </c>
      <c r="J272" s="18"/>
      <c r="K272" s="17"/>
      <c r="L272" s="18"/>
      <c r="M272" s="17">
        <v>52.3</v>
      </c>
      <c r="N272" s="18"/>
      <c r="O272" s="17">
        <v>271.27999999999997</v>
      </c>
      <c r="P272" s="18"/>
      <c r="Q272" s="17">
        <v>726.38</v>
      </c>
      <c r="R272" s="18"/>
      <c r="S272" s="17">
        <v>49.06</v>
      </c>
      <c r="T272" s="18"/>
      <c r="U272" s="17">
        <v>998.49</v>
      </c>
      <c r="V272" s="18"/>
      <c r="W272" s="17">
        <v>344.62</v>
      </c>
      <c r="X272" s="18"/>
      <c r="Y272" s="17">
        <v>2828.13</v>
      </c>
      <c r="Z272" s="18"/>
    </row>
    <row r="273" spans="1:26" x14ac:dyDescent="0.25">
      <c r="A273" s="24"/>
      <c r="B273" s="26" t="s">
        <v>21</v>
      </c>
      <c r="C273" s="14"/>
      <c r="D273" s="18"/>
      <c r="E273" s="17">
        <v>3675.87</v>
      </c>
      <c r="F273" s="18"/>
      <c r="G273" s="17">
        <v>2270.7800000000002</v>
      </c>
      <c r="H273" s="18"/>
      <c r="I273" s="17"/>
      <c r="J273" s="18"/>
      <c r="K273" s="17">
        <v>6386.3</v>
      </c>
      <c r="L273" s="18"/>
      <c r="M273" s="17"/>
      <c r="N273" s="18"/>
      <c r="O273" s="17">
        <v>113.97</v>
      </c>
      <c r="P273" s="18"/>
      <c r="Q273" s="17"/>
      <c r="R273" s="18"/>
      <c r="S273" s="17"/>
      <c r="T273" s="18"/>
      <c r="U273" s="17">
        <v>51.98</v>
      </c>
      <c r="V273" s="18"/>
      <c r="W273" s="17"/>
      <c r="X273" s="18"/>
      <c r="Y273" s="17"/>
      <c r="Z273" s="18"/>
    </row>
    <row r="274" spans="1:26" x14ac:dyDescent="0.25">
      <c r="A274" s="24"/>
      <c r="B274" s="26" t="s">
        <v>22</v>
      </c>
      <c r="C274" s="14">
        <v>725.55</v>
      </c>
      <c r="D274" s="18"/>
      <c r="E274" s="17">
        <v>725.55</v>
      </c>
      <c r="F274" s="18"/>
      <c r="G274" s="17">
        <v>313.01</v>
      </c>
      <c r="H274" s="18"/>
      <c r="I274" s="17"/>
      <c r="J274" s="18"/>
      <c r="K274" s="17"/>
      <c r="L274" s="18"/>
      <c r="M274" s="17">
        <v>8230.44</v>
      </c>
      <c r="N274" s="18"/>
      <c r="O274" s="17">
        <v>6194.64</v>
      </c>
      <c r="P274" s="18"/>
      <c r="Q274" s="17">
        <v>11513.15</v>
      </c>
      <c r="R274" s="18"/>
      <c r="S274" s="17">
        <v>7086.13</v>
      </c>
      <c r="T274" s="18"/>
      <c r="U274" s="17">
        <v>7311.3</v>
      </c>
      <c r="V274" s="18"/>
      <c r="W274" s="17">
        <v>88.1</v>
      </c>
      <c r="X274" s="18"/>
      <c r="Y274" s="17">
        <v>223.09</v>
      </c>
      <c r="Z274" s="18"/>
    </row>
    <row r="275" spans="1:26" x14ac:dyDescent="0.25">
      <c r="B275" s="27" t="s">
        <v>23</v>
      </c>
      <c r="C275" s="13">
        <f>SUM(C272:C274)</f>
        <v>2778.84</v>
      </c>
      <c r="D275" s="15">
        <f t="shared" ref="D275" si="1430">SUM(D272:D274)</f>
        <v>0</v>
      </c>
      <c r="E275" s="15">
        <f t="shared" ref="E275" si="1431">SUM(E272:E274)</f>
        <v>6672.2</v>
      </c>
      <c r="F275" s="15">
        <f t="shared" ref="F275" si="1432">SUM(F272:F274)</f>
        <v>0</v>
      </c>
      <c r="G275" s="15">
        <f t="shared" ref="G275" si="1433">SUM(G272:G274)</f>
        <v>2826.04</v>
      </c>
      <c r="H275" s="15">
        <f t="shared" ref="H275" si="1434">SUM(H272:H274)</f>
        <v>0</v>
      </c>
      <c r="I275" s="15">
        <f t="shared" ref="I275" si="1435">SUM(I272:I274)</f>
        <v>8553.0499999999993</v>
      </c>
      <c r="J275" s="15">
        <f t="shared" ref="J275" si="1436">SUM(J272:J274)</f>
        <v>0</v>
      </c>
      <c r="K275" s="15">
        <f t="shared" ref="K275" si="1437">SUM(K272:K274)</f>
        <v>6386.3</v>
      </c>
      <c r="L275" s="15">
        <f t="shared" ref="L275" si="1438">SUM(L272:L274)</f>
        <v>0</v>
      </c>
      <c r="M275" s="15">
        <f t="shared" ref="M275" si="1439">SUM(M272:M274)</f>
        <v>8282.74</v>
      </c>
      <c r="N275" s="15">
        <f t="shared" ref="N275" si="1440">SUM(N272:N274)</f>
        <v>0</v>
      </c>
      <c r="O275" s="15">
        <f t="shared" ref="O275" si="1441">SUM(O272:O274)</f>
        <v>6579.89</v>
      </c>
      <c r="P275" s="15">
        <f t="shared" ref="P275" si="1442">SUM(P272:P274)</f>
        <v>0</v>
      </c>
      <c r="Q275" s="15">
        <f t="shared" ref="Q275" si="1443">SUM(Q272:Q274)</f>
        <v>12239.529999999999</v>
      </c>
      <c r="R275" s="15">
        <f t="shared" ref="R275" si="1444">SUM(R272:R274)</f>
        <v>0</v>
      </c>
      <c r="S275" s="15">
        <f t="shared" ref="S275" si="1445">SUM(S272:S274)</f>
        <v>7135.1900000000005</v>
      </c>
      <c r="T275" s="15">
        <f t="shared" ref="T275" si="1446">SUM(T272:T274)</f>
        <v>0</v>
      </c>
      <c r="U275" s="15">
        <f t="shared" ref="U275" si="1447">SUM(U272:U274)</f>
        <v>8361.77</v>
      </c>
      <c r="V275" s="15">
        <f t="shared" ref="V275" si="1448">SUM(V272:V274)</f>
        <v>0</v>
      </c>
      <c r="W275" s="15">
        <f t="shared" ref="W275" si="1449">SUM(W272:W274)</f>
        <v>432.72</v>
      </c>
      <c r="X275" s="15">
        <f t="shared" ref="X275" si="1450">SUM(X272:X274)</f>
        <v>0</v>
      </c>
      <c r="Y275" s="15">
        <f t="shared" ref="Y275" si="1451">SUM(Y272:Y274)</f>
        <v>3051.2200000000003</v>
      </c>
      <c r="Z275" s="15">
        <f t="shared" ref="Z275" si="1452">SUM(Z272:Z274)</f>
        <v>0</v>
      </c>
    </row>
    <row r="276" spans="1:26" x14ac:dyDescent="0.25">
      <c r="A276" s="25">
        <v>53063010301</v>
      </c>
      <c r="B276" s="26" t="s">
        <v>20</v>
      </c>
      <c r="C276" s="14">
        <v>11634.13</v>
      </c>
      <c r="D276" s="18"/>
      <c r="E276" s="17">
        <v>1235.8599999999999</v>
      </c>
      <c r="F276" s="18"/>
      <c r="G276" s="17">
        <v>5068.2</v>
      </c>
      <c r="H276" s="18"/>
      <c r="I276" s="17">
        <v>29360.35</v>
      </c>
      <c r="J276" s="18"/>
      <c r="K276" s="17">
        <v>26430.97</v>
      </c>
      <c r="L276" s="18"/>
      <c r="M276" s="17">
        <v>20718.05</v>
      </c>
      <c r="N276" s="18"/>
      <c r="O276" s="17">
        <v>42280.2</v>
      </c>
      <c r="P276" s="18"/>
      <c r="Q276" s="17">
        <v>19459.82</v>
      </c>
      <c r="R276" s="18"/>
      <c r="S276" s="17">
        <v>9376.67</v>
      </c>
      <c r="T276" s="18"/>
      <c r="U276" s="17">
        <v>11486.28</v>
      </c>
      <c r="V276" s="18"/>
      <c r="W276" s="17">
        <v>7938.9</v>
      </c>
      <c r="X276" s="18"/>
      <c r="Y276" s="17">
        <v>22576.03</v>
      </c>
      <c r="Z276" s="18"/>
    </row>
    <row r="277" spans="1:26" x14ac:dyDescent="0.25">
      <c r="A277" s="24"/>
      <c r="B277" s="26" t="s">
        <v>21</v>
      </c>
      <c r="C277" s="14">
        <v>13660.22</v>
      </c>
      <c r="D277" s="18"/>
      <c r="E277" s="17">
        <v>3903.94</v>
      </c>
      <c r="F277" s="18"/>
      <c r="G277" s="17">
        <v>8089.35</v>
      </c>
      <c r="H277" s="18"/>
      <c r="I277" s="17">
        <v>2416</v>
      </c>
      <c r="J277" s="18"/>
      <c r="K277" s="17">
        <v>3310.52</v>
      </c>
      <c r="L277" s="18"/>
      <c r="M277" s="17">
        <v>57661.4</v>
      </c>
      <c r="N277" s="18"/>
      <c r="O277" s="17">
        <v>6260.52</v>
      </c>
      <c r="P277" s="18"/>
      <c r="Q277" s="17">
        <v>5273</v>
      </c>
      <c r="R277" s="18"/>
      <c r="S277" s="17">
        <v>4864.66</v>
      </c>
      <c r="T277" s="18"/>
      <c r="U277" s="17">
        <v>7075.13</v>
      </c>
      <c r="V277" s="18"/>
      <c r="W277" s="17">
        <v>688.84</v>
      </c>
      <c r="X277" s="18"/>
      <c r="Y277" s="17">
        <v>8722.24</v>
      </c>
      <c r="Z277" s="18"/>
    </row>
    <row r="278" spans="1:26" x14ac:dyDescent="0.25">
      <c r="A278" s="24"/>
      <c r="B278" s="26" t="s">
        <v>22</v>
      </c>
      <c r="C278" s="14">
        <v>6459.17</v>
      </c>
      <c r="D278" s="18"/>
      <c r="E278" s="17">
        <v>2849.59</v>
      </c>
      <c r="F278" s="18"/>
      <c r="G278" s="17">
        <v>5884.5</v>
      </c>
      <c r="H278" s="18"/>
      <c r="I278" s="17">
        <v>3500.32</v>
      </c>
      <c r="J278" s="18"/>
      <c r="K278" s="17">
        <v>5143.18</v>
      </c>
      <c r="L278" s="18"/>
      <c r="M278" s="17">
        <v>2364.59</v>
      </c>
      <c r="N278" s="18"/>
      <c r="O278" s="17">
        <v>5040.76</v>
      </c>
      <c r="P278" s="18"/>
      <c r="Q278" s="17">
        <v>8765.48</v>
      </c>
      <c r="R278" s="18"/>
      <c r="S278" s="17">
        <v>7751.52</v>
      </c>
      <c r="T278" s="18"/>
      <c r="U278" s="17">
        <v>2165.79</v>
      </c>
      <c r="V278" s="18"/>
      <c r="W278" s="17">
        <v>2863.72</v>
      </c>
      <c r="X278" s="18"/>
      <c r="Y278" s="17">
        <v>1824.43</v>
      </c>
      <c r="Z278" s="18"/>
    </row>
    <row r="279" spans="1:26" x14ac:dyDescent="0.25">
      <c r="B279" s="27" t="s">
        <v>23</v>
      </c>
      <c r="C279" s="13">
        <f>SUM(C276:C278)</f>
        <v>31753.519999999997</v>
      </c>
      <c r="D279" s="15">
        <f t="shared" ref="D279" si="1453">SUM(D276:D278)</f>
        <v>0</v>
      </c>
      <c r="E279" s="15">
        <f t="shared" ref="E279" si="1454">SUM(E276:E278)</f>
        <v>7989.39</v>
      </c>
      <c r="F279" s="15">
        <f t="shared" ref="F279" si="1455">SUM(F276:F278)</f>
        <v>0</v>
      </c>
      <c r="G279" s="15">
        <f t="shared" ref="G279" si="1456">SUM(G276:G278)</f>
        <v>19042.05</v>
      </c>
      <c r="H279" s="15">
        <f t="shared" ref="H279" si="1457">SUM(H276:H278)</f>
        <v>0</v>
      </c>
      <c r="I279" s="15">
        <f t="shared" ref="I279" si="1458">SUM(I276:I278)</f>
        <v>35276.67</v>
      </c>
      <c r="J279" s="15">
        <f t="shared" ref="J279" si="1459">SUM(J276:J278)</f>
        <v>0</v>
      </c>
      <c r="K279" s="15">
        <f t="shared" ref="K279" si="1460">SUM(K276:K278)</f>
        <v>34884.67</v>
      </c>
      <c r="L279" s="15">
        <f t="shared" ref="L279" si="1461">SUM(L276:L278)</f>
        <v>0</v>
      </c>
      <c r="M279" s="15">
        <f t="shared" ref="M279" si="1462">SUM(M276:M278)</f>
        <v>80744.039999999994</v>
      </c>
      <c r="N279" s="15">
        <f t="shared" ref="N279" si="1463">SUM(N276:N278)</f>
        <v>0</v>
      </c>
      <c r="O279" s="15">
        <f t="shared" ref="O279" si="1464">SUM(O276:O278)</f>
        <v>53581.48</v>
      </c>
      <c r="P279" s="15">
        <f t="shared" ref="P279" si="1465">SUM(P276:P278)</f>
        <v>0</v>
      </c>
      <c r="Q279" s="15">
        <f t="shared" ref="Q279" si="1466">SUM(Q276:Q278)</f>
        <v>33498.300000000003</v>
      </c>
      <c r="R279" s="15">
        <f t="shared" ref="R279" si="1467">SUM(R276:R278)</f>
        <v>0</v>
      </c>
      <c r="S279" s="15">
        <f t="shared" ref="S279" si="1468">SUM(S276:S278)</f>
        <v>21992.85</v>
      </c>
      <c r="T279" s="15">
        <f t="shared" ref="T279" si="1469">SUM(T276:T278)</f>
        <v>0</v>
      </c>
      <c r="U279" s="15">
        <f t="shared" ref="U279" si="1470">SUM(U276:U278)</f>
        <v>20727.2</v>
      </c>
      <c r="V279" s="15">
        <f t="shared" ref="V279" si="1471">SUM(V276:V278)</f>
        <v>0</v>
      </c>
      <c r="W279" s="15">
        <f t="shared" ref="W279" si="1472">SUM(W276:W278)</f>
        <v>11491.46</v>
      </c>
      <c r="X279" s="15">
        <f t="shared" ref="X279" si="1473">SUM(X276:X278)</f>
        <v>0</v>
      </c>
      <c r="Y279" s="15">
        <f t="shared" ref="Y279" si="1474">SUM(Y276:Y278)</f>
        <v>33122.699999999997</v>
      </c>
      <c r="Z279" s="15">
        <f t="shared" ref="Z279" si="1475">SUM(Z276:Z278)</f>
        <v>0</v>
      </c>
    </row>
    <row r="280" spans="1:26" x14ac:dyDescent="0.25">
      <c r="A280" s="25">
        <v>53063010303</v>
      </c>
      <c r="B280" s="26" t="s">
        <v>20</v>
      </c>
      <c r="C280" s="14"/>
      <c r="D280" s="18"/>
      <c r="E280" s="17">
        <v>175.35</v>
      </c>
      <c r="F280" s="18"/>
      <c r="G280" s="17">
        <v>149.58000000000001</v>
      </c>
      <c r="H280" s="18"/>
      <c r="I280" s="17"/>
      <c r="J280" s="18"/>
      <c r="K280" s="17"/>
      <c r="L280" s="18"/>
      <c r="M280" s="17"/>
      <c r="N280" s="18"/>
      <c r="O280" s="17"/>
      <c r="P280" s="18"/>
      <c r="Q280" s="17">
        <v>26.46</v>
      </c>
      <c r="R280" s="18"/>
      <c r="S280" s="17"/>
      <c r="T280" s="18"/>
      <c r="U280" s="17"/>
      <c r="V280" s="18"/>
      <c r="W280" s="17">
        <v>67.41</v>
      </c>
      <c r="X280" s="18"/>
      <c r="Y280" s="17"/>
      <c r="Z280" s="18"/>
    </row>
    <row r="281" spans="1:26" x14ac:dyDescent="0.25">
      <c r="A281" s="24"/>
      <c r="B281" s="26" t="s">
        <v>21</v>
      </c>
      <c r="C281" s="14"/>
      <c r="D281" s="18"/>
      <c r="E281" s="17"/>
      <c r="F281" s="18"/>
      <c r="G281" s="17"/>
      <c r="H281" s="18"/>
      <c r="I281" s="17"/>
      <c r="J281" s="18"/>
      <c r="K281" s="17"/>
      <c r="L281" s="18"/>
      <c r="M281" s="17"/>
      <c r="N281" s="18"/>
      <c r="O281" s="17"/>
      <c r="P281" s="18"/>
      <c r="Q281" s="17"/>
      <c r="R281" s="18"/>
      <c r="S281" s="17"/>
      <c r="T281" s="18"/>
      <c r="U281" s="17"/>
      <c r="V281" s="18"/>
      <c r="W281" s="17"/>
      <c r="X281" s="18"/>
      <c r="Y281" s="17"/>
      <c r="Z281" s="18"/>
    </row>
    <row r="282" spans="1:26" x14ac:dyDescent="0.25">
      <c r="A282" s="24"/>
      <c r="B282" s="26" t="s">
        <v>22</v>
      </c>
      <c r="C282" s="14"/>
      <c r="D282" s="18"/>
      <c r="E282" s="17"/>
      <c r="F282" s="18"/>
      <c r="G282" s="17"/>
      <c r="H282" s="18"/>
      <c r="I282" s="17"/>
      <c r="J282" s="18"/>
      <c r="K282" s="17"/>
      <c r="L282" s="18"/>
      <c r="M282" s="17"/>
      <c r="N282" s="18"/>
      <c r="O282" s="17"/>
      <c r="P282" s="18"/>
      <c r="Q282" s="17"/>
      <c r="R282" s="18"/>
      <c r="S282" s="17"/>
      <c r="T282" s="18"/>
      <c r="U282" s="17"/>
      <c r="V282" s="18"/>
      <c r="W282" s="17"/>
      <c r="X282" s="18"/>
      <c r="Y282" s="17"/>
      <c r="Z282" s="18"/>
    </row>
    <row r="283" spans="1:26" x14ac:dyDescent="0.25">
      <c r="B283" s="27" t="s">
        <v>23</v>
      </c>
      <c r="C283" s="13">
        <f>SUM(C280:C282)</f>
        <v>0</v>
      </c>
      <c r="D283" s="15">
        <f t="shared" ref="D283" si="1476">SUM(D280:D282)</f>
        <v>0</v>
      </c>
      <c r="E283" s="15">
        <f t="shared" ref="E283" si="1477">SUM(E280:E282)</f>
        <v>175.35</v>
      </c>
      <c r="F283" s="15">
        <f t="shared" ref="F283" si="1478">SUM(F280:F282)</f>
        <v>0</v>
      </c>
      <c r="G283" s="15">
        <f t="shared" ref="G283" si="1479">SUM(G280:G282)</f>
        <v>149.58000000000001</v>
      </c>
      <c r="H283" s="15">
        <f t="shared" ref="H283" si="1480">SUM(H280:H282)</f>
        <v>0</v>
      </c>
      <c r="I283" s="15">
        <f t="shared" ref="I283" si="1481">SUM(I280:I282)</f>
        <v>0</v>
      </c>
      <c r="J283" s="15">
        <f t="shared" ref="J283" si="1482">SUM(J280:J282)</f>
        <v>0</v>
      </c>
      <c r="K283" s="15">
        <f t="shared" ref="K283" si="1483">SUM(K280:K282)</f>
        <v>0</v>
      </c>
      <c r="L283" s="15">
        <f t="shared" ref="L283" si="1484">SUM(L280:L282)</f>
        <v>0</v>
      </c>
      <c r="M283" s="15">
        <f t="shared" ref="M283" si="1485">SUM(M280:M282)</f>
        <v>0</v>
      </c>
      <c r="N283" s="15">
        <f t="shared" ref="N283" si="1486">SUM(N280:N282)</f>
        <v>0</v>
      </c>
      <c r="O283" s="15">
        <f t="shared" ref="O283" si="1487">SUM(O280:O282)</f>
        <v>0</v>
      </c>
      <c r="P283" s="15">
        <f t="shared" ref="P283" si="1488">SUM(P280:P282)</f>
        <v>0</v>
      </c>
      <c r="Q283" s="15">
        <f t="shared" ref="Q283" si="1489">SUM(Q280:Q282)</f>
        <v>26.46</v>
      </c>
      <c r="R283" s="15">
        <f t="shared" ref="R283" si="1490">SUM(R280:R282)</f>
        <v>0</v>
      </c>
      <c r="S283" s="15">
        <f t="shared" ref="S283" si="1491">SUM(S280:S282)</f>
        <v>0</v>
      </c>
      <c r="T283" s="15">
        <f t="shared" ref="T283" si="1492">SUM(T280:T282)</f>
        <v>0</v>
      </c>
      <c r="U283" s="15">
        <f t="shared" ref="U283" si="1493">SUM(U280:U282)</f>
        <v>0</v>
      </c>
      <c r="V283" s="15">
        <f t="shared" ref="V283" si="1494">SUM(V280:V282)</f>
        <v>0</v>
      </c>
      <c r="W283" s="15">
        <f t="shared" ref="W283" si="1495">SUM(W280:W282)</f>
        <v>67.41</v>
      </c>
      <c r="X283" s="15">
        <f t="shared" ref="X283" si="1496">SUM(X280:X282)</f>
        <v>0</v>
      </c>
      <c r="Y283" s="15">
        <f t="shared" ref="Y283" si="1497">SUM(Y280:Y282)</f>
        <v>0</v>
      </c>
      <c r="Z283" s="15">
        <f t="shared" ref="Z283" si="1498">SUM(Z280:Z282)</f>
        <v>0</v>
      </c>
    </row>
    <row r="284" spans="1:26" x14ac:dyDescent="0.25">
      <c r="A284" s="25">
        <v>53063010304</v>
      </c>
      <c r="B284" s="26" t="s">
        <v>20</v>
      </c>
      <c r="C284" s="14"/>
      <c r="D284" s="18">
        <v>2264.84</v>
      </c>
      <c r="E284" s="17"/>
      <c r="F284" s="18">
        <v>361.51</v>
      </c>
      <c r="G284" s="17"/>
      <c r="H284" s="18">
        <v>852.53</v>
      </c>
      <c r="I284" s="17"/>
      <c r="J284" s="18">
        <v>61683.15</v>
      </c>
      <c r="K284" s="17"/>
      <c r="L284" s="18">
        <v>1294.97</v>
      </c>
      <c r="M284" s="17"/>
      <c r="N284" s="18">
        <v>1120.24</v>
      </c>
      <c r="O284" s="17"/>
      <c r="P284" s="18">
        <v>268.64999999999998</v>
      </c>
      <c r="Q284" s="17"/>
      <c r="R284" s="18">
        <v>1217.81</v>
      </c>
      <c r="S284" s="17"/>
      <c r="T284" s="18">
        <v>97.52</v>
      </c>
      <c r="U284" s="17"/>
      <c r="V284" s="18">
        <v>1005.48</v>
      </c>
      <c r="W284" s="17"/>
      <c r="X284" s="18">
        <v>1922.7</v>
      </c>
      <c r="Y284" s="17"/>
      <c r="Z284" s="18">
        <v>116.16</v>
      </c>
    </row>
    <row r="285" spans="1:26" x14ac:dyDescent="0.25">
      <c r="A285" s="24"/>
      <c r="B285" s="26" t="s">
        <v>21</v>
      </c>
      <c r="C285" s="14"/>
      <c r="D285" s="18">
        <v>2708.09</v>
      </c>
      <c r="E285" s="17"/>
      <c r="F285" s="18">
        <v>2926.95</v>
      </c>
      <c r="G285" s="17"/>
      <c r="H285" s="18">
        <v>44.84</v>
      </c>
      <c r="I285" s="17"/>
      <c r="J285" s="18"/>
      <c r="K285" s="17"/>
      <c r="L285" s="18">
        <v>4581.99</v>
      </c>
      <c r="M285" s="17"/>
      <c r="N285" s="18">
        <v>1320.11</v>
      </c>
      <c r="O285" s="17"/>
      <c r="P285" s="18">
        <v>223.14</v>
      </c>
      <c r="Q285" s="17"/>
      <c r="R285" s="18"/>
      <c r="S285" s="17"/>
      <c r="T285" s="18"/>
      <c r="U285" s="17"/>
      <c r="V285" s="18"/>
      <c r="W285" s="17"/>
      <c r="X285" s="18">
        <v>49.92</v>
      </c>
      <c r="Y285" s="17"/>
      <c r="Z285" s="18">
        <v>52.39</v>
      </c>
    </row>
    <row r="286" spans="1:26" x14ac:dyDescent="0.25">
      <c r="A286" s="24"/>
      <c r="B286" s="26" t="s">
        <v>22</v>
      </c>
      <c r="C286" s="14"/>
      <c r="D286" s="18">
        <v>351.26</v>
      </c>
      <c r="E286" s="17"/>
      <c r="F286" s="18">
        <v>6603.37</v>
      </c>
      <c r="G286" s="17"/>
      <c r="H286" s="18">
        <v>7289.26</v>
      </c>
      <c r="I286" s="17"/>
      <c r="J286" s="18">
        <v>8948.4500000000007</v>
      </c>
      <c r="K286" s="17"/>
      <c r="L286" s="18">
        <v>2356.87</v>
      </c>
      <c r="M286" s="17"/>
      <c r="N286" s="18">
        <v>2751.75</v>
      </c>
      <c r="O286" s="17"/>
      <c r="P286" s="18">
        <v>3240.57</v>
      </c>
      <c r="Q286" s="17"/>
      <c r="R286" s="18">
        <v>4393.97</v>
      </c>
      <c r="S286" s="17"/>
      <c r="T286" s="18">
        <v>4748.58</v>
      </c>
      <c r="U286" s="17"/>
      <c r="V286" s="18">
        <v>1745.83</v>
      </c>
      <c r="W286" s="17"/>
      <c r="X286" s="18">
        <v>1935.63</v>
      </c>
      <c r="Y286" s="17"/>
      <c r="Z286" s="18">
        <v>4442.5600000000004</v>
      </c>
    </row>
    <row r="287" spans="1:26" x14ac:dyDescent="0.25">
      <c r="B287" s="27" t="s">
        <v>23</v>
      </c>
      <c r="C287" s="13">
        <f>SUM(C284:C286)</f>
        <v>0</v>
      </c>
      <c r="D287" s="15">
        <f t="shared" ref="D287" si="1499">SUM(D284:D286)</f>
        <v>5324.1900000000005</v>
      </c>
      <c r="E287" s="15">
        <f t="shared" ref="E287" si="1500">SUM(E284:E286)</f>
        <v>0</v>
      </c>
      <c r="F287" s="15">
        <f t="shared" ref="F287" si="1501">SUM(F284:F286)</f>
        <v>9891.83</v>
      </c>
      <c r="G287" s="15">
        <f t="shared" ref="G287" si="1502">SUM(G284:G286)</f>
        <v>0</v>
      </c>
      <c r="H287" s="15">
        <f t="shared" ref="H287" si="1503">SUM(H284:H286)</f>
        <v>8186.63</v>
      </c>
      <c r="I287" s="15">
        <f t="shared" ref="I287" si="1504">SUM(I284:I286)</f>
        <v>0</v>
      </c>
      <c r="J287" s="15">
        <f t="shared" ref="J287" si="1505">SUM(J284:J286)</f>
        <v>70631.600000000006</v>
      </c>
      <c r="K287" s="15">
        <f t="shared" ref="K287" si="1506">SUM(K284:K286)</f>
        <v>0</v>
      </c>
      <c r="L287" s="15">
        <f t="shared" ref="L287" si="1507">SUM(L284:L286)</f>
        <v>8233.83</v>
      </c>
      <c r="M287" s="15">
        <f t="shared" ref="M287" si="1508">SUM(M284:M286)</f>
        <v>0</v>
      </c>
      <c r="N287" s="15">
        <f t="shared" ref="N287" si="1509">SUM(N284:N286)</f>
        <v>5192.1000000000004</v>
      </c>
      <c r="O287" s="15">
        <f t="shared" ref="O287" si="1510">SUM(O284:O286)</f>
        <v>0</v>
      </c>
      <c r="P287" s="15">
        <f t="shared" ref="P287" si="1511">SUM(P284:P286)</f>
        <v>3732.36</v>
      </c>
      <c r="Q287" s="15">
        <f t="shared" ref="Q287" si="1512">SUM(Q284:Q286)</f>
        <v>0</v>
      </c>
      <c r="R287" s="15">
        <f t="shared" ref="R287" si="1513">SUM(R284:R286)</f>
        <v>5611.7800000000007</v>
      </c>
      <c r="S287" s="15">
        <f t="shared" ref="S287" si="1514">SUM(S284:S286)</f>
        <v>0</v>
      </c>
      <c r="T287" s="15">
        <f t="shared" ref="T287" si="1515">SUM(T284:T286)</f>
        <v>4846.1000000000004</v>
      </c>
      <c r="U287" s="15">
        <f t="shared" ref="U287" si="1516">SUM(U284:U286)</f>
        <v>0</v>
      </c>
      <c r="V287" s="15">
        <f t="shared" ref="V287" si="1517">SUM(V284:V286)</f>
        <v>2751.31</v>
      </c>
      <c r="W287" s="15">
        <f t="shared" ref="W287" si="1518">SUM(W284:W286)</f>
        <v>0</v>
      </c>
      <c r="X287" s="15">
        <f t="shared" ref="X287" si="1519">SUM(X284:X286)</f>
        <v>3908.25</v>
      </c>
      <c r="Y287" s="15">
        <f t="shared" ref="Y287" si="1520">SUM(Y284:Y286)</f>
        <v>0</v>
      </c>
      <c r="Z287" s="15">
        <f t="shared" ref="Z287" si="1521">SUM(Z284:Z286)</f>
        <v>4611.1100000000006</v>
      </c>
    </row>
    <row r="288" spans="1:26" x14ac:dyDescent="0.25">
      <c r="A288" s="25">
        <v>53063010305</v>
      </c>
      <c r="B288" s="26" t="s">
        <v>20</v>
      </c>
      <c r="C288" s="14">
        <v>4222.29</v>
      </c>
      <c r="D288" s="18"/>
      <c r="E288" s="17">
        <v>6306.26</v>
      </c>
      <c r="F288" s="18"/>
      <c r="G288" s="17">
        <v>5124</v>
      </c>
      <c r="H288" s="18"/>
      <c r="I288" s="17">
        <v>16305.22</v>
      </c>
      <c r="J288" s="18"/>
      <c r="K288" s="17">
        <v>23.35</v>
      </c>
      <c r="L288" s="18"/>
      <c r="M288" s="17">
        <v>5741.16</v>
      </c>
      <c r="N288" s="18"/>
      <c r="O288" s="17">
        <v>378.67</v>
      </c>
      <c r="P288" s="18"/>
      <c r="Q288" s="17">
        <v>3390.35</v>
      </c>
      <c r="R288" s="18"/>
      <c r="S288" s="17"/>
      <c r="T288" s="18"/>
      <c r="U288" s="17">
        <v>21.56</v>
      </c>
      <c r="V288" s="18"/>
      <c r="W288" s="17"/>
      <c r="X288" s="18"/>
      <c r="Y288" s="17"/>
      <c r="Z288" s="18"/>
    </row>
    <row r="289" spans="1:26" x14ac:dyDescent="0.25">
      <c r="A289" s="24"/>
      <c r="B289" s="26" t="s">
        <v>21</v>
      </c>
      <c r="C289" s="14"/>
      <c r="D289" s="18"/>
      <c r="E289" s="17"/>
      <c r="F289" s="18"/>
      <c r="G289" s="17"/>
      <c r="H289" s="18"/>
      <c r="I289" s="17">
        <v>10781.67</v>
      </c>
      <c r="J289" s="18"/>
      <c r="K289" s="17">
        <v>43.02</v>
      </c>
      <c r="L289" s="18"/>
      <c r="M289" s="17">
        <v>46.5</v>
      </c>
      <c r="N289" s="18"/>
      <c r="O289" s="17"/>
      <c r="P289" s="18"/>
      <c r="Q289" s="17"/>
      <c r="R289" s="18"/>
      <c r="S289" s="17">
        <v>7126.2</v>
      </c>
      <c r="T289" s="18"/>
      <c r="U289" s="17"/>
      <c r="V289" s="18"/>
      <c r="W289" s="17">
        <v>43.09</v>
      </c>
      <c r="X289" s="18"/>
      <c r="Y289" s="17">
        <v>7570.86</v>
      </c>
      <c r="Z289" s="18"/>
    </row>
    <row r="290" spans="1:26" x14ac:dyDescent="0.25">
      <c r="A290" s="24"/>
      <c r="B290" s="26" t="s">
        <v>22</v>
      </c>
      <c r="C290" s="14">
        <v>6542.67</v>
      </c>
      <c r="D290" s="18"/>
      <c r="E290" s="17">
        <v>6566.92</v>
      </c>
      <c r="F290" s="18"/>
      <c r="G290" s="17">
        <v>124.2</v>
      </c>
      <c r="H290" s="18"/>
      <c r="I290" s="17"/>
      <c r="J290" s="18"/>
      <c r="K290" s="17"/>
      <c r="L290" s="18"/>
      <c r="M290" s="17"/>
      <c r="N290" s="18"/>
      <c r="O290" s="17">
        <v>69.72</v>
      </c>
      <c r="P290" s="18"/>
      <c r="Q290" s="17">
        <v>94.03</v>
      </c>
      <c r="R290" s="18"/>
      <c r="S290" s="17">
        <v>125.68</v>
      </c>
      <c r="T290" s="18"/>
      <c r="U290" s="17">
        <v>9073.99</v>
      </c>
      <c r="V290" s="18"/>
      <c r="W290" s="17">
        <v>12079.63</v>
      </c>
      <c r="X290" s="18"/>
      <c r="Y290" s="17">
        <v>269.93</v>
      </c>
      <c r="Z290" s="18"/>
    </row>
    <row r="291" spans="1:26" x14ac:dyDescent="0.25">
      <c r="B291" s="27" t="s">
        <v>23</v>
      </c>
      <c r="C291" s="13">
        <f>SUM(C288:C290)</f>
        <v>10764.96</v>
      </c>
      <c r="D291" s="15">
        <f t="shared" ref="D291" si="1522">SUM(D288:D290)</f>
        <v>0</v>
      </c>
      <c r="E291" s="15">
        <f t="shared" ref="E291" si="1523">SUM(E288:E290)</f>
        <v>12873.18</v>
      </c>
      <c r="F291" s="15">
        <f t="shared" ref="F291" si="1524">SUM(F288:F290)</f>
        <v>0</v>
      </c>
      <c r="G291" s="15">
        <f t="shared" ref="G291" si="1525">SUM(G288:G290)</f>
        <v>5248.2</v>
      </c>
      <c r="H291" s="15">
        <f t="shared" ref="H291" si="1526">SUM(H288:H290)</f>
        <v>0</v>
      </c>
      <c r="I291" s="15">
        <f t="shared" ref="I291" si="1527">SUM(I288:I290)</f>
        <v>27086.89</v>
      </c>
      <c r="J291" s="15">
        <f t="shared" ref="J291" si="1528">SUM(J288:J290)</f>
        <v>0</v>
      </c>
      <c r="K291" s="15">
        <f t="shared" ref="K291" si="1529">SUM(K288:K290)</f>
        <v>66.37</v>
      </c>
      <c r="L291" s="15">
        <f t="shared" ref="L291" si="1530">SUM(L288:L290)</f>
        <v>0</v>
      </c>
      <c r="M291" s="15">
        <f t="shared" ref="M291" si="1531">SUM(M288:M290)</f>
        <v>5787.66</v>
      </c>
      <c r="N291" s="15">
        <f t="shared" ref="N291" si="1532">SUM(N288:N290)</f>
        <v>0</v>
      </c>
      <c r="O291" s="15">
        <f t="shared" ref="O291" si="1533">SUM(O288:O290)</f>
        <v>448.39</v>
      </c>
      <c r="P291" s="15">
        <f t="shared" ref="P291" si="1534">SUM(P288:P290)</f>
        <v>0</v>
      </c>
      <c r="Q291" s="15">
        <f t="shared" ref="Q291" si="1535">SUM(Q288:Q290)</f>
        <v>3484.38</v>
      </c>
      <c r="R291" s="15">
        <f t="shared" ref="R291" si="1536">SUM(R288:R290)</f>
        <v>0</v>
      </c>
      <c r="S291" s="15">
        <f t="shared" ref="S291" si="1537">SUM(S288:S290)</f>
        <v>7251.88</v>
      </c>
      <c r="T291" s="15">
        <f t="shared" ref="T291" si="1538">SUM(T288:T290)</f>
        <v>0</v>
      </c>
      <c r="U291" s="15">
        <f t="shared" ref="U291" si="1539">SUM(U288:U290)</f>
        <v>9095.5499999999993</v>
      </c>
      <c r="V291" s="15">
        <f t="shared" ref="V291" si="1540">SUM(V288:V290)</f>
        <v>0</v>
      </c>
      <c r="W291" s="15">
        <f t="shared" ref="W291" si="1541">SUM(W288:W290)</f>
        <v>12122.72</v>
      </c>
      <c r="X291" s="15">
        <f t="shared" ref="X291" si="1542">SUM(X288:X290)</f>
        <v>0</v>
      </c>
      <c r="Y291" s="15">
        <f t="shared" ref="Y291" si="1543">SUM(Y288:Y290)</f>
        <v>7840.79</v>
      </c>
      <c r="Z291" s="15">
        <f t="shared" ref="Z291" si="1544">SUM(Z288:Z290)</f>
        <v>0</v>
      </c>
    </row>
    <row r="292" spans="1:26" x14ac:dyDescent="0.25">
      <c r="A292" s="25">
        <v>53063010401</v>
      </c>
      <c r="B292" s="26" t="s">
        <v>20</v>
      </c>
      <c r="C292" s="14"/>
      <c r="D292" s="18">
        <v>34588.959999999999</v>
      </c>
      <c r="E292" s="17"/>
      <c r="F292" s="18">
        <v>3741.53</v>
      </c>
      <c r="G292" s="17"/>
      <c r="H292" s="18">
        <v>6872.72</v>
      </c>
      <c r="I292" s="17"/>
      <c r="J292" s="18">
        <v>3029.85</v>
      </c>
      <c r="K292" s="17"/>
      <c r="L292" s="18">
        <v>28075.08</v>
      </c>
      <c r="M292" s="17"/>
      <c r="N292" s="18">
        <v>3038.23</v>
      </c>
      <c r="O292" s="17"/>
      <c r="P292" s="18">
        <v>10750.56</v>
      </c>
      <c r="Q292" s="17"/>
      <c r="R292" s="18">
        <v>1340.74</v>
      </c>
      <c r="S292" s="17"/>
      <c r="T292" s="18">
        <v>5390.78</v>
      </c>
      <c r="U292" s="17"/>
      <c r="V292" s="18">
        <v>4154.33</v>
      </c>
      <c r="W292" s="17"/>
      <c r="X292" s="18">
        <v>196.02</v>
      </c>
      <c r="Y292" s="17"/>
      <c r="Z292" s="18">
        <v>13383.64</v>
      </c>
    </row>
    <row r="293" spans="1:26" x14ac:dyDescent="0.25">
      <c r="A293" s="24"/>
      <c r="B293" s="26" t="s">
        <v>21</v>
      </c>
      <c r="C293" s="14"/>
      <c r="D293" s="18">
        <v>143.07</v>
      </c>
      <c r="E293" s="17"/>
      <c r="F293" s="18">
        <v>10769.52</v>
      </c>
      <c r="G293" s="17"/>
      <c r="H293" s="18">
        <v>268.44</v>
      </c>
      <c r="I293" s="17"/>
      <c r="J293" s="18">
        <v>3145.69</v>
      </c>
      <c r="K293" s="17"/>
      <c r="L293" s="18">
        <v>624.91999999999996</v>
      </c>
      <c r="M293" s="17"/>
      <c r="N293" s="18">
        <v>1622.64</v>
      </c>
      <c r="O293" s="17"/>
      <c r="P293" s="18">
        <v>11733.71</v>
      </c>
      <c r="Q293" s="17"/>
      <c r="R293" s="18">
        <v>7992.77</v>
      </c>
      <c r="S293" s="17"/>
      <c r="T293" s="18"/>
      <c r="U293" s="17"/>
      <c r="V293" s="18">
        <v>228.2</v>
      </c>
      <c r="W293" s="17"/>
      <c r="X293" s="18"/>
      <c r="Y293" s="17"/>
      <c r="Z293" s="18">
        <v>27821.919999999998</v>
      </c>
    </row>
    <row r="294" spans="1:26" x14ac:dyDescent="0.25">
      <c r="A294" s="24"/>
      <c r="B294" s="26" t="s">
        <v>22</v>
      </c>
      <c r="C294" s="14"/>
      <c r="D294" s="18">
        <v>15605.46</v>
      </c>
      <c r="E294" s="17"/>
      <c r="F294" s="18">
        <v>20221.79</v>
      </c>
      <c r="G294" s="17"/>
      <c r="H294" s="18"/>
      <c r="I294" s="17"/>
      <c r="J294" s="18"/>
      <c r="K294" s="17"/>
      <c r="L294" s="18"/>
      <c r="M294" s="17"/>
      <c r="N294" s="18">
        <v>573.59</v>
      </c>
      <c r="O294" s="17"/>
      <c r="P294" s="18">
        <v>1927.55</v>
      </c>
      <c r="Q294" s="17"/>
      <c r="R294" s="18">
        <v>1910.29</v>
      </c>
      <c r="S294" s="17"/>
      <c r="T294" s="18">
        <v>1253.78</v>
      </c>
      <c r="U294" s="17"/>
      <c r="V294" s="18">
        <v>1944.71</v>
      </c>
      <c r="W294" s="17"/>
      <c r="X294" s="18">
        <v>3101.98</v>
      </c>
      <c r="Y294" s="17"/>
      <c r="Z294" s="18">
        <v>3498.04</v>
      </c>
    </row>
    <row r="295" spans="1:26" x14ac:dyDescent="0.25">
      <c r="B295" s="27" t="s">
        <v>23</v>
      </c>
      <c r="C295" s="13">
        <f>SUM(C292:C294)</f>
        <v>0</v>
      </c>
      <c r="D295" s="15">
        <f t="shared" ref="D295" si="1545">SUM(D292:D294)</f>
        <v>50337.49</v>
      </c>
      <c r="E295" s="15">
        <f t="shared" ref="E295" si="1546">SUM(E292:E294)</f>
        <v>0</v>
      </c>
      <c r="F295" s="15">
        <f t="shared" ref="F295" si="1547">SUM(F292:F294)</f>
        <v>34732.840000000004</v>
      </c>
      <c r="G295" s="15">
        <f t="shared" ref="G295" si="1548">SUM(G292:G294)</f>
        <v>0</v>
      </c>
      <c r="H295" s="15">
        <f t="shared" ref="H295" si="1549">SUM(H292:H294)</f>
        <v>7141.16</v>
      </c>
      <c r="I295" s="15">
        <f t="shared" ref="I295" si="1550">SUM(I292:I294)</f>
        <v>0</v>
      </c>
      <c r="J295" s="15">
        <f t="shared" ref="J295" si="1551">SUM(J292:J294)</f>
        <v>6175.54</v>
      </c>
      <c r="K295" s="15">
        <f t="shared" ref="K295" si="1552">SUM(K292:K294)</f>
        <v>0</v>
      </c>
      <c r="L295" s="15">
        <f t="shared" ref="L295" si="1553">SUM(L292:L294)</f>
        <v>28700</v>
      </c>
      <c r="M295" s="15">
        <f t="shared" ref="M295" si="1554">SUM(M292:M294)</f>
        <v>0</v>
      </c>
      <c r="N295" s="15">
        <f t="shared" ref="N295" si="1555">SUM(N292:N294)</f>
        <v>5234.46</v>
      </c>
      <c r="O295" s="15">
        <f t="shared" ref="O295" si="1556">SUM(O292:O294)</f>
        <v>0</v>
      </c>
      <c r="P295" s="15">
        <f t="shared" ref="P295" si="1557">SUM(P292:P294)</f>
        <v>24411.819999999996</v>
      </c>
      <c r="Q295" s="15">
        <f t="shared" ref="Q295" si="1558">SUM(Q292:Q294)</f>
        <v>0</v>
      </c>
      <c r="R295" s="15">
        <f t="shared" ref="R295" si="1559">SUM(R292:R294)</f>
        <v>11243.8</v>
      </c>
      <c r="S295" s="15">
        <f t="shared" ref="S295" si="1560">SUM(S292:S294)</f>
        <v>0</v>
      </c>
      <c r="T295" s="15">
        <f t="shared" ref="T295" si="1561">SUM(T292:T294)</f>
        <v>6644.5599999999995</v>
      </c>
      <c r="U295" s="15">
        <f t="shared" ref="U295" si="1562">SUM(U292:U294)</f>
        <v>0</v>
      </c>
      <c r="V295" s="15">
        <f t="shared" ref="V295" si="1563">SUM(V292:V294)</f>
        <v>6327.24</v>
      </c>
      <c r="W295" s="15">
        <f t="shared" ref="W295" si="1564">SUM(W292:W294)</f>
        <v>0</v>
      </c>
      <c r="X295" s="15">
        <f t="shared" ref="X295" si="1565">SUM(X292:X294)</f>
        <v>3298</v>
      </c>
      <c r="Y295" s="15">
        <f t="shared" ref="Y295" si="1566">SUM(Y292:Y294)</f>
        <v>0</v>
      </c>
      <c r="Z295" s="15">
        <f t="shared" ref="Z295" si="1567">SUM(Z292:Z294)</f>
        <v>44703.6</v>
      </c>
    </row>
    <row r="296" spans="1:26" x14ac:dyDescent="0.25">
      <c r="A296" s="25">
        <v>53063010402</v>
      </c>
      <c r="B296" s="26" t="s">
        <v>20</v>
      </c>
      <c r="C296" s="14"/>
      <c r="D296" s="18">
        <v>3675.15</v>
      </c>
      <c r="E296" s="17"/>
      <c r="F296" s="18"/>
      <c r="G296" s="17"/>
      <c r="H296" s="18">
        <v>0.02</v>
      </c>
      <c r="I296" s="17"/>
      <c r="J296" s="18"/>
      <c r="K296" s="17"/>
      <c r="L296" s="18">
        <v>2996.07</v>
      </c>
      <c r="M296" s="17"/>
      <c r="N296" s="18">
        <v>3512.25</v>
      </c>
      <c r="O296" s="17"/>
      <c r="P296" s="18">
        <v>135.24</v>
      </c>
      <c r="Q296" s="17"/>
      <c r="R296" s="18"/>
      <c r="S296" s="17"/>
      <c r="T296" s="18">
        <v>238.28</v>
      </c>
      <c r="U296" s="17"/>
      <c r="V296" s="18">
        <v>133.88</v>
      </c>
      <c r="W296" s="17"/>
      <c r="X296" s="18">
        <v>226.53</v>
      </c>
      <c r="Y296" s="17"/>
      <c r="Z296" s="18">
        <v>61.88</v>
      </c>
    </row>
    <row r="297" spans="1:26" x14ac:dyDescent="0.25">
      <c r="A297" s="24"/>
      <c r="B297" s="26" t="s">
        <v>21</v>
      </c>
      <c r="C297" s="14"/>
      <c r="D297" s="18"/>
      <c r="E297" s="17"/>
      <c r="F297" s="18">
        <v>7695.02</v>
      </c>
      <c r="G297" s="17"/>
      <c r="H297" s="18"/>
      <c r="I297" s="17"/>
      <c r="J297" s="18"/>
      <c r="K297" s="17"/>
      <c r="L297" s="18"/>
      <c r="M297" s="17"/>
      <c r="N297" s="18"/>
      <c r="O297" s="17"/>
      <c r="P297" s="18"/>
      <c r="Q297" s="17"/>
      <c r="R297" s="18">
        <v>254.52</v>
      </c>
      <c r="S297" s="17"/>
      <c r="T297" s="18"/>
      <c r="U297" s="17"/>
      <c r="V297" s="18"/>
      <c r="W297" s="17"/>
      <c r="X297" s="18">
        <v>31</v>
      </c>
      <c r="Y297" s="17"/>
      <c r="Z297" s="18"/>
    </row>
    <row r="298" spans="1:26" x14ac:dyDescent="0.25">
      <c r="A298" s="24"/>
      <c r="B298" s="26" t="s">
        <v>22</v>
      </c>
      <c r="C298" s="14"/>
      <c r="D298" s="18">
        <v>102.94</v>
      </c>
      <c r="E298" s="17"/>
      <c r="F298" s="18"/>
      <c r="G298" s="17"/>
      <c r="H298" s="18"/>
      <c r="I298" s="17"/>
      <c r="J298" s="18"/>
      <c r="K298" s="17"/>
      <c r="L298" s="18"/>
      <c r="M298" s="17"/>
      <c r="N298" s="18"/>
      <c r="O298" s="17"/>
      <c r="P298" s="18"/>
      <c r="Q298" s="17"/>
      <c r="R298" s="18"/>
      <c r="S298" s="17"/>
      <c r="T298" s="18">
        <v>363.89</v>
      </c>
      <c r="U298" s="17"/>
      <c r="V298" s="18"/>
      <c r="W298" s="17"/>
      <c r="X298" s="18"/>
      <c r="Y298" s="17"/>
      <c r="Z298" s="18"/>
    </row>
    <row r="299" spans="1:26" x14ac:dyDescent="0.25">
      <c r="B299" s="27" t="s">
        <v>23</v>
      </c>
      <c r="C299" s="13">
        <f>SUM(C296:C298)</f>
        <v>0</v>
      </c>
      <c r="D299" s="15">
        <f t="shared" ref="D299" si="1568">SUM(D296:D298)</f>
        <v>3778.09</v>
      </c>
      <c r="E299" s="15">
        <f t="shared" ref="E299" si="1569">SUM(E296:E298)</f>
        <v>0</v>
      </c>
      <c r="F299" s="15">
        <f t="shared" ref="F299" si="1570">SUM(F296:F298)</f>
        <v>7695.02</v>
      </c>
      <c r="G299" s="15">
        <f t="shared" ref="G299" si="1571">SUM(G296:G298)</f>
        <v>0</v>
      </c>
      <c r="H299" s="15">
        <f t="shared" ref="H299" si="1572">SUM(H296:H298)</f>
        <v>0.02</v>
      </c>
      <c r="I299" s="15">
        <f t="shared" ref="I299" si="1573">SUM(I296:I298)</f>
        <v>0</v>
      </c>
      <c r="J299" s="15">
        <f t="shared" ref="J299" si="1574">SUM(J296:J298)</f>
        <v>0</v>
      </c>
      <c r="K299" s="15">
        <f t="shared" ref="K299" si="1575">SUM(K296:K298)</f>
        <v>0</v>
      </c>
      <c r="L299" s="15">
        <f t="shared" ref="L299" si="1576">SUM(L296:L298)</f>
        <v>2996.07</v>
      </c>
      <c r="M299" s="15">
        <f t="shared" ref="M299" si="1577">SUM(M296:M298)</f>
        <v>0</v>
      </c>
      <c r="N299" s="15">
        <f t="shared" ref="N299" si="1578">SUM(N296:N298)</f>
        <v>3512.25</v>
      </c>
      <c r="O299" s="15">
        <f t="shared" ref="O299" si="1579">SUM(O296:O298)</f>
        <v>0</v>
      </c>
      <c r="P299" s="15">
        <f t="shared" ref="P299" si="1580">SUM(P296:P298)</f>
        <v>135.24</v>
      </c>
      <c r="Q299" s="15">
        <f t="shared" ref="Q299" si="1581">SUM(Q296:Q298)</f>
        <v>0</v>
      </c>
      <c r="R299" s="15">
        <f t="shared" ref="R299" si="1582">SUM(R296:R298)</f>
        <v>254.52</v>
      </c>
      <c r="S299" s="15">
        <f t="shared" ref="S299" si="1583">SUM(S296:S298)</f>
        <v>0</v>
      </c>
      <c r="T299" s="15">
        <f t="shared" ref="T299" si="1584">SUM(T296:T298)</f>
        <v>602.16999999999996</v>
      </c>
      <c r="U299" s="15">
        <f t="shared" ref="U299" si="1585">SUM(U296:U298)</f>
        <v>0</v>
      </c>
      <c r="V299" s="15">
        <f t="shared" ref="V299" si="1586">SUM(V296:V298)</f>
        <v>133.88</v>
      </c>
      <c r="W299" s="15">
        <f t="shared" ref="W299" si="1587">SUM(W296:W298)</f>
        <v>0</v>
      </c>
      <c r="X299" s="15">
        <f t="shared" ref="X299" si="1588">SUM(X296:X298)</f>
        <v>257.52999999999997</v>
      </c>
      <c r="Y299" s="15">
        <f t="shared" ref="Y299" si="1589">SUM(Y296:Y298)</f>
        <v>0</v>
      </c>
      <c r="Z299" s="15">
        <f t="shared" ref="Z299" si="1590">SUM(Z296:Z298)</f>
        <v>61.88</v>
      </c>
    </row>
    <row r="300" spans="1:26" x14ac:dyDescent="0.25">
      <c r="A300" s="25">
        <v>53063010501</v>
      </c>
      <c r="B300" s="26" t="s">
        <v>20</v>
      </c>
      <c r="C300" s="14">
        <v>26490.22</v>
      </c>
      <c r="D300" s="18"/>
      <c r="E300" s="17">
        <v>2494.62</v>
      </c>
      <c r="F300" s="18"/>
      <c r="G300" s="17">
        <v>5114.68</v>
      </c>
      <c r="H300" s="18"/>
      <c r="I300" s="17">
        <v>15776.01</v>
      </c>
      <c r="J300" s="18"/>
      <c r="K300" s="17">
        <v>8352.14</v>
      </c>
      <c r="L300" s="18"/>
      <c r="M300" s="17">
        <v>7376.06</v>
      </c>
      <c r="N300" s="18"/>
      <c r="O300" s="17">
        <v>5236.2299999999996</v>
      </c>
      <c r="P300" s="18"/>
      <c r="Q300" s="17">
        <v>3894.91</v>
      </c>
      <c r="R300" s="18"/>
      <c r="S300" s="17">
        <v>9706.91</v>
      </c>
      <c r="T300" s="18"/>
      <c r="U300" s="17">
        <v>2630.98</v>
      </c>
      <c r="V300" s="18"/>
      <c r="W300" s="17">
        <v>1753.99</v>
      </c>
      <c r="X300" s="18"/>
      <c r="Y300" s="17">
        <v>2773.89</v>
      </c>
      <c r="Z300" s="18"/>
    </row>
    <row r="301" spans="1:26" x14ac:dyDescent="0.25">
      <c r="A301" s="24"/>
      <c r="B301" s="26" t="s">
        <v>21</v>
      </c>
      <c r="C301" s="14">
        <v>27.5</v>
      </c>
      <c r="D301" s="18"/>
      <c r="E301" s="17"/>
      <c r="F301" s="18"/>
      <c r="G301" s="17"/>
      <c r="H301" s="18"/>
      <c r="I301" s="17"/>
      <c r="J301" s="18"/>
      <c r="K301" s="17">
        <v>5760.66</v>
      </c>
      <c r="L301" s="18"/>
      <c r="M301" s="17">
        <v>4766.5200000000004</v>
      </c>
      <c r="N301" s="18"/>
      <c r="O301" s="17">
        <v>1206.94</v>
      </c>
      <c r="P301" s="18"/>
      <c r="Q301" s="17">
        <v>5657.38</v>
      </c>
      <c r="R301" s="18"/>
      <c r="S301" s="17">
        <v>1635.98</v>
      </c>
      <c r="T301" s="18"/>
      <c r="U301" s="17">
        <v>1182.96</v>
      </c>
      <c r="V301" s="18"/>
      <c r="W301" s="17">
        <v>3928.06</v>
      </c>
      <c r="X301" s="18"/>
      <c r="Y301" s="17"/>
      <c r="Z301" s="18"/>
    </row>
    <row r="302" spans="1:26" x14ac:dyDescent="0.25">
      <c r="A302" s="24"/>
      <c r="B302" s="26" t="s">
        <v>22</v>
      </c>
      <c r="C302" s="14"/>
      <c r="D302" s="18"/>
      <c r="E302" s="17"/>
      <c r="F302" s="18"/>
      <c r="G302" s="17"/>
      <c r="H302" s="18"/>
      <c r="I302" s="17">
        <v>2769.08</v>
      </c>
      <c r="J302" s="18"/>
      <c r="K302" s="17">
        <v>2487.83</v>
      </c>
      <c r="L302" s="18"/>
      <c r="M302" s="17"/>
      <c r="N302" s="18"/>
      <c r="O302" s="17">
        <v>11369.77</v>
      </c>
      <c r="P302" s="18"/>
      <c r="Q302" s="17"/>
      <c r="R302" s="18"/>
      <c r="S302" s="17">
        <v>9450.43</v>
      </c>
      <c r="T302" s="18"/>
      <c r="U302" s="17">
        <v>15225.38</v>
      </c>
      <c r="V302" s="18"/>
      <c r="W302" s="17">
        <v>15787.19</v>
      </c>
      <c r="X302" s="18"/>
      <c r="Y302" s="17">
        <v>3139.93</v>
      </c>
      <c r="Z302" s="18"/>
    </row>
    <row r="303" spans="1:26" x14ac:dyDescent="0.25">
      <c r="B303" s="27" t="s">
        <v>23</v>
      </c>
      <c r="C303" s="13">
        <f>SUM(C300:C302)</f>
        <v>26517.72</v>
      </c>
      <c r="D303" s="15">
        <f t="shared" ref="D303" si="1591">SUM(D300:D302)</f>
        <v>0</v>
      </c>
      <c r="E303" s="15">
        <f t="shared" ref="E303" si="1592">SUM(E300:E302)</f>
        <v>2494.62</v>
      </c>
      <c r="F303" s="15">
        <f t="shared" ref="F303" si="1593">SUM(F300:F302)</f>
        <v>0</v>
      </c>
      <c r="G303" s="15">
        <f t="shared" ref="G303" si="1594">SUM(G300:G302)</f>
        <v>5114.68</v>
      </c>
      <c r="H303" s="15">
        <f t="shared" ref="H303" si="1595">SUM(H300:H302)</f>
        <v>0</v>
      </c>
      <c r="I303" s="15">
        <f t="shared" ref="I303" si="1596">SUM(I300:I302)</f>
        <v>18545.09</v>
      </c>
      <c r="J303" s="15">
        <f t="shared" ref="J303" si="1597">SUM(J300:J302)</f>
        <v>0</v>
      </c>
      <c r="K303" s="15">
        <f t="shared" ref="K303" si="1598">SUM(K300:K302)</f>
        <v>16600.629999999997</v>
      </c>
      <c r="L303" s="15">
        <f t="shared" ref="L303" si="1599">SUM(L300:L302)</f>
        <v>0</v>
      </c>
      <c r="M303" s="15">
        <f t="shared" ref="M303" si="1600">SUM(M300:M302)</f>
        <v>12142.580000000002</v>
      </c>
      <c r="N303" s="15">
        <f t="shared" ref="N303" si="1601">SUM(N300:N302)</f>
        <v>0</v>
      </c>
      <c r="O303" s="15">
        <f t="shared" ref="O303" si="1602">SUM(O300:O302)</f>
        <v>17812.940000000002</v>
      </c>
      <c r="P303" s="15">
        <f t="shared" ref="P303" si="1603">SUM(P300:P302)</f>
        <v>0</v>
      </c>
      <c r="Q303" s="15">
        <f t="shared" ref="Q303" si="1604">SUM(Q300:Q302)</f>
        <v>9552.2900000000009</v>
      </c>
      <c r="R303" s="15">
        <f t="shared" ref="R303" si="1605">SUM(R300:R302)</f>
        <v>0</v>
      </c>
      <c r="S303" s="15">
        <f t="shared" ref="S303" si="1606">SUM(S300:S302)</f>
        <v>20793.32</v>
      </c>
      <c r="T303" s="15">
        <f t="shared" ref="T303" si="1607">SUM(T300:T302)</f>
        <v>0</v>
      </c>
      <c r="U303" s="15">
        <f t="shared" ref="U303" si="1608">SUM(U300:U302)</f>
        <v>19039.32</v>
      </c>
      <c r="V303" s="15">
        <f t="shared" ref="V303" si="1609">SUM(V300:V302)</f>
        <v>0</v>
      </c>
      <c r="W303" s="15">
        <f t="shared" ref="W303" si="1610">SUM(W300:W302)</f>
        <v>21469.24</v>
      </c>
      <c r="X303" s="15">
        <f t="shared" ref="X303" si="1611">SUM(X300:X302)</f>
        <v>0</v>
      </c>
      <c r="Y303" s="15">
        <f t="shared" ref="Y303" si="1612">SUM(Y300:Y302)</f>
        <v>5913.82</v>
      </c>
      <c r="Z303" s="15">
        <f t="shared" ref="Z303" si="1613">SUM(Z300:Z302)</f>
        <v>0</v>
      </c>
    </row>
    <row r="304" spans="1:26" x14ac:dyDescent="0.25">
      <c r="A304" s="25">
        <v>53063010503</v>
      </c>
      <c r="B304" s="26" t="s">
        <v>20</v>
      </c>
      <c r="C304" s="14">
        <v>7275.99</v>
      </c>
      <c r="D304" s="18"/>
      <c r="E304" s="17">
        <v>3368.69</v>
      </c>
      <c r="F304" s="18"/>
      <c r="G304" s="17">
        <v>4193.5600000000004</v>
      </c>
      <c r="H304" s="18"/>
      <c r="I304" s="17">
        <v>24724.2</v>
      </c>
      <c r="J304" s="18"/>
      <c r="K304" s="17">
        <v>8242.3700000000008</v>
      </c>
      <c r="L304" s="18"/>
      <c r="M304" s="17">
        <v>1697.86</v>
      </c>
      <c r="N304" s="18"/>
      <c r="O304" s="17">
        <v>1586.5</v>
      </c>
      <c r="P304" s="18"/>
      <c r="Q304" s="17"/>
      <c r="R304" s="18"/>
      <c r="S304" s="17">
        <v>4283.8599999999997</v>
      </c>
      <c r="T304" s="18"/>
      <c r="U304" s="17">
        <v>335.01</v>
      </c>
      <c r="V304" s="18"/>
      <c r="W304" s="17">
        <v>2093.52</v>
      </c>
      <c r="X304" s="18"/>
      <c r="Y304" s="17">
        <v>2915.65</v>
      </c>
      <c r="Z304" s="18"/>
    </row>
    <row r="305" spans="1:26" x14ac:dyDescent="0.25">
      <c r="A305" s="24"/>
      <c r="B305" s="26" t="s">
        <v>21</v>
      </c>
      <c r="C305" s="14">
        <v>343.25</v>
      </c>
      <c r="D305" s="18"/>
      <c r="E305" s="17"/>
      <c r="F305" s="18"/>
      <c r="G305" s="17"/>
      <c r="H305" s="18"/>
      <c r="I305" s="17"/>
      <c r="J305" s="18"/>
      <c r="K305" s="17"/>
      <c r="L305" s="18"/>
      <c r="M305" s="17">
        <v>205.5</v>
      </c>
      <c r="N305" s="18"/>
      <c r="O305" s="17">
        <v>3250.35</v>
      </c>
      <c r="P305" s="18"/>
      <c r="Q305" s="17">
        <v>474.33</v>
      </c>
      <c r="R305" s="18"/>
      <c r="S305" s="17"/>
      <c r="T305" s="18"/>
      <c r="U305" s="17"/>
      <c r="V305" s="18"/>
      <c r="W305" s="17"/>
      <c r="X305" s="18"/>
      <c r="Y305" s="17"/>
      <c r="Z305" s="18"/>
    </row>
    <row r="306" spans="1:26" x14ac:dyDescent="0.25">
      <c r="A306" s="24"/>
      <c r="B306" s="26" t="s">
        <v>22</v>
      </c>
      <c r="C306" s="14"/>
      <c r="D306" s="18"/>
      <c r="E306" s="17">
        <v>474.21</v>
      </c>
      <c r="F306" s="18"/>
      <c r="G306" s="17">
        <v>139.80000000000001</v>
      </c>
      <c r="H306" s="18"/>
      <c r="I306" s="17">
        <v>173.64</v>
      </c>
      <c r="J306" s="18"/>
      <c r="K306" s="17"/>
      <c r="L306" s="18"/>
      <c r="M306" s="17"/>
      <c r="N306" s="18"/>
      <c r="O306" s="17"/>
      <c r="P306" s="18"/>
      <c r="Q306" s="17"/>
      <c r="R306" s="18"/>
      <c r="S306" s="17"/>
      <c r="T306" s="18"/>
      <c r="U306" s="17"/>
      <c r="V306" s="18"/>
      <c r="W306" s="17"/>
      <c r="X306" s="18"/>
      <c r="Y306" s="17"/>
      <c r="Z306" s="18"/>
    </row>
    <row r="307" spans="1:26" x14ac:dyDescent="0.25">
      <c r="B307" s="27" t="s">
        <v>23</v>
      </c>
      <c r="C307" s="13">
        <f>SUM(C304:C306)</f>
        <v>7619.24</v>
      </c>
      <c r="D307" s="15">
        <f t="shared" ref="D307" si="1614">SUM(D304:D306)</f>
        <v>0</v>
      </c>
      <c r="E307" s="15">
        <f t="shared" ref="E307" si="1615">SUM(E304:E306)</f>
        <v>3842.9</v>
      </c>
      <c r="F307" s="15">
        <f t="shared" ref="F307" si="1616">SUM(F304:F306)</f>
        <v>0</v>
      </c>
      <c r="G307" s="15">
        <f t="shared" ref="G307" si="1617">SUM(G304:G306)</f>
        <v>4333.3600000000006</v>
      </c>
      <c r="H307" s="15">
        <f t="shared" ref="H307" si="1618">SUM(H304:H306)</f>
        <v>0</v>
      </c>
      <c r="I307" s="15">
        <f t="shared" ref="I307" si="1619">SUM(I304:I306)</f>
        <v>24897.84</v>
      </c>
      <c r="J307" s="15">
        <f t="shared" ref="J307" si="1620">SUM(J304:J306)</f>
        <v>0</v>
      </c>
      <c r="K307" s="15">
        <f t="shared" ref="K307" si="1621">SUM(K304:K306)</f>
        <v>8242.3700000000008</v>
      </c>
      <c r="L307" s="15">
        <f t="shared" ref="L307" si="1622">SUM(L304:L306)</f>
        <v>0</v>
      </c>
      <c r="M307" s="15">
        <f t="shared" ref="M307" si="1623">SUM(M304:M306)</f>
        <v>1903.36</v>
      </c>
      <c r="N307" s="15">
        <f t="shared" ref="N307" si="1624">SUM(N304:N306)</f>
        <v>0</v>
      </c>
      <c r="O307" s="15">
        <f t="shared" ref="O307" si="1625">SUM(O304:O306)</f>
        <v>4836.8500000000004</v>
      </c>
      <c r="P307" s="15">
        <f t="shared" ref="P307" si="1626">SUM(P304:P306)</f>
        <v>0</v>
      </c>
      <c r="Q307" s="15">
        <f t="shared" ref="Q307" si="1627">SUM(Q304:Q306)</f>
        <v>474.33</v>
      </c>
      <c r="R307" s="15">
        <f t="shared" ref="R307" si="1628">SUM(R304:R306)</f>
        <v>0</v>
      </c>
      <c r="S307" s="15">
        <f t="shared" ref="S307" si="1629">SUM(S304:S306)</f>
        <v>4283.8599999999997</v>
      </c>
      <c r="T307" s="15">
        <f t="shared" ref="T307" si="1630">SUM(T304:T306)</f>
        <v>0</v>
      </c>
      <c r="U307" s="15">
        <f t="shared" ref="U307" si="1631">SUM(U304:U306)</f>
        <v>335.01</v>
      </c>
      <c r="V307" s="15">
        <f t="shared" ref="V307" si="1632">SUM(V304:V306)</f>
        <v>0</v>
      </c>
      <c r="W307" s="15">
        <f t="shared" ref="W307" si="1633">SUM(W304:W306)</f>
        <v>2093.52</v>
      </c>
      <c r="X307" s="15">
        <f t="shared" ref="X307" si="1634">SUM(X304:X306)</f>
        <v>0</v>
      </c>
      <c r="Y307" s="15">
        <f t="shared" ref="Y307" si="1635">SUM(Y304:Y306)</f>
        <v>2915.65</v>
      </c>
      <c r="Z307" s="15">
        <f t="shared" ref="Z307" si="1636">SUM(Z304:Z306)</f>
        <v>0</v>
      </c>
    </row>
    <row r="308" spans="1:26" x14ac:dyDescent="0.25">
      <c r="A308" s="25">
        <v>53063010504</v>
      </c>
      <c r="B308" s="26" t="s">
        <v>20</v>
      </c>
      <c r="C308" s="14">
        <v>1786.33</v>
      </c>
      <c r="D308" s="18"/>
      <c r="E308" s="17">
        <v>2193.48</v>
      </c>
      <c r="F308" s="18"/>
      <c r="G308" s="17">
        <v>7488.67</v>
      </c>
      <c r="H308" s="18"/>
      <c r="I308" s="17">
        <v>9520.1299999999992</v>
      </c>
      <c r="J308" s="18"/>
      <c r="K308" s="17">
        <v>668.56</v>
      </c>
      <c r="L308" s="18"/>
      <c r="M308" s="17">
        <v>218.62</v>
      </c>
      <c r="N308" s="18"/>
      <c r="O308" s="17"/>
      <c r="P308" s="18"/>
      <c r="Q308" s="17">
        <v>875.24</v>
      </c>
      <c r="R308" s="18"/>
      <c r="S308" s="17">
        <v>576.47</v>
      </c>
      <c r="T308" s="18"/>
      <c r="U308" s="17">
        <v>64.010000000000005</v>
      </c>
      <c r="V308" s="18"/>
      <c r="W308" s="17">
        <v>39247.360000000001</v>
      </c>
      <c r="X308" s="18"/>
      <c r="Y308" s="17">
        <v>1078.5899999999999</v>
      </c>
      <c r="Z308" s="18"/>
    </row>
    <row r="309" spans="1:26" x14ac:dyDescent="0.25">
      <c r="A309" s="24"/>
      <c r="B309" s="26" t="s">
        <v>21</v>
      </c>
      <c r="C309" s="14">
        <v>20795.849999999999</v>
      </c>
      <c r="D309" s="18"/>
      <c r="E309" s="17"/>
      <c r="F309" s="18"/>
      <c r="G309" s="17"/>
      <c r="H309" s="18"/>
      <c r="I309" s="17">
        <v>3308.59</v>
      </c>
      <c r="J309" s="18"/>
      <c r="K309" s="17">
        <v>5260.26</v>
      </c>
      <c r="L309" s="18"/>
      <c r="M309" s="17"/>
      <c r="N309" s="18"/>
      <c r="O309" s="17">
        <v>9207</v>
      </c>
      <c r="P309" s="18"/>
      <c r="Q309" s="17"/>
      <c r="R309" s="18"/>
      <c r="S309" s="17">
        <v>7267.98</v>
      </c>
      <c r="T309" s="18"/>
      <c r="U309" s="17"/>
      <c r="V309" s="18"/>
      <c r="W309" s="17">
        <v>5369.86</v>
      </c>
      <c r="X309" s="18"/>
      <c r="Y309" s="17">
        <v>110885.79</v>
      </c>
      <c r="Z309" s="18"/>
    </row>
    <row r="310" spans="1:26" x14ac:dyDescent="0.25">
      <c r="A310" s="24"/>
      <c r="B310" s="26" t="s">
        <v>22</v>
      </c>
      <c r="C310" s="14"/>
      <c r="D310" s="18"/>
      <c r="E310" s="17"/>
      <c r="F310" s="18"/>
      <c r="G310" s="17">
        <v>916.58</v>
      </c>
      <c r="H310" s="18"/>
      <c r="I310" s="17"/>
      <c r="J310" s="18"/>
      <c r="K310" s="17"/>
      <c r="L310" s="18"/>
      <c r="M310" s="17">
        <v>14800.36</v>
      </c>
      <c r="N310" s="18"/>
      <c r="O310" s="17">
        <v>208.58</v>
      </c>
      <c r="P310" s="18"/>
      <c r="Q310" s="17">
        <v>14386.18</v>
      </c>
      <c r="R310" s="18"/>
      <c r="S310" s="17">
        <v>240.01</v>
      </c>
      <c r="T310" s="18"/>
      <c r="U310" s="17">
        <v>9790.25</v>
      </c>
      <c r="V310" s="18"/>
      <c r="W310" s="17"/>
      <c r="X310" s="18"/>
      <c r="Y310" s="17">
        <v>1326.97</v>
      </c>
      <c r="Z310" s="18"/>
    </row>
    <row r="311" spans="1:26" x14ac:dyDescent="0.25">
      <c r="B311" s="27" t="s">
        <v>23</v>
      </c>
      <c r="C311" s="13">
        <f>SUM(C308:C310)</f>
        <v>22582.18</v>
      </c>
      <c r="D311" s="15">
        <f t="shared" ref="D311" si="1637">SUM(D308:D310)</f>
        <v>0</v>
      </c>
      <c r="E311" s="15">
        <f t="shared" ref="E311" si="1638">SUM(E308:E310)</f>
        <v>2193.48</v>
      </c>
      <c r="F311" s="15">
        <f t="shared" ref="F311" si="1639">SUM(F308:F310)</f>
        <v>0</v>
      </c>
      <c r="G311" s="15">
        <f t="shared" ref="G311" si="1640">SUM(G308:G310)</f>
        <v>8405.25</v>
      </c>
      <c r="H311" s="15">
        <f t="shared" ref="H311" si="1641">SUM(H308:H310)</f>
        <v>0</v>
      </c>
      <c r="I311" s="15">
        <f t="shared" ref="I311" si="1642">SUM(I308:I310)</f>
        <v>12828.72</v>
      </c>
      <c r="J311" s="15">
        <f t="shared" ref="J311" si="1643">SUM(J308:J310)</f>
        <v>0</v>
      </c>
      <c r="K311" s="15">
        <f t="shared" ref="K311" si="1644">SUM(K308:K310)</f>
        <v>5928.82</v>
      </c>
      <c r="L311" s="15">
        <f t="shared" ref="L311" si="1645">SUM(L308:L310)</f>
        <v>0</v>
      </c>
      <c r="M311" s="15">
        <f t="shared" ref="M311" si="1646">SUM(M308:M310)</f>
        <v>15018.980000000001</v>
      </c>
      <c r="N311" s="15">
        <f t="shared" ref="N311" si="1647">SUM(N308:N310)</f>
        <v>0</v>
      </c>
      <c r="O311" s="15">
        <f t="shared" ref="O311" si="1648">SUM(O308:O310)</f>
        <v>9415.58</v>
      </c>
      <c r="P311" s="15">
        <f t="shared" ref="P311" si="1649">SUM(P308:P310)</f>
        <v>0</v>
      </c>
      <c r="Q311" s="15">
        <f t="shared" ref="Q311" si="1650">SUM(Q308:Q310)</f>
        <v>15261.42</v>
      </c>
      <c r="R311" s="15">
        <f t="shared" ref="R311" si="1651">SUM(R308:R310)</f>
        <v>0</v>
      </c>
      <c r="S311" s="15">
        <f t="shared" ref="S311" si="1652">SUM(S308:S310)</f>
        <v>8084.46</v>
      </c>
      <c r="T311" s="15">
        <f t="shared" ref="T311" si="1653">SUM(T308:T310)</f>
        <v>0</v>
      </c>
      <c r="U311" s="15">
        <f t="shared" ref="U311" si="1654">SUM(U308:U310)</f>
        <v>9854.26</v>
      </c>
      <c r="V311" s="15">
        <f t="shared" ref="V311" si="1655">SUM(V308:V310)</f>
        <v>0</v>
      </c>
      <c r="W311" s="15">
        <f t="shared" ref="W311" si="1656">SUM(W308:W310)</f>
        <v>44617.22</v>
      </c>
      <c r="X311" s="15">
        <f t="shared" ref="X311" si="1657">SUM(X308:X310)</f>
        <v>0</v>
      </c>
      <c r="Y311" s="15">
        <f t="shared" ref="Y311" si="1658">SUM(Y308:Y310)</f>
        <v>113291.34999999999</v>
      </c>
      <c r="Z311" s="15">
        <f t="shared" ref="Z311" si="1659">SUM(Z308:Z310)</f>
        <v>0</v>
      </c>
    </row>
    <row r="312" spans="1:26" x14ac:dyDescent="0.25">
      <c r="A312" s="25">
        <v>53063010601</v>
      </c>
      <c r="B312" s="26" t="s">
        <v>20</v>
      </c>
      <c r="C312" s="14"/>
      <c r="D312" s="18"/>
      <c r="E312" s="17"/>
      <c r="F312" s="18"/>
      <c r="G312" s="17">
        <v>726.75</v>
      </c>
      <c r="H312" s="18"/>
      <c r="I312" s="17"/>
      <c r="J312" s="18"/>
      <c r="K312" s="17">
        <v>27942.6</v>
      </c>
      <c r="L312" s="18"/>
      <c r="M312" s="17"/>
      <c r="N312" s="18"/>
      <c r="O312" s="17"/>
      <c r="P312" s="18"/>
      <c r="Q312" s="17"/>
      <c r="R312" s="18"/>
      <c r="S312" s="17"/>
      <c r="T312" s="18"/>
      <c r="U312" s="17"/>
      <c r="V312" s="18"/>
      <c r="W312" s="17"/>
      <c r="X312" s="18"/>
      <c r="Y312" s="17"/>
      <c r="Z312" s="18"/>
    </row>
    <row r="313" spans="1:26" x14ac:dyDescent="0.25">
      <c r="A313" s="24"/>
      <c r="B313" s="26" t="s">
        <v>21</v>
      </c>
      <c r="C313" s="14"/>
      <c r="D313" s="18"/>
      <c r="E313" s="17"/>
      <c r="F313" s="18"/>
      <c r="G313" s="17"/>
      <c r="H313" s="18"/>
      <c r="I313" s="17"/>
      <c r="J313" s="18"/>
      <c r="K313" s="17"/>
      <c r="L313" s="18"/>
      <c r="M313" s="17"/>
      <c r="N313" s="18"/>
      <c r="O313" s="17"/>
      <c r="P313" s="18"/>
      <c r="Q313" s="17"/>
      <c r="R313" s="18"/>
      <c r="S313" s="17"/>
      <c r="T313" s="18"/>
      <c r="U313" s="17"/>
      <c r="V313" s="18"/>
      <c r="W313" s="17"/>
      <c r="X313" s="18"/>
      <c r="Y313" s="17"/>
      <c r="Z313" s="18"/>
    </row>
    <row r="314" spans="1:26" x14ac:dyDescent="0.25">
      <c r="A314" s="24"/>
      <c r="B314" s="26" t="s">
        <v>22</v>
      </c>
      <c r="C314" s="14"/>
      <c r="D314" s="18"/>
      <c r="E314" s="17"/>
      <c r="F314" s="18"/>
      <c r="G314" s="17"/>
      <c r="H314" s="18"/>
      <c r="I314" s="17"/>
      <c r="J314" s="18"/>
      <c r="K314" s="17"/>
      <c r="L314" s="18"/>
      <c r="M314" s="17"/>
      <c r="N314" s="18"/>
      <c r="O314" s="17"/>
      <c r="P314" s="18"/>
      <c r="Q314" s="17"/>
      <c r="R314" s="18"/>
      <c r="S314" s="17"/>
      <c r="T314" s="18"/>
      <c r="U314" s="17"/>
      <c r="V314" s="18"/>
      <c r="W314" s="17"/>
      <c r="X314" s="18"/>
      <c r="Y314" s="17"/>
      <c r="Z314" s="18"/>
    </row>
    <row r="315" spans="1:26" x14ac:dyDescent="0.25">
      <c r="B315" s="27" t="s">
        <v>23</v>
      </c>
      <c r="C315" s="13">
        <f>SUM(C312:C314)</f>
        <v>0</v>
      </c>
      <c r="D315" s="15">
        <f t="shared" ref="D315" si="1660">SUM(D312:D314)</f>
        <v>0</v>
      </c>
      <c r="E315" s="15">
        <f t="shared" ref="E315" si="1661">SUM(E312:E314)</f>
        <v>0</v>
      </c>
      <c r="F315" s="15">
        <f t="shared" ref="F315" si="1662">SUM(F312:F314)</f>
        <v>0</v>
      </c>
      <c r="G315" s="15">
        <f t="shared" ref="G315" si="1663">SUM(G312:G314)</f>
        <v>726.75</v>
      </c>
      <c r="H315" s="15">
        <f t="shared" ref="H315" si="1664">SUM(H312:H314)</f>
        <v>0</v>
      </c>
      <c r="I315" s="15">
        <f t="shared" ref="I315" si="1665">SUM(I312:I314)</f>
        <v>0</v>
      </c>
      <c r="J315" s="15">
        <f t="shared" ref="J315" si="1666">SUM(J312:J314)</f>
        <v>0</v>
      </c>
      <c r="K315" s="15">
        <f t="shared" ref="K315" si="1667">SUM(K312:K314)</f>
        <v>27942.6</v>
      </c>
      <c r="L315" s="15">
        <f t="shared" ref="L315" si="1668">SUM(L312:L314)</f>
        <v>0</v>
      </c>
      <c r="M315" s="15">
        <f t="shared" ref="M315" si="1669">SUM(M312:M314)</f>
        <v>0</v>
      </c>
      <c r="N315" s="15">
        <f t="shared" ref="N315" si="1670">SUM(N312:N314)</f>
        <v>0</v>
      </c>
      <c r="O315" s="15">
        <f t="shared" ref="O315" si="1671">SUM(O312:O314)</f>
        <v>0</v>
      </c>
      <c r="P315" s="15">
        <f t="shared" ref="P315" si="1672">SUM(P312:P314)</f>
        <v>0</v>
      </c>
      <c r="Q315" s="15">
        <f t="shared" ref="Q315" si="1673">SUM(Q312:Q314)</f>
        <v>0</v>
      </c>
      <c r="R315" s="15">
        <f t="shared" ref="R315" si="1674">SUM(R312:R314)</f>
        <v>0</v>
      </c>
      <c r="S315" s="15">
        <f t="shared" ref="S315" si="1675">SUM(S312:S314)</f>
        <v>0</v>
      </c>
      <c r="T315" s="15">
        <f t="shared" ref="T315" si="1676">SUM(T312:T314)</f>
        <v>0</v>
      </c>
      <c r="U315" s="15">
        <f t="shared" ref="U315" si="1677">SUM(U312:U314)</f>
        <v>0</v>
      </c>
      <c r="V315" s="15">
        <f t="shared" ref="V315" si="1678">SUM(V312:V314)</f>
        <v>0</v>
      </c>
      <c r="W315" s="15">
        <f t="shared" ref="W315" si="1679">SUM(W312:W314)</f>
        <v>0</v>
      </c>
      <c r="X315" s="15">
        <f t="shared" ref="X315" si="1680">SUM(X312:X314)</f>
        <v>0</v>
      </c>
      <c r="Y315" s="15">
        <f t="shared" ref="Y315" si="1681">SUM(Y312:Y314)</f>
        <v>0</v>
      </c>
      <c r="Z315" s="15">
        <f t="shared" ref="Z315" si="1682">SUM(Z312:Z314)</f>
        <v>0</v>
      </c>
    </row>
    <row r="316" spans="1:26" x14ac:dyDescent="0.25">
      <c r="A316" s="25">
        <v>53063010602</v>
      </c>
      <c r="B316" s="26" t="s">
        <v>20</v>
      </c>
      <c r="C316" s="14">
        <v>12808.18</v>
      </c>
      <c r="D316" s="18"/>
      <c r="E316" s="17">
        <v>1804.68</v>
      </c>
      <c r="F316" s="18"/>
      <c r="G316" s="17">
        <v>1675.13</v>
      </c>
      <c r="H316" s="18"/>
      <c r="I316" s="17">
        <v>6419.52</v>
      </c>
      <c r="J316" s="18"/>
      <c r="K316" s="17">
        <v>2879.94</v>
      </c>
      <c r="L316" s="18"/>
      <c r="M316" s="17">
        <v>1712.3</v>
      </c>
      <c r="N316" s="18"/>
      <c r="O316" s="17">
        <v>2025.82</v>
      </c>
      <c r="P316" s="18"/>
      <c r="Q316" s="17">
        <v>1876.73</v>
      </c>
      <c r="R316" s="18"/>
      <c r="S316" s="17">
        <v>32907.51</v>
      </c>
      <c r="T316" s="18"/>
      <c r="U316" s="17">
        <v>1973.25</v>
      </c>
      <c r="V316" s="18"/>
      <c r="W316" s="17">
        <v>1428.7</v>
      </c>
      <c r="X316" s="18"/>
      <c r="Y316" s="17">
        <v>2589.19</v>
      </c>
      <c r="Z316" s="18"/>
    </row>
    <row r="317" spans="1:26" x14ac:dyDescent="0.25">
      <c r="A317" s="24"/>
      <c r="B317" s="26" t="s">
        <v>21</v>
      </c>
      <c r="C317" s="14"/>
      <c r="D317" s="18"/>
      <c r="E317" s="17"/>
      <c r="F317" s="18"/>
      <c r="G317" s="17"/>
      <c r="H317" s="18"/>
      <c r="I317" s="17"/>
      <c r="J317" s="18"/>
      <c r="K317" s="17"/>
      <c r="L317" s="18"/>
      <c r="M317" s="17"/>
      <c r="N317" s="18"/>
      <c r="O317" s="17"/>
      <c r="P317" s="18"/>
      <c r="Q317" s="17">
        <v>474.02</v>
      </c>
      <c r="R317" s="18"/>
      <c r="S317" s="17">
        <v>45.72</v>
      </c>
      <c r="T317" s="18"/>
      <c r="U317" s="17"/>
      <c r="V317" s="18"/>
      <c r="W317" s="17"/>
      <c r="X317" s="18"/>
      <c r="Y317" s="17"/>
      <c r="Z317" s="18"/>
    </row>
    <row r="318" spans="1:26" x14ac:dyDescent="0.25">
      <c r="A318" s="24"/>
      <c r="B318" s="26" t="s">
        <v>22</v>
      </c>
      <c r="C318" s="14">
        <v>259.62</v>
      </c>
      <c r="D318" s="18"/>
      <c r="E318" s="17">
        <v>304.98</v>
      </c>
      <c r="F318" s="18"/>
      <c r="G318" s="17">
        <v>350.28</v>
      </c>
      <c r="H318" s="18"/>
      <c r="I318" s="17">
        <v>395.58</v>
      </c>
      <c r="J318" s="18"/>
      <c r="K318" s="17">
        <v>440.9</v>
      </c>
      <c r="L318" s="18"/>
      <c r="M318" s="17">
        <v>486.24</v>
      </c>
      <c r="N318" s="18"/>
      <c r="O318" s="17">
        <v>531.66</v>
      </c>
      <c r="P318" s="18"/>
      <c r="Q318" s="17"/>
      <c r="R318" s="18"/>
      <c r="S318" s="17">
        <v>667.46</v>
      </c>
      <c r="T318" s="18"/>
      <c r="U318" s="17">
        <v>863.56</v>
      </c>
      <c r="V318" s="18"/>
      <c r="W318" s="17">
        <v>1006.96</v>
      </c>
      <c r="X318" s="18"/>
      <c r="Y318" s="17">
        <v>1006.96</v>
      </c>
      <c r="Z318" s="18"/>
    </row>
    <row r="319" spans="1:26" x14ac:dyDescent="0.25">
      <c r="B319" s="27" t="s">
        <v>23</v>
      </c>
      <c r="C319" s="13">
        <f>SUM(C316:C318)</f>
        <v>13067.800000000001</v>
      </c>
      <c r="D319" s="15">
        <f t="shared" ref="D319" si="1683">SUM(D316:D318)</f>
        <v>0</v>
      </c>
      <c r="E319" s="15">
        <f t="shared" ref="E319" si="1684">SUM(E316:E318)</f>
        <v>2109.66</v>
      </c>
      <c r="F319" s="15">
        <f t="shared" ref="F319" si="1685">SUM(F316:F318)</f>
        <v>0</v>
      </c>
      <c r="G319" s="15">
        <f t="shared" ref="G319" si="1686">SUM(G316:G318)</f>
        <v>2025.41</v>
      </c>
      <c r="H319" s="15">
        <f t="shared" ref="H319" si="1687">SUM(H316:H318)</f>
        <v>0</v>
      </c>
      <c r="I319" s="15">
        <f t="shared" ref="I319" si="1688">SUM(I316:I318)</f>
        <v>6815.1</v>
      </c>
      <c r="J319" s="15">
        <f t="shared" ref="J319" si="1689">SUM(J316:J318)</f>
        <v>0</v>
      </c>
      <c r="K319" s="15">
        <f t="shared" ref="K319" si="1690">SUM(K316:K318)</f>
        <v>3320.84</v>
      </c>
      <c r="L319" s="15">
        <f t="shared" ref="L319" si="1691">SUM(L316:L318)</f>
        <v>0</v>
      </c>
      <c r="M319" s="15">
        <f t="shared" ref="M319" si="1692">SUM(M316:M318)</f>
        <v>2198.54</v>
      </c>
      <c r="N319" s="15">
        <f t="shared" ref="N319" si="1693">SUM(N316:N318)</f>
        <v>0</v>
      </c>
      <c r="O319" s="15">
        <f t="shared" ref="O319" si="1694">SUM(O316:O318)</f>
        <v>2557.48</v>
      </c>
      <c r="P319" s="15">
        <f t="shared" ref="P319" si="1695">SUM(P316:P318)</f>
        <v>0</v>
      </c>
      <c r="Q319" s="15">
        <f t="shared" ref="Q319" si="1696">SUM(Q316:Q318)</f>
        <v>2350.75</v>
      </c>
      <c r="R319" s="15">
        <f t="shared" ref="R319" si="1697">SUM(R316:R318)</f>
        <v>0</v>
      </c>
      <c r="S319" s="15">
        <f t="shared" ref="S319" si="1698">SUM(S316:S318)</f>
        <v>33620.69</v>
      </c>
      <c r="T319" s="15">
        <f t="shared" ref="T319" si="1699">SUM(T316:T318)</f>
        <v>0</v>
      </c>
      <c r="U319" s="15">
        <f t="shared" ref="U319" si="1700">SUM(U316:U318)</f>
        <v>2836.81</v>
      </c>
      <c r="V319" s="15">
        <f t="shared" ref="V319" si="1701">SUM(V316:V318)</f>
        <v>0</v>
      </c>
      <c r="W319" s="15">
        <f t="shared" ref="W319" si="1702">SUM(W316:W318)</f>
        <v>2435.66</v>
      </c>
      <c r="X319" s="15">
        <f t="shared" ref="X319" si="1703">SUM(X316:X318)</f>
        <v>0</v>
      </c>
      <c r="Y319" s="15">
        <f t="shared" ref="Y319" si="1704">SUM(Y316:Y318)</f>
        <v>3596.15</v>
      </c>
      <c r="Z319" s="15">
        <f t="shared" ref="Z319" si="1705">SUM(Z316:Z318)</f>
        <v>0</v>
      </c>
    </row>
    <row r="320" spans="1:26" x14ac:dyDescent="0.25">
      <c r="A320" s="25">
        <v>53063010700</v>
      </c>
      <c r="B320" s="26" t="s">
        <v>20</v>
      </c>
      <c r="C320" s="14">
        <v>77.88</v>
      </c>
      <c r="D320" s="18"/>
      <c r="E320" s="17"/>
      <c r="F320" s="18"/>
      <c r="G320" s="17"/>
      <c r="H320" s="18"/>
      <c r="I320" s="17"/>
      <c r="J320" s="18"/>
      <c r="K320" s="17">
        <v>189.92</v>
      </c>
      <c r="L320" s="18"/>
      <c r="M320" s="17">
        <v>7104.3</v>
      </c>
      <c r="N320" s="18"/>
      <c r="O320" s="17"/>
      <c r="P320" s="18"/>
      <c r="Q320" s="17">
        <v>65.61</v>
      </c>
      <c r="R320" s="18"/>
      <c r="S320" s="17">
        <v>2838.06</v>
      </c>
      <c r="T320" s="18"/>
      <c r="U320" s="17">
        <v>9.5</v>
      </c>
      <c r="V320" s="18"/>
      <c r="W320" s="17">
        <v>190.97</v>
      </c>
      <c r="X320" s="18"/>
      <c r="Y320" s="17"/>
      <c r="Z320" s="18"/>
    </row>
    <row r="321" spans="1:26" x14ac:dyDescent="0.25">
      <c r="A321" s="24"/>
      <c r="B321" s="26" t="s">
        <v>21</v>
      </c>
      <c r="C321" s="14"/>
      <c r="D321" s="18"/>
      <c r="E321" s="17"/>
      <c r="F321" s="18"/>
      <c r="G321" s="17"/>
      <c r="H321" s="18"/>
      <c r="I321" s="17"/>
      <c r="J321" s="18"/>
      <c r="K321" s="17"/>
      <c r="L321" s="18"/>
      <c r="M321" s="17"/>
      <c r="N321" s="18"/>
      <c r="O321" s="17"/>
      <c r="P321" s="18"/>
      <c r="Q321" s="17"/>
      <c r="R321" s="18"/>
      <c r="S321" s="17">
        <v>105.95</v>
      </c>
      <c r="T321" s="18"/>
      <c r="U321" s="17"/>
      <c r="V321" s="18"/>
      <c r="W321" s="17"/>
      <c r="X321" s="18"/>
      <c r="Y321" s="17">
        <v>190.97</v>
      </c>
      <c r="Z321" s="18"/>
    </row>
    <row r="322" spans="1:26" x14ac:dyDescent="0.25">
      <c r="A322" s="24"/>
      <c r="B322" s="26" t="s">
        <v>22</v>
      </c>
      <c r="C322" s="14"/>
      <c r="D322" s="18"/>
      <c r="E322" s="17"/>
      <c r="F322" s="18"/>
      <c r="G322" s="17"/>
      <c r="H322" s="18"/>
      <c r="I322" s="17"/>
      <c r="J322" s="18"/>
      <c r="K322" s="17"/>
      <c r="L322" s="18"/>
      <c r="M322" s="17"/>
      <c r="N322" s="18"/>
      <c r="O322" s="17"/>
      <c r="P322" s="18"/>
      <c r="Q322" s="17"/>
      <c r="R322" s="18"/>
      <c r="S322" s="17"/>
      <c r="T322" s="18"/>
      <c r="U322" s="17"/>
      <c r="V322" s="18"/>
      <c r="W322" s="17"/>
      <c r="X322" s="18"/>
      <c r="Y322" s="17"/>
      <c r="Z322" s="18"/>
    </row>
    <row r="323" spans="1:26" x14ac:dyDescent="0.25">
      <c r="B323" s="27" t="s">
        <v>23</v>
      </c>
      <c r="C323" s="13">
        <f>SUM(C320:C322)</f>
        <v>77.88</v>
      </c>
      <c r="D323" s="15">
        <f t="shared" ref="D323" si="1706">SUM(D320:D322)</f>
        <v>0</v>
      </c>
      <c r="E323" s="15">
        <f t="shared" ref="E323" si="1707">SUM(E320:E322)</f>
        <v>0</v>
      </c>
      <c r="F323" s="15">
        <f t="shared" ref="F323" si="1708">SUM(F320:F322)</f>
        <v>0</v>
      </c>
      <c r="G323" s="15">
        <f t="shared" ref="G323" si="1709">SUM(G320:G322)</f>
        <v>0</v>
      </c>
      <c r="H323" s="15">
        <f t="shared" ref="H323" si="1710">SUM(H320:H322)</f>
        <v>0</v>
      </c>
      <c r="I323" s="15">
        <f t="shared" ref="I323" si="1711">SUM(I320:I322)</f>
        <v>0</v>
      </c>
      <c r="J323" s="15">
        <f t="shared" ref="J323" si="1712">SUM(J320:J322)</f>
        <v>0</v>
      </c>
      <c r="K323" s="15">
        <f t="shared" ref="K323" si="1713">SUM(K320:K322)</f>
        <v>189.92</v>
      </c>
      <c r="L323" s="15">
        <f t="shared" ref="L323" si="1714">SUM(L320:L322)</f>
        <v>0</v>
      </c>
      <c r="M323" s="15">
        <f t="shared" ref="M323" si="1715">SUM(M320:M322)</f>
        <v>7104.3</v>
      </c>
      <c r="N323" s="15">
        <f t="shared" ref="N323" si="1716">SUM(N320:N322)</f>
        <v>0</v>
      </c>
      <c r="O323" s="15">
        <f t="shared" ref="O323" si="1717">SUM(O320:O322)</f>
        <v>0</v>
      </c>
      <c r="P323" s="15">
        <f t="shared" ref="P323" si="1718">SUM(P320:P322)</f>
        <v>0</v>
      </c>
      <c r="Q323" s="15">
        <f t="shared" ref="Q323" si="1719">SUM(Q320:Q322)</f>
        <v>65.61</v>
      </c>
      <c r="R323" s="15">
        <f t="shared" ref="R323" si="1720">SUM(R320:R322)</f>
        <v>0</v>
      </c>
      <c r="S323" s="15">
        <f t="shared" ref="S323" si="1721">SUM(S320:S322)</f>
        <v>2944.0099999999998</v>
      </c>
      <c r="T323" s="15">
        <f t="shared" ref="T323" si="1722">SUM(T320:T322)</f>
        <v>0</v>
      </c>
      <c r="U323" s="15">
        <f t="shared" ref="U323" si="1723">SUM(U320:U322)</f>
        <v>9.5</v>
      </c>
      <c r="V323" s="15">
        <f t="shared" ref="V323" si="1724">SUM(V320:V322)</f>
        <v>0</v>
      </c>
      <c r="W323" s="15">
        <f t="shared" ref="W323" si="1725">SUM(W320:W322)</f>
        <v>190.97</v>
      </c>
      <c r="X323" s="15">
        <f t="shared" ref="X323" si="1726">SUM(X320:X322)</f>
        <v>0</v>
      </c>
      <c r="Y323" s="15">
        <f t="shared" ref="Y323" si="1727">SUM(Y320:Y322)</f>
        <v>190.97</v>
      </c>
      <c r="Z323" s="15">
        <f t="shared" ref="Z323" si="1728">SUM(Z320:Z322)</f>
        <v>0</v>
      </c>
    </row>
    <row r="324" spans="1:26" x14ac:dyDescent="0.25">
      <c r="A324" s="25">
        <v>53063010800</v>
      </c>
      <c r="B324" s="26" t="s">
        <v>20</v>
      </c>
      <c r="C324" s="14"/>
      <c r="D324" s="18">
        <v>8210.49</v>
      </c>
      <c r="E324" s="17"/>
      <c r="F324" s="18">
        <v>923.14</v>
      </c>
      <c r="G324" s="17"/>
      <c r="H324" s="18"/>
      <c r="I324" s="17"/>
      <c r="J324" s="18">
        <v>3530.58</v>
      </c>
      <c r="K324" s="17"/>
      <c r="L324" s="18">
        <v>7093.84</v>
      </c>
      <c r="M324" s="17"/>
      <c r="N324" s="18">
        <v>2202.9</v>
      </c>
      <c r="O324" s="17"/>
      <c r="P324" s="18">
        <v>733.46</v>
      </c>
      <c r="Q324" s="17"/>
      <c r="R324" s="18">
        <v>3265.2</v>
      </c>
      <c r="S324" s="17"/>
      <c r="T324" s="18">
        <v>833.78</v>
      </c>
      <c r="U324" s="17"/>
      <c r="V324" s="18">
        <v>2210.84</v>
      </c>
      <c r="W324" s="17"/>
      <c r="X324" s="18">
        <v>19731.79</v>
      </c>
      <c r="Y324" s="17"/>
      <c r="Z324" s="18">
        <v>3549.32</v>
      </c>
    </row>
    <row r="325" spans="1:26" x14ac:dyDescent="0.25">
      <c r="A325" s="24"/>
      <c r="B325" s="26" t="s">
        <v>21</v>
      </c>
      <c r="C325" s="14"/>
      <c r="D325" s="18"/>
      <c r="E325" s="17"/>
      <c r="F325" s="18">
        <v>8734.93</v>
      </c>
      <c r="G325" s="17"/>
      <c r="H325" s="18"/>
      <c r="I325" s="17"/>
      <c r="J325" s="18">
        <v>716.16</v>
      </c>
      <c r="K325" s="17"/>
      <c r="L325" s="18"/>
      <c r="M325" s="17"/>
      <c r="N325" s="18">
        <v>2234.7800000000002</v>
      </c>
      <c r="O325" s="17"/>
      <c r="P325" s="18">
        <v>1525.42</v>
      </c>
      <c r="Q325" s="17"/>
      <c r="R325" s="18"/>
      <c r="S325" s="17"/>
      <c r="T325" s="18">
        <v>3881.16</v>
      </c>
      <c r="U325" s="17"/>
      <c r="V325" s="18"/>
      <c r="W325" s="17"/>
      <c r="X325" s="18">
        <v>3099.52</v>
      </c>
      <c r="Y325" s="17"/>
      <c r="Z325" s="18"/>
    </row>
    <row r="326" spans="1:26" x14ac:dyDescent="0.25">
      <c r="A326" s="24"/>
      <c r="B326" s="26" t="s">
        <v>22</v>
      </c>
      <c r="C326" s="14"/>
      <c r="D326" s="18">
        <v>1328.38</v>
      </c>
      <c r="E326" s="17"/>
      <c r="F326" s="18">
        <v>1765.44</v>
      </c>
      <c r="G326" s="17"/>
      <c r="H326" s="18">
        <v>7355.78</v>
      </c>
      <c r="I326" s="17"/>
      <c r="J326" s="18">
        <v>4916.26</v>
      </c>
      <c r="K326" s="17"/>
      <c r="L326" s="18">
        <v>3197.52</v>
      </c>
      <c r="M326" s="17"/>
      <c r="N326" s="18"/>
      <c r="O326" s="17"/>
      <c r="P326" s="18">
        <v>2798.7</v>
      </c>
      <c r="Q326" s="17"/>
      <c r="R326" s="18">
        <v>2348.16</v>
      </c>
      <c r="S326" s="17"/>
      <c r="T326" s="18"/>
      <c r="U326" s="17"/>
      <c r="V326" s="18">
        <v>5583.2</v>
      </c>
      <c r="W326" s="17"/>
      <c r="X326" s="18"/>
      <c r="Y326" s="17"/>
      <c r="Z326" s="18"/>
    </row>
    <row r="327" spans="1:26" x14ac:dyDescent="0.25">
      <c r="B327" s="27" t="s">
        <v>23</v>
      </c>
      <c r="C327" s="13">
        <f>SUM(C324:C326)</f>
        <v>0</v>
      </c>
      <c r="D327" s="15">
        <f t="shared" ref="D327" si="1729">SUM(D324:D326)</f>
        <v>9538.869999999999</v>
      </c>
      <c r="E327" s="15">
        <f t="shared" ref="E327" si="1730">SUM(E324:E326)</f>
        <v>0</v>
      </c>
      <c r="F327" s="15">
        <f t="shared" ref="F327" si="1731">SUM(F324:F326)</f>
        <v>11423.51</v>
      </c>
      <c r="G327" s="15">
        <f t="shared" ref="G327" si="1732">SUM(G324:G326)</f>
        <v>0</v>
      </c>
      <c r="H327" s="15">
        <f t="shared" ref="H327" si="1733">SUM(H324:H326)</f>
        <v>7355.78</v>
      </c>
      <c r="I327" s="15">
        <f t="shared" ref="I327" si="1734">SUM(I324:I326)</f>
        <v>0</v>
      </c>
      <c r="J327" s="15">
        <f t="shared" ref="J327" si="1735">SUM(J324:J326)</f>
        <v>9163</v>
      </c>
      <c r="K327" s="15">
        <f t="shared" ref="K327" si="1736">SUM(K324:K326)</f>
        <v>0</v>
      </c>
      <c r="L327" s="15">
        <f t="shared" ref="L327" si="1737">SUM(L324:L326)</f>
        <v>10291.36</v>
      </c>
      <c r="M327" s="15">
        <f t="shared" ref="M327" si="1738">SUM(M324:M326)</f>
        <v>0</v>
      </c>
      <c r="N327" s="15">
        <f t="shared" ref="N327" si="1739">SUM(N324:N326)</f>
        <v>4437.68</v>
      </c>
      <c r="O327" s="15">
        <f t="shared" ref="O327" si="1740">SUM(O324:O326)</f>
        <v>0</v>
      </c>
      <c r="P327" s="15">
        <f t="shared" ref="P327" si="1741">SUM(P324:P326)</f>
        <v>5057.58</v>
      </c>
      <c r="Q327" s="15">
        <f t="shared" ref="Q327" si="1742">SUM(Q324:Q326)</f>
        <v>0</v>
      </c>
      <c r="R327" s="15">
        <f t="shared" ref="R327" si="1743">SUM(R324:R326)</f>
        <v>5613.36</v>
      </c>
      <c r="S327" s="15">
        <f t="shared" ref="S327" si="1744">SUM(S324:S326)</f>
        <v>0</v>
      </c>
      <c r="T327" s="15">
        <f t="shared" ref="T327" si="1745">SUM(T324:T326)</f>
        <v>4714.9399999999996</v>
      </c>
      <c r="U327" s="15">
        <f t="shared" ref="U327" si="1746">SUM(U324:U326)</f>
        <v>0</v>
      </c>
      <c r="V327" s="15">
        <f t="shared" ref="V327" si="1747">SUM(V324:V326)</f>
        <v>7794.04</v>
      </c>
      <c r="W327" s="15">
        <f t="shared" ref="W327" si="1748">SUM(W324:W326)</f>
        <v>0</v>
      </c>
      <c r="X327" s="15">
        <f t="shared" ref="X327" si="1749">SUM(X324:X326)</f>
        <v>22831.31</v>
      </c>
      <c r="Y327" s="15">
        <f t="shared" ref="Y327" si="1750">SUM(Y324:Y326)</f>
        <v>0</v>
      </c>
      <c r="Z327" s="15">
        <f t="shared" ref="Z327" si="1751">SUM(Z324:Z326)</f>
        <v>3549.32</v>
      </c>
    </row>
    <row r="328" spans="1:26" x14ac:dyDescent="0.25">
      <c r="A328" s="25">
        <v>53063010900</v>
      </c>
      <c r="B328" s="26" t="s">
        <v>20</v>
      </c>
      <c r="C328" s="14">
        <v>26330.44</v>
      </c>
      <c r="D328" s="18"/>
      <c r="E328" s="17">
        <v>2036.24</v>
      </c>
      <c r="F328" s="18"/>
      <c r="G328" s="17">
        <v>3242.97</v>
      </c>
      <c r="H328" s="18"/>
      <c r="I328" s="17">
        <v>13931.53</v>
      </c>
      <c r="J328" s="18"/>
      <c r="K328" s="17">
        <v>12609.35</v>
      </c>
      <c r="L328" s="18"/>
      <c r="M328" s="17">
        <v>7354.22</v>
      </c>
      <c r="N328" s="18"/>
      <c r="O328" s="17">
        <v>5462.2</v>
      </c>
      <c r="P328" s="18"/>
      <c r="Q328" s="17">
        <v>8755.5</v>
      </c>
      <c r="R328" s="18"/>
      <c r="S328" s="17">
        <v>9712.9</v>
      </c>
      <c r="T328" s="18"/>
      <c r="U328" s="17">
        <v>10171.040000000001</v>
      </c>
      <c r="V328" s="18"/>
      <c r="W328" s="17">
        <v>13807.07</v>
      </c>
      <c r="X328" s="18"/>
      <c r="Y328" s="17">
        <v>31905.5</v>
      </c>
      <c r="Z328" s="18"/>
    </row>
    <row r="329" spans="1:26" x14ac:dyDescent="0.25">
      <c r="A329" s="24"/>
      <c r="B329" s="26" t="s">
        <v>21</v>
      </c>
      <c r="C329" s="14">
        <v>1741.47</v>
      </c>
      <c r="D329" s="18"/>
      <c r="E329" s="17"/>
      <c r="F329" s="18"/>
      <c r="G329" s="17"/>
      <c r="H329" s="18"/>
      <c r="I329" s="17">
        <v>4000</v>
      </c>
      <c r="J329" s="18"/>
      <c r="K329" s="17">
        <v>4662.24</v>
      </c>
      <c r="L329" s="18"/>
      <c r="M329" s="17">
        <v>3484.6</v>
      </c>
      <c r="N329" s="18"/>
      <c r="O329" s="17"/>
      <c r="P329" s="18"/>
      <c r="Q329" s="17"/>
      <c r="R329" s="18"/>
      <c r="S329" s="17">
        <v>2347.36</v>
      </c>
      <c r="T329" s="18"/>
      <c r="U329" s="17">
        <v>3715.79</v>
      </c>
      <c r="V329" s="18"/>
      <c r="W329" s="17"/>
      <c r="X329" s="18"/>
      <c r="Y329" s="17"/>
      <c r="Z329" s="18"/>
    </row>
    <row r="330" spans="1:26" x14ac:dyDescent="0.25">
      <c r="A330" s="24"/>
      <c r="B330" s="26" t="s">
        <v>22</v>
      </c>
      <c r="C330" s="14">
        <v>10404.18</v>
      </c>
      <c r="D330" s="18"/>
      <c r="E330" s="17"/>
      <c r="F330" s="18"/>
      <c r="G330" s="17"/>
      <c r="H330" s="18"/>
      <c r="I330" s="17"/>
      <c r="J330" s="18"/>
      <c r="K330" s="17"/>
      <c r="L330" s="18"/>
      <c r="M330" s="17">
        <v>2231.3200000000002</v>
      </c>
      <c r="N330" s="18"/>
      <c r="O330" s="17">
        <v>4580.01</v>
      </c>
      <c r="P330" s="18"/>
      <c r="Q330" s="17">
        <v>5222.04</v>
      </c>
      <c r="R330" s="18"/>
      <c r="S330" s="17">
        <v>6866.34</v>
      </c>
      <c r="T330" s="18"/>
      <c r="U330" s="17">
        <v>6866.34</v>
      </c>
      <c r="V330" s="18"/>
      <c r="W330" s="17">
        <v>228.55</v>
      </c>
      <c r="X330" s="18"/>
      <c r="Y330" s="17">
        <v>256.22000000000003</v>
      </c>
      <c r="Z330" s="18"/>
    </row>
    <row r="331" spans="1:26" x14ac:dyDescent="0.25">
      <c r="B331" s="27" t="s">
        <v>23</v>
      </c>
      <c r="C331" s="13">
        <f>SUM(C328:C330)</f>
        <v>38476.089999999997</v>
      </c>
      <c r="D331" s="15">
        <f t="shared" ref="D331" si="1752">SUM(D328:D330)</f>
        <v>0</v>
      </c>
      <c r="E331" s="15">
        <f t="shared" ref="E331" si="1753">SUM(E328:E330)</f>
        <v>2036.24</v>
      </c>
      <c r="F331" s="15">
        <f t="shared" ref="F331" si="1754">SUM(F328:F330)</f>
        <v>0</v>
      </c>
      <c r="G331" s="15">
        <f t="shared" ref="G331" si="1755">SUM(G328:G330)</f>
        <v>3242.97</v>
      </c>
      <c r="H331" s="15">
        <f t="shared" ref="H331" si="1756">SUM(H328:H330)</f>
        <v>0</v>
      </c>
      <c r="I331" s="15">
        <f t="shared" ref="I331" si="1757">SUM(I328:I330)</f>
        <v>17931.53</v>
      </c>
      <c r="J331" s="15">
        <f t="shared" ref="J331" si="1758">SUM(J328:J330)</f>
        <v>0</v>
      </c>
      <c r="K331" s="15">
        <f t="shared" ref="K331" si="1759">SUM(K328:K330)</f>
        <v>17271.59</v>
      </c>
      <c r="L331" s="15">
        <f t="shared" ref="L331" si="1760">SUM(L328:L330)</f>
        <v>0</v>
      </c>
      <c r="M331" s="15">
        <f t="shared" ref="M331" si="1761">SUM(M328:M330)</f>
        <v>13070.14</v>
      </c>
      <c r="N331" s="15">
        <f t="shared" ref="N331" si="1762">SUM(N328:N330)</f>
        <v>0</v>
      </c>
      <c r="O331" s="15">
        <f t="shared" ref="O331" si="1763">SUM(O328:O330)</f>
        <v>10042.209999999999</v>
      </c>
      <c r="P331" s="15">
        <f t="shared" ref="P331" si="1764">SUM(P328:P330)</f>
        <v>0</v>
      </c>
      <c r="Q331" s="15">
        <f t="shared" ref="Q331" si="1765">SUM(Q328:Q330)</f>
        <v>13977.54</v>
      </c>
      <c r="R331" s="15">
        <f t="shared" ref="R331" si="1766">SUM(R328:R330)</f>
        <v>0</v>
      </c>
      <c r="S331" s="15">
        <f t="shared" ref="S331" si="1767">SUM(S328:S330)</f>
        <v>18926.599999999999</v>
      </c>
      <c r="T331" s="15">
        <f t="shared" ref="T331" si="1768">SUM(T328:T330)</f>
        <v>0</v>
      </c>
      <c r="U331" s="15">
        <f t="shared" ref="U331" si="1769">SUM(U328:U330)</f>
        <v>20753.170000000002</v>
      </c>
      <c r="V331" s="15">
        <f t="shared" ref="V331" si="1770">SUM(V328:V330)</f>
        <v>0</v>
      </c>
      <c r="W331" s="15">
        <f t="shared" ref="W331" si="1771">SUM(W328:W330)</f>
        <v>14035.619999999999</v>
      </c>
      <c r="X331" s="15">
        <f t="shared" ref="X331" si="1772">SUM(X328:X330)</f>
        <v>0</v>
      </c>
      <c r="Y331" s="15">
        <f t="shared" ref="Y331" si="1773">SUM(Y328:Y330)</f>
        <v>32161.72</v>
      </c>
      <c r="Z331" s="15">
        <f t="shared" ref="Z331" si="1774">SUM(Z328:Z330)</f>
        <v>0</v>
      </c>
    </row>
    <row r="332" spans="1:26" x14ac:dyDescent="0.25">
      <c r="A332" s="25">
        <v>53063011000</v>
      </c>
      <c r="B332" s="26" t="s">
        <v>20</v>
      </c>
      <c r="C332" s="14">
        <v>6363.09</v>
      </c>
      <c r="D332" s="18"/>
      <c r="E332" s="17">
        <v>3353.26</v>
      </c>
      <c r="F332" s="18"/>
      <c r="G332" s="17">
        <v>5934.23</v>
      </c>
      <c r="H332" s="18"/>
      <c r="I332" s="17">
        <v>17773.46</v>
      </c>
      <c r="J332" s="18"/>
      <c r="K332" s="17">
        <v>4492.57</v>
      </c>
      <c r="L332" s="18"/>
      <c r="M332" s="17">
        <v>3295.02</v>
      </c>
      <c r="N332" s="18"/>
      <c r="O332" s="17">
        <v>29288.54</v>
      </c>
      <c r="P332" s="18"/>
      <c r="Q332" s="17">
        <v>13245.32</v>
      </c>
      <c r="R332" s="18"/>
      <c r="S332" s="17">
        <v>20471.810000000001</v>
      </c>
      <c r="T332" s="18"/>
      <c r="U332" s="17">
        <v>10579.66</v>
      </c>
      <c r="V332" s="18"/>
      <c r="W332" s="17">
        <v>5077.79</v>
      </c>
      <c r="X332" s="18"/>
      <c r="Y332" s="17">
        <v>2373.5</v>
      </c>
      <c r="Z332" s="18"/>
    </row>
    <row r="333" spans="1:26" x14ac:dyDescent="0.25">
      <c r="A333" s="24"/>
      <c r="B333" s="26" t="s">
        <v>21</v>
      </c>
      <c r="C333" s="14">
        <v>1070.26</v>
      </c>
      <c r="D333" s="18"/>
      <c r="E333" s="17">
        <v>2488.59</v>
      </c>
      <c r="F333" s="18"/>
      <c r="G333" s="17"/>
      <c r="H333" s="18"/>
      <c r="I333" s="17"/>
      <c r="J333" s="18"/>
      <c r="K333" s="17">
        <v>1284.92</v>
      </c>
      <c r="L333" s="18"/>
      <c r="M333" s="17">
        <v>3373.31</v>
      </c>
      <c r="N333" s="18"/>
      <c r="O333" s="17">
        <v>5803.71</v>
      </c>
      <c r="P333" s="18"/>
      <c r="Q333" s="17">
        <v>9624.19</v>
      </c>
      <c r="R333" s="18"/>
      <c r="S333" s="17"/>
      <c r="T333" s="18"/>
      <c r="U333" s="17">
        <v>1845.6</v>
      </c>
      <c r="V333" s="18"/>
      <c r="W333" s="17">
        <v>7269.03</v>
      </c>
      <c r="X333" s="18"/>
      <c r="Y333" s="17">
        <v>4874.6400000000003</v>
      </c>
      <c r="Z333" s="18"/>
    </row>
    <row r="334" spans="1:26" x14ac:dyDescent="0.25">
      <c r="A334" s="24"/>
      <c r="B334" s="26" t="s">
        <v>22</v>
      </c>
      <c r="C334" s="14">
        <v>2312.0700000000002</v>
      </c>
      <c r="D334" s="18"/>
      <c r="E334" s="17"/>
      <c r="F334" s="18"/>
      <c r="G334" s="17">
        <v>1461.26</v>
      </c>
      <c r="H334" s="18"/>
      <c r="I334" s="17"/>
      <c r="J334" s="18"/>
      <c r="K334" s="17"/>
      <c r="L334" s="18"/>
      <c r="M334" s="17">
        <v>3428.66</v>
      </c>
      <c r="N334" s="18"/>
      <c r="O334" s="17"/>
      <c r="P334" s="18"/>
      <c r="Q334" s="17">
        <v>2728.34</v>
      </c>
      <c r="R334" s="18"/>
      <c r="S334" s="17"/>
      <c r="T334" s="18"/>
      <c r="U334" s="17"/>
      <c r="V334" s="18"/>
      <c r="W334" s="17"/>
      <c r="X334" s="18"/>
      <c r="Y334" s="17">
        <v>2205.59</v>
      </c>
      <c r="Z334" s="18"/>
    </row>
    <row r="335" spans="1:26" x14ac:dyDescent="0.25">
      <c r="B335" s="27" t="s">
        <v>23</v>
      </c>
      <c r="C335" s="13">
        <f>SUM(C332:C334)</f>
        <v>9745.42</v>
      </c>
      <c r="D335" s="15">
        <f t="shared" ref="D335" si="1775">SUM(D332:D334)</f>
        <v>0</v>
      </c>
      <c r="E335" s="15">
        <f t="shared" ref="E335" si="1776">SUM(E332:E334)</f>
        <v>5841.85</v>
      </c>
      <c r="F335" s="15">
        <f t="shared" ref="F335" si="1777">SUM(F332:F334)</f>
        <v>0</v>
      </c>
      <c r="G335" s="15">
        <f t="shared" ref="G335" si="1778">SUM(G332:G334)</f>
        <v>7395.49</v>
      </c>
      <c r="H335" s="15">
        <f t="shared" ref="H335" si="1779">SUM(H332:H334)</f>
        <v>0</v>
      </c>
      <c r="I335" s="15">
        <f t="shared" ref="I335" si="1780">SUM(I332:I334)</f>
        <v>17773.46</v>
      </c>
      <c r="J335" s="15">
        <f t="shared" ref="J335" si="1781">SUM(J332:J334)</f>
        <v>0</v>
      </c>
      <c r="K335" s="15">
        <f t="shared" ref="K335" si="1782">SUM(K332:K334)</f>
        <v>5777.49</v>
      </c>
      <c r="L335" s="15">
        <f t="shared" ref="L335" si="1783">SUM(L332:L334)</f>
        <v>0</v>
      </c>
      <c r="M335" s="15">
        <f t="shared" ref="M335" si="1784">SUM(M332:M334)</f>
        <v>10096.99</v>
      </c>
      <c r="N335" s="15">
        <f t="shared" ref="N335" si="1785">SUM(N332:N334)</f>
        <v>0</v>
      </c>
      <c r="O335" s="15">
        <f t="shared" ref="O335" si="1786">SUM(O332:O334)</f>
        <v>35092.25</v>
      </c>
      <c r="P335" s="15">
        <f t="shared" ref="P335" si="1787">SUM(P332:P334)</f>
        <v>0</v>
      </c>
      <c r="Q335" s="15">
        <f t="shared" ref="Q335" si="1788">SUM(Q332:Q334)</f>
        <v>25597.850000000002</v>
      </c>
      <c r="R335" s="15">
        <f t="shared" ref="R335" si="1789">SUM(R332:R334)</f>
        <v>0</v>
      </c>
      <c r="S335" s="15">
        <f t="shared" ref="S335" si="1790">SUM(S332:S334)</f>
        <v>20471.810000000001</v>
      </c>
      <c r="T335" s="15">
        <f t="shared" ref="T335" si="1791">SUM(T332:T334)</f>
        <v>0</v>
      </c>
      <c r="U335" s="15">
        <f t="shared" ref="U335" si="1792">SUM(U332:U334)</f>
        <v>12425.26</v>
      </c>
      <c r="V335" s="15">
        <f t="shared" ref="V335" si="1793">SUM(V332:V334)</f>
        <v>0</v>
      </c>
      <c r="W335" s="15">
        <f t="shared" ref="W335" si="1794">SUM(W332:W334)</f>
        <v>12346.82</v>
      </c>
      <c r="X335" s="15">
        <f t="shared" ref="X335" si="1795">SUM(X332:X334)</f>
        <v>0</v>
      </c>
      <c r="Y335" s="15">
        <f t="shared" ref="Y335" si="1796">SUM(Y332:Y334)</f>
        <v>9453.73</v>
      </c>
      <c r="Z335" s="15">
        <f t="shared" ref="Z335" si="1797">SUM(Z332:Z334)</f>
        <v>0</v>
      </c>
    </row>
    <row r="336" spans="1:26" x14ac:dyDescent="0.25">
      <c r="A336" s="25">
        <v>53063011101</v>
      </c>
      <c r="B336" s="26" t="s">
        <v>20</v>
      </c>
      <c r="C336" s="14"/>
      <c r="D336" s="18">
        <v>4707.49</v>
      </c>
      <c r="E336" s="17"/>
      <c r="F336" s="18">
        <v>5498.47</v>
      </c>
      <c r="G336" s="17"/>
      <c r="H336" s="18">
        <v>1711.39</v>
      </c>
      <c r="I336" s="17"/>
      <c r="J336" s="18">
        <v>1533.71</v>
      </c>
      <c r="K336" s="17"/>
      <c r="L336" s="18">
        <v>1557.55</v>
      </c>
      <c r="M336" s="17"/>
      <c r="N336" s="18">
        <v>4742.3999999999996</v>
      </c>
      <c r="O336" s="17"/>
      <c r="P336" s="18">
        <v>1394.34</v>
      </c>
      <c r="Q336" s="17"/>
      <c r="R336" s="18">
        <v>5670.32</v>
      </c>
      <c r="S336" s="17"/>
      <c r="T336" s="18">
        <v>33831.730000000003</v>
      </c>
      <c r="U336" s="17"/>
      <c r="V336" s="18">
        <v>11944.18</v>
      </c>
      <c r="W336" s="17"/>
      <c r="X336" s="18">
        <v>995.31</v>
      </c>
      <c r="Y336" s="17"/>
      <c r="Z336" s="18">
        <v>8736.15</v>
      </c>
    </row>
    <row r="337" spans="1:26" x14ac:dyDescent="0.25">
      <c r="A337" s="24"/>
      <c r="B337" s="26" t="s">
        <v>21</v>
      </c>
      <c r="C337" s="14"/>
      <c r="D337" s="18"/>
      <c r="E337" s="17"/>
      <c r="F337" s="18">
        <v>1999.76</v>
      </c>
      <c r="G337" s="17"/>
      <c r="H337" s="18">
        <v>5326.9</v>
      </c>
      <c r="I337" s="17"/>
      <c r="J337" s="18">
        <v>2576.6799999999998</v>
      </c>
      <c r="K337" s="17"/>
      <c r="L337" s="18">
        <v>3077.56</v>
      </c>
      <c r="M337" s="17"/>
      <c r="N337" s="18">
        <v>23.02</v>
      </c>
      <c r="O337" s="17"/>
      <c r="P337" s="18">
        <v>12830.5</v>
      </c>
      <c r="Q337" s="17"/>
      <c r="R337" s="18">
        <v>342.23</v>
      </c>
      <c r="S337" s="17"/>
      <c r="T337" s="18">
        <v>8039.28</v>
      </c>
      <c r="U337" s="17"/>
      <c r="V337" s="18">
        <v>2469.86</v>
      </c>
      <c r="W337" s="17"/>
      <c r="X337" s="18">
        <v>1197.6199999999999</v>
      </c>
      <c r="Y337" s="17"/>
      <c r="Z337" s="18">
        <v>1425.98</v>
      </c>
    </row>
    <row r="338" spans="1:26" x14ac:dyDescent="0.25">
      <c r="A338" s="24"/>
      <c r="B338" s="26" t="s">
        <v>22</v>
      </c>
      <c r="C338" s="14"/>
      <c r="D338" s="18">
        <v>3081.37</v>
      </c>
      <c r="E338" s="17"/>
      <c r="F338" s="18">
        <v>15619.77</v>
      </c>
      <c r="G338" s="17"/>
      <c r="H338" s="18"/>
      <c r="I338" s="17"/>
      <c r="J338" s="18">
        <v>18964.240000000002</v>
      </c>
      <c r="K338" s="17"/>
      <c r="L338" s="18">
        <v>846.94</v>
      </c>
      <c r="M338" s="17"/>
      <c r="N338" s="18">
        <v>9918.7199999999993</v>
      </c>
      <c r="O338" s="17"/>
      <c r="P338" s="18">
        <v>9224.1</v>
      </c>
      <c r="Q338" s="17"/>
      <c r="R338" s="18">
        <v>20150.599999999999</v>
      </c>
      <c r="S338" s="17"/>
      <c r="T338" s="18">
        <v>13239.25</v>
      </c>
      <c r="U338" s="17"/>
      <c r="V338" s="18">
        <v>29217.42</v>
      </c>
      <c r="W338" s="17"/>
      <c r="X338" s="18">
        <v>23659.88</v>
      </c>
      <c r="Y338" s="17"/>
      <c r="Z338" s="18">
        <v>10938.88</v>
      </c>
    </row>
    <row r="339" spans="1:26" x14ac:dyDescent="0.25">
      <c r="B339" s="27" t="s">
        <v>23</v>
      </c>
      <c r="C339" s="13">
        <f>SUM(C336:C338)</f>
        <v>0</v>
      </c>
      <c r="D339" s="15">
        <f t="shared" ref="D339" si="1798">SUM(D336:D338)</f>
        <v>7788.86</v>
      </c>
      <c r="E339" s="15">
        <f t="shared" ref="E339" si="1799">SUM(E336:E338)</f>
        <v>0</v>
      </c>
      <c r="F339" s="15">
        <f t="shared" ref="F339" si="1800">SUM(F336:F338)</f>
        <v>23118</v>
      </c>
      <c r="G339" s="15">
        <f t="shared" ref="G339" si="1801">SUM(G336:G338)</f>
        <v>0</v>
      </c>
      <c r="H339" s="15">
        <f t="shared" ref="H339" si="1802">SUM(H336:H338)</f>
        <v>7038.29</v>
      </c>
      <c r="I339" s="15">
        <f t="shared" ref="I339" si="1803">SUM(I336:I338)</f>
        <v>0</v>
      </c>
      <c r="J339" s="15">
        <f t="shared" ref="J339" si="1804">SUM(J336:J338)</f>
        <v>23074.63</v>
      </c>
      <c r="K339" s="15">
        <f t="shared" ref="K339" si="1805">SUM(K336:K338)</f>
        <v>0</v>
      </c>
      <c r="L339" s="15">
        <f t="shared" ref="L339" si="1806">SUM(L336:L338)</f>
        <v>5482.0499999999993</v>
      </c>
      <c r="M339" s="15">
        <f t="shared" ref="M339" si="1807">SUM(M336:M338)</f>
        <v>0</v>
      </c>
      <c r="N339" s="15">
        <f t="shared" ref="N339" si="1808">SUM(N336:N338)</f>
        <v>14684.14</v>
      </c>
      <c r="O339" s="15">
        <f t="shared" ref="O339" si="1809">SUM(O336:O338)</f>
        <v>0</v>
      </c>
      <c r="P339" s="15">
        <f t="shared" ref="P339" si="1810">SUM(P336:P338)</f>
        <v>23448.940000000002</v>
      </c>
      <c r="Q339" s="15">
        <f t="shared" ref="Q339" si="1811">SUM(Q336:Q338)</f>
        <v>0</v>
      </c>
      <c r="R339" s="15">
        <f t="shared" ref="R339" si="1812">SUM(R336:R338)</f>
        <v>26163.149999999998</v>
      </c>
      <c r="S339" s="15">
        <f t="shared" ref="S339" si="1813">SUM(S336:S338)</f>
        <v>0</v>
      </c>
      <c r="T339" s="15">
        <f t="shared" ref="T339" si="1814">SUM(T336:T338)</f>
        <v>55110.26</v>
      </c>
      <c r="U339" s="15">
        <f t="shared" ref="U339" si="1815">SUM(U336:U338)</f>
        <v>0</v>
      </c>
      <c r="V339" s="15">
        <f t="shared" ref="V339" si="1816">SUM(V336:V338)</f>
        <v>43631.46</v>
      </c>
      <c r="W339" s="15">
        <f t="shared" ref="W339" si="1817">SUM(W336:W338)</f>
        <v>0</v>
      </c>
      <c r="X339" s="15">
        <f t="shared" ref="X339" si="1818">SUM(X336:X338)</f>
        <v>25852.81</v>
      </c>
      <c r="Y339" s="15">
        <f t="shared" ref="Y339" si="1819">SUM(Y336:Y338)</f>
        <v>0</v>
      </c>
      <c r="Z339" s="15">
        <f t="shared" ref="Z339" si="1820">SUM(Z336:Z338)</f>
        <v>21101.01</v>
      </c>
    </row>
    <row r="340" spans="1:26" x14ac:dyDescent="0.25">
      <c r="A340" s="25">
        <v>53063011102</v>
      </c>
      <c r="B340" s="26" t="s">
        <v>20</v>
      </c>
      <c r="C340" s="14"/>
      <c r="D340" s="18">
        <v>5967.78</v>
      </c>
      <c r="E340" s="17"/>
      <c r="F340" s="18">
        <v>11806.56</v>
      </c>
      <c r="G340" s="17"/>
      <c r="H340" s="18">
        <v>8909.26</v>
      </c>
      <c r="I340" s="17"/>
      <c r="J340" s="18">
        <v>5857.51</v>
      </c>
      <c r="K340" s="17"/>
      <c r="L340" s="18">
        <v>4667.9399999999996</v>
      </c>
      <c r="M340" s="17"/>
      <c r="N340" s="18">
        <v>10233.879999999999</v>
      </c>
      <c r="O340" s="17"/>
      <c r="P340" s="18">
        <v>4318.9399999999996</v>
      </c>
      <c r="Q340" s="17"/>
      <c r="R340" s="18">
        <v>6484.1</v>
      </c>
      <c r="S340" s="17"/>
      <c r="T340" s="18">
        <v>5371.53</v>
      </c>
      <c r="U340" s="17"/>
      <c r="V340" s="18">
        <v>6288.94</v>
      </c>
      <c r="W340" s="17"/>
      <c r="X340" s="18">
        <v>5591.95</v>
      </c>
      <c r="Y340" s="17"/>
      <c r="Z340" s="18">
        <v>6159.97</v>
      </c>
    </row>
    <row r="341" spans="1:26" x14ac:dyDescent="0.25">
      <c r="A341" s="24"/>
      <c r="B341" s="26" t="s">
        <v>21</v>
      </c>
      <c r="C341" s="14"/>
      <c r="D341" s="18"/>
      <c r="E341" s="17"/>
      <c r="F341" s="18">
        <v>1856.66</v>
      </c>
      <c r="G341" s="17"/>
      <c r="H341" s="18">
        <v>2933.6</v>
      </c>
      <c r="I341" s="17"/>
      <c r="J341" s="18">
        <v>6235.76</v>
      </c>
      <c r="K341" s="17"/>
      <c r="L341" s="18"/>
      <c r="M341" s="17"/>
      <c r="N341" s="18">
        <v>5623.32</v>
      </c>
      <c r="O341" s="17"/>
      <c r="P341" s="18"/>
      <c r="Q341" s="17"/>
      <c r="R341" s="18"/>
      <c r="S341" s="17"/>
      <c r="T341" s="18">
        <v>134.63999999999999</v>
      </c>
      <c r="U341" s="17"/>
      <c r="V341" s="18">
        <v>5175.7</v>
      </c>
      <c r="W341" s="17"/>
      <c r="X341" s="18">
        <v>6163.9</v>
      </c>
      <c r="Y341" s="17"/>
      <c r="Z341" s="18"/>
    </row>
    <row r="342" spans="1:26" x14ac:dyDescent="0.25">
      <c r="A342" s="24"/>
      <c r="B342" s="26" t="s">
        <v>22</v>
      </c>
      <c r="C342" s="14"/>
      <c r="D342" s="18">
        <v>4048.4</v>
      </c>
      <c r="E342" s="17"/>
      <c r="F342" s="18">
        <v>4926.4399999999996</v>
      </c>
      <c r="G342" s="17"/>
      <c r="H342" s="18">
        <v>1551.56</v>
      </c>
      <c r="I342" s="17"/>
      <c r="J342" s="18">
        <v>5073.05</v>
      </c>
      <c r="K342" s="17"/>
      <c r="L342" s="18">
        <v>5813.89</v>
      </c>
      <c r="M342" s="17"/>
      <c r="N342" s="18">
        <v>5413.85</v>
      </c>
      <c r="O342" s="17"/>
      <c r="P342" s="18">
        <v>5458.75</v>
      </c>
      <c r="Q342" s="17"/>
      <c r="R342" s="18">
        <v>1976.18</v>
      </c>
      <c r="S342" s="17"/>
      <c r="T342" s="18">
        <v>6736.6</v>
      </c>
      <c r="U342" s="17"/>
      <c r="V342" s="18">
        <v>202.44</v>
      </c>
      <c r="W342" s="17"/>
      <c r="X342" s="18">
        <v>4369.25</v>
      </c>
      <c r="Y342" s="17"/>
      <c r="Z342" s="18">
        <v>4539.83</v>
      </c>
    </row>
    <row r="343" spans="1:26" x14ac:dyDescent="0.25">
      <c r="B343" s="27" t="s">
        <v>23</v>
      </c>
      <c r="C343" s="13">
        <f>SUM(C340:C342)</f>
        <v>0</v>
      </c>
      <c r="D343" s="15">
        <f t="shared" ref="D343" si="1821">SUM(D340:D342)</f>
        <v>10016.18</v>
      </c>
      <c r="E343" s="15">
        <f t="shared" ref="E343" si="1822">SUM(E340:E342)</f>
        <v>0</v>
      </c>
      <c r="F343" s="15">
        <f t="shared" ref="F343" si="1823">SUM(F340:F342)</f>
        <v>18589.66</v>
      </c>
      <c r="G343" s="15">
        <f t="shared" ref="G343" si="1824">SUM(G340:G342)</f>
        <v>0</v>
      </c>
      <c r="H343" s="15">
        <f t="shared" ref="H343" si="1825">SUM(H340:H342)</f>
        <v>13394.42</v>
      </c>
      <c r="I343" s="15">
        <f t="shared" ref="I343" si="1826">SUM(I340:I342)</f>
        <v>0</v>
      </c>
      <c r="J343" s="15">
        <f t="shared" ref="J343" si="1827">SUM(J340:J342)</f>
        <v>17166.32</v>
      </c>
      <c r="K343" s="15">
        <f t="shared" ref="K343" si="1828">SUM(K340:K342)</f>
        <v>0</v>
      </c>
      <c r="L343" s="15">
        <f t="shared" ref="L343" si="1829">SUM(L340:L342)</f>
        <v>10481.83</v>
      </c>
      <c r="M343" s="15">
        <f t="shared" ref="M343" si="1830">SUM(M340:M342)</f>
        <v>0</v>
      </c>
      <c r="N343" s="15">
        <f t="shared" ref="N343" si="1831">SUM(N340:N342)</f>
        <v>21271.05</v>
      </c>
      <c r="O343" s="15">
        <f t="shared" ref="O343" si="1832">SUM(O340:O342)</f>
        <v>0</v>
      </c>
      <c r="P343" s="15">
        <f t="shared" ref="P343" si="1833">SUM(P340:P342)</f>
        <v>9777.6899999999987</v>
      </c>
      <c r="Q343" s="15">
        <f t="shared" ref="Q343" si="1834">SUM(Q340:Q342)</f>
        <v>0</v>
      </c>
      <c r="R343" s="15">
        <f t="shared" ref="R343" si="1835">SUM(R340:R342)</f>
        <v>8460.2800000000007</v>
      </c>
      <c r="S343" s="15">
        <f t="shared" ref="S343" si="1836">SUM(S340:S342)</f>
        <v>0</v>
      </c>
      <c r="T343" s="15">
        <f t="shared" ref="T343" si="1837">SUM(T340:T342)</f>
        <v>12242.77</v>
      </c>
      <c r="U343" s="15">
        <f t="shared" ref="U343" si="1838">SUM(U340:U342)</f>
        <v>0</v>
      </c>
      <c r="V343" s="15">
        <f t="shared" ref="V343" si="1839">SUM(V340:V342)</f>
        <v>11667.08</v>
      </c>
      <c r="W343" s="15">
        <f t="shared" ref="W343" si="1840">SUM(W340:W342)</f>
        <v>0</v>
      </c>
      <c r="X343" s="15">
        <f t="shared" ref="X343" si="1841">SUM(X340:X342)</f>
        <v>16125.099999999999</v>
      </c>
      <c r="Y343" s="15">
        <f t="shared" ref="Y343" si="1842">SUM(Y340:Y342)</f>
        <v>0</v>
      </c>
      <c r="Z343" s="15">
        <f t="shared" ref="Z343" si="1843">SUM(Z340:Z342)</f>
        <v>10699.8</v>
      </c>
    </row>
    <row r="344" spans="1:26" x14ac:dyDescent="0.25">
      <c r="A344" s="25">
        <v>53063011201</v>
      </c>
      <c r="B344" s="26" t="s">
        <v>20</v>
      </c>
      <c r="C344" s="14"/>
      <c r="D344" s="18">
        <v>24819.31</v>
      </c>
      <c r="E344" s="17"/>
      <c r="F344" s="18">
        <v>62292.54</v>
      </c>
      <c r="G344" s="17"/>
      <c r="H344" s="18">
        <v>30352.75</v>
      </c>
      <c r="I344" s="17"/>
      <c r="J344" s="18">
        <v>25891.31</v>
      </c>
      <c r="K344" s="17"/>
      <c r="L344" s="18">
        <v>15934.23</v>
      </c>
      <c r="M344" s="17"/>
      <c r="N344" s="18">
        <v>14266</v>
      </c>
      <c r="O344" s="17"/>
      <c r="P344" s="18">
        <v>32119.32</v>
      </c>
      <c r="Q344" s="17"/>
      <c r="R344" s="18">
        <v>9777.44</v>
      </c>
      <c r="S344" s="17"/>
      <c r="T344" s="18">
        <v>17222</v>
      </c>
      <c r="U344" s="17"/>
      <c r="V344" s="18">
        <v>7758.15</v>
      </c>
      <c r="W344" s="17"/>
      <c r="X344" s="18">
        <v>9666.9500000000007</v>
      </c>
      <c r="Y344" s="17"/>
      <c r="Z344" s="18">
        <v>25352.2</v>
      </c>
    </row>
    <row r="345" spans="1:26" x14ac:dyDescent="0.25">
      <c r="A345" s="24"/>
      <c r="B345" s="26" t="s">
        <v>21</v>
      </c>
      <c r="C345" s="14"/>
      <c r="D345" s="18">
        <v>14491.95</v>
      </c>
      <c r="E345" s="17"/>
      <c r="F345" s="18">
        <v>17303.91</v>
      </c>
      <c r="G345" s="17"/>
      <c r="H345" s="18">
        <v>37551.089999999997</v>
      </c>
      <c r="I345" s="17"/>
      <c r="J345" s="18">
        <v>30351.759999999998</v>
      </c>
      <c r="K345" s="17"/>
      <c r="L345" s="18">
        <v>14276.71</v>
      </c>
      <c r="M345" s="17"/>
      <c r="N345" s="18">
        <v>22260.53</v>
      </c>
      <c r="O345" s="17"/>
      <c r="P345" s="18">
        <v>11037.79</v>
      </c>
      <c r="Q345" s="17"/>
      <c r="R345" s="18">
        <v>18120.82</v>
      </c>
      <c r="S345" s="17"/>
      <c r="T345" s="18">
        <v>8887.2000000000007</v>
      </c>
      <c r="U345" s="17"/>
      <c r="V345" s="18">
        <v>16715.38</v>
      </c>
      <c r="W345" s="17"/>
      <c r="X345" s="18">
        <v>9531.9</v>
      </c>
      <c r="Y345" s="17"/>
      <c r="Z345" s="18">
        <v>10624.38</v>
      </c>
    </row>
    <row r="346" spans="1:26" x14ac:dyDescent="0.25">
      <c r="A346" s="24"/>
      <c r="B346" s="26" t="s">
        <v>22</v>
      </c>
      <c r="C346" s="14"/>
      <c r="D346" s="18">
        <v>29908.45</v>
      </c>
      <c r="E346" s="17"/>
      <c r="F346" s="18">
        <v>10131.32</v>
      </c>
      <c r="G346" s="17"/>
      <c r="H346" s="18">
        <v>3462.55</v>
      </c>
      <c r="I346" s="17"/>
      <c r="J346" s="18">
        <v>25747.4</v>
      </c>
      <c r="K346" s="17"/>
      <c r="L346" s="18">
        <v>57090.9</v>
      </c>
      <c r="M346" s="17"/>
      <c r="N346" s="18">
        <v>31637.360000000001</v>
      </c>
      <c r="O346" s="17"/>
      <c r="P346" s="18">
        <v>16318.97</v>
      </c>
      <c r="Q346" s="17"/>
      <c r="R346" s="18">
        <v>20473.16</v>
      </c>
      <c r="S346" s="17"/>
      <c r="T346" s="18">
        <v>29985.279999999999</v>
      </c>
      <c r="U346" s="17"/>
      <c r="V346" s="18">
        <v>8133.21</v>
      </c>
      <c r="W346" s="17"/>
      <c r="X346" s="18">
        <v>2665.12</v>
      </c>
      <c r="Y346" s="17"/>
      <c r="Z346" s="18">
        <v>3154.86</v>
      </c>
    </row>
    <row r="347" spans="1:26" x14ac:dyDescent="0.25">
      <c r="B347" s="27" t="s">
        <v>23</v>
      </c>
      <c r="C347" s="13">
        <f>SUM(C344:C346)</f>
        <v>0</v>
      </c>
      <c r="D347" s="15">
        <f t="shared" ref="D347" si="1844">SUM(D344:D346)</f>
        <v>69219.710000000006</v>
      </c>
      <c r="E347" s="15">
        <f t="shared" ref="E347" si="1845">SUM(E344:E346)</f>
        <v>0</v>
      </c>
      <c r="F347" s="15">
        <f t="shared" ref="F347" si="1846">SUM(F344:F346)</f>
        <v>89727.76999999999</v>
      </c>
      <c r="G347" s="15">
        <f t="shared" ref="G347" si="1847">SUM(G344:G346)</f>
        <v>0</v>
      </c>
      <c r="H347" s="15">
        <f t="shared" ref="H347" si="1848">SUM(H344:H346)</f>
        <v>71366.39</v>
      </c>
      <c r="I347" s="15">
        <f t="shared" ref="I347" si="1849">SUM(I344:I346)</f>
        <v>0</v>
      </c>
      <c r="J347" s="15">
        <f t="shared" ref="J347" si="1850">SUM(J344:J346)</f>
        <v>81990.47</v>
      </c>
      <c r="K347" s="15">
        <f t="shared" ref="K347" si="1851">SUM(K344:K346)</f>
        <v>0</v>
      </c>
      <c r="L347" s="15">
        <f t="shared" ref="L347" si="1852">SUM(L344:L346)</f>
        <v>87301.84</v>
      </c>
      <c r="M347" s="15">
        <f t="shared" ref="M347" si="1853">SUM(M344:M346)</f>
        <v>0</v>
      </c>
      <c r="N347" s="15">
        <f t="shared" ref="N347" si="1854">SUM(N344:N346)</f>
        <v>68163.89</v>
      </c>
      <c r="O347" s="15">
        <f t="shared" ref="O347" si="1855">SUM(O344:O346)</f>
        <v>0</v>
      </c>
      <c r="P347" s="15">
        <f t="shared" ref="P347" si="1856">SUM(P344:P346)</f>
        <v>59476.08</v>
      </c>
      <c r="Q347" s="15">
        <f t="shared" ref="Q347" si="1857">SUM(Q344:Q346)</f>
        <v>0</v>
      </c>
      <c r="R347" s="15">
        <f t="shared" ref="R347" si="1858">SUM(R344:R346)</f>
        <v>48371.42</v>
      </c>
      <c r="S347" s="15">
        <f t="shared" ref="S347" si="1859">SUM(S344:S346)</f>
        <v>0</v>
      </c>
      <c r="T347" s="15">
        <f t="shared" ref="T347" si="1860">SUM(T344:T346)</f>
        <v>56094.479999999996</v>
      </c>
      <c r="U347" s="15">
        <f t="shared" ref="U347" si="1861">SUM(U344:U346)</f>
        <v>0</v>
      </c>
      <c r="V347" s="15">
        <f t="shared" ref="V347" si="1862">SUM(V344:V346)</f>
        <v>32606.739999999998</v>
      </c>
      <c r="W347" s="15">
        <f t="shared" ref="W347" si="1863">SUM(W344:W346)</f>
        <v>0</v>
      </c>
      <c r="X347" s="15">
        <f t="shared" ref="X347" si="1864">SUM(X344:X346)</f>
        <v>21863.969999999998</v>
      </c>
      <c r="Y347" s="15">
        <f t="shared" ref="Y347" si="1865">SUM(Y344:Y346)</f>
        <v>0</v>
      </c>
      <c r="Z347" s="15">
        <f t="shared" ref="Z347" si="1866">SUM(Z344:Z346)</f>
        <v>39131.440000000002</v>
      </c>
    </row>
    <row r="348" spans="1:26" x14ac:dyDescent="0.25">
      <c r="A348" s="25">
        <v>53063011202</v>
      </c>
      <c r="B348" s="26" t="s">
        <v>20</v>
      </c>
      <c r="C348" s="14">
        <v>1468.24</v>
      </c>
      <c r="D348" s="18"/>
      <c r="E348" s="17">
        <v>3955.44</v>
      </c>
      <c r="F348" s="18"/>
      <c r="G348" s="17">
        <v>2302.8000000000002</v>
      </c>
      <c r="H348" s="18"/>
      <c r="I348" s="17">
        <v>6207.75</v>
      </c>
      <c r="J348" s="18"/>
      <c r="K348" s="17">
        <v>4123.82</v>
      </c>
      <c r="L348" s="18"/>
      <c r="M348" s="17">
        <v>12576.37</v>
      </c>
      <c r="N348" s="18"/>
      <c r="O348" s="17">
        <v>9105.42</v>
      </c>
      <c r="P348" s="18"/>
      <c r="Q348" s="17">
        <v>1022.9</v>
      </c>
      <c r="R348" s="18"/>
      <c r="S348" s="17">
        <v>10189.629999999999</v>
      </c>
      <c r="T348" s="18"/>
      <c r="U348" s="17">
        <v>3271.87</v>
      </c>
      <c r="V348" s="18"/>
      <c r="W348" s="17">
        <v>1332.84</v>
      </c>
      <c r="X348" s="18"/>
      <c r="Y348" s="17">
        <v>5978.39</v>
      </c>
      <c r="Z348" s="18"/>
    </row>
    <row r="349" spans="1:26" x14ac:dyDescent="0.25">
      <c r="A349" s="24"/>
      <c r="B349" s="26" t="s">
        <v>21</v>
      </c>
      <c r="C349" s="14">
        <v>3157.36</v>
      </c>
      <c r="D349" s="18"/>
      <c r="E349" s="17">
        <v>3316.2</v>
      </c>
      <c r="F349" s="18"/>
      <c r="G349" s="17">
        <v>3857.07</v>
      </c>
      <c r="H349" s="18"/>
      <c r="I349" s="17">
        <v>3166.55</v>
      </c>
      <c r="J349" s="18"/>
      <c r="K349" s="17">
        <v>4466.24</v>
      </c>
      <c r="L349" s="18"/>
      <c r="M349" s="17">
        <v>6135.16</v>
      </c>
      <c r="N349" s="18"/>
      <c r="O349" s="17">
        <v>1097.24</v>
      </c>
      <c r="P349" s="18"/>
      <c r="Q349" s="17">
        <v>921.23</v>
      </c>
      <c r="R349" s="18"/>
      <c r="S349" s="17">
        <v>767.04</v>
      </c>
      <c r="T349" s="18"/>
      <c r="U349" s="17">
        <v>1637.56</v>
      </c>
      <c r="V349" s="18"/>
      <c r="W349" s="17">
        <v>420.88</v>
      </c>
      <c r="X349" s="18"/>
      <c r="Y349" s="17">
        <v>2260.9899999999998</v>
      </c>
      <c r="Z349" s="18"/>
    </row>
    <row r="350" spans="1:26" x14ac:dyDescent="0.25">
      <c r="A350" s="24"/>
      <c r="B350" s="26" t="s">
        <v>22</v>
      </c>
      <c r="C350" s="14">
        <v>1570.21</v>
      </c>
      <c r="D350" s="18"/>
      <c r="E350" s="17">
        <v>758.29</v>
      </c>
      <c r="F350" s="18"/>
      <c r="G350" s="17">
        <v>4633.8900000000003</v>
      </c>
      <c r="H350" s="18"/>
      <c r="I350" s="17">
        <v>2885.34</v>
      </c>
      <c r="J350" s="18"/>
      <c r="K350" s="17">
        <v>3590.14</v>
      </c>
      <c r="L350" s="18"/>
      <c r="M350" s="17">
        <v>3880.79</v>
      </c>
      <c r="N350" s="18"/>
      <c r="O350" s="17">
        <v>2273.94</v>
      </c>
      <c r="P350" s="18"/>
      <c r="Q350" s="17">
        <v>2433.2800000000002</v>
      </c>
      <c r="R350" s="18"/>
      <c r="S350" s="17">
        <v>1399.08</v>
      </c>
      <c r="T350" s="18"/>
      <c r="U350" s="17">
        <v>141.75</v>
      </c>
      <c r="V350" s="18"/>
      <c r="W350" s="17">
        <v>545.66</v>
      </c>
      <c r="X350" s="18"/>
      <c r="Y350" s="17">
        <v>1202.21</v>
      </c>
      <c r="Z350" s="18"/>
    </row>
    <row r="351" spans="1:26" x14ac:dyDescent="0.25">
      <c r="B351" s="27" t="s">
        <v>23</v>
      </c>
      <c r="C351" s="13">
        <f>SUM(C348:C350)</f>
        <v>6195.81</v>
      </c>
      <c r="D351" s="15">
        <f t="shared" ref="D351" si="1867">SUM(D348:D350)</f>
        <v>0</v>
      </c>
      <c r="E351" s="15">
        <f t="shared" ref="E351" si="1868">SUM(E348:E350)</f>
        <v>8029.9299999999994</v>
      </c>
      <c r="F351" s="15">
        <f t="shared" ref="F351" si="1869">SUM(F348:F350)</f>
        <v>0</v>
      </c>
      <c r="G351" s="15">
        <f t="shared" ref="G351" si="1870">SUM(G348:G350)</f>
        <v>10793.760000000002</v>
      </c>
      <c r="H351" s="15">
        <f t="shared" ref="H351" si="1871">SUM(H348:H350)</f>
        <v>0</v>
      </c>
      <c r="I351" s="15">
        <f t="shared" ref="I351" si="1872">SUM(I348:I350)</f>
        <v>12259.64</v>
      </c>
      <c r="J351" s="15">
        <f t="shared" ref="J351" si="1873">SUM(J348:J350)</f>
        <v>0</v>
      </c>
      <c r="K351" s="15">
        <f t="shared" ref="K351" si="1874">SUM(K348:K350)</f>
        <v>12180.199999999999</v>
      </c>
      <c r="L351" s="15">
        <f t="shared" ref="L351" si="1875">SUM(L348:L350)</f>
        <v>0</v>
      </c>
      <c r="M351" s="15">
        <f t="shared" ref="M351" si="1876">SUM(M348:M350)</f>
        <v>22592.32</v>
      </c>
      <c r="N351" s="15">
        <f t="shared" ref="N351" si="1877">SUM(N348:N350)</f>
        <v>0</v>
      </c>
      <c r="O351" s="15">
        <f t="shared" ref="O351" si="1878">SUM(O348:O350)</f>
        <v>12476.6</v>
      </c>
      <c r="P351" s="15">
        <f t="shared" ref="P351" si="1879">SUM(P348:P350)</f>
        <v>0</v>
      </c>
      <c r="Q351" s="15">
        <f t="shared" ref="Q351" si="1880">SUM(Q348:Q350)</f>
        <v>4377.41</v>
      </c>
      <c r="R351" s="15">
        <f t="shared" ref="R351" si="1881">SUM(R348:R350)</f>
        <v>0</v>
      </c>
      <c r="S351" s="15">
        <f t="shared" ref="S351" si="1882">SUM(S348:S350)</f>
        <v>12355.749999999998</v>
      </c>
      <c r="T351" s="15">
        <f t="shared" ref="T351" si="1883">SUM(T348:T350)</f>
        <v>0</v>
      </c>
      <c r="U351" s="15">
        <f t="shared" ref="U351" si="1884">SUM(U348:U350)</f>
        <v>5051.18</v>
      </c>
      <c r="V351" s="15">
        <f t="shared" ref="V351" si="1885">SUM(V348:V350)</f>
        <v>0</v>
      </c>
      <c r="W351" s="15">
        <f t="shared" ref="W351" si="1886">SUM(W348:W350)</f>
        <v>2299.3799999999997</v>
      </c>
      <c r="X351" s="15">
        <f t="shared" ref="X351" si="1887">SUM(X348:X350)</f>
        <v>0</v>
      </c>
      <c r="Y351" s="15">
        <f t="shared" ref="Y351" si="1888">SUM(Y348:Y350)</f>
        <v>9441.59</v>
      </c>
      <c r="Z351" s="15">
        <f t="shared" ref="Z351" si="1889">SUM(Z348:Z350)</f>
        <v>0</v>
      </c>
    </row>
    <row r="352" spans="1:26" x14ac:dyDescent="0.25">
      <c r="A352" s="25">
        <v>53063011300</v>
      </c>
      <c r="B352" s="26" t="s">
        <v>20</v>
      </c>
      <c r="C352" s="14">
        <v>208.28</v>
      </c>
      <c r="D352" s="18"/>
      <c r="E352" s="17">
        <v>62.23</v>
      </c>
      <c r="F352" s="18"/>
      <c r="G352" s="17"/>
      <c r="H352" s="18"/>
      <c r="I352" s="17">
        <v>8299.01</v>
      </c>
      <c r="J352" s="18"/>
      <c r="K352" s="17">
        <v>110.03</v>
      </c>
      <c r="L352" s="18"/>
      <c r="M352" s="17">
        <v>3592.05</v>
      </c>
      <c r="N352" s="18"/>
      <c r="O352" s="17">
        <v>1930.57</v>
      </c>
      <c r="P352" s="18"/>
      <c r="Q352" s="17"/>
      <c r="R352" s="18"/>
      <c r="S352" s="17">
        <v>2741.93</v>
      </c>
      <c r="T352" s="18"/>
      <c r="U352" s="17"/>
      <c r="V352" s="18"/>
      <c r="W352" s="17">
        <v>3778.6</v>
      </c>
      <c r="X352" s="18"/>
      <c r="Y352" s="17">
        <v>171.24</v>
      </c>
      <c r="Z352" s="18"/>
    </row>
    <row r="353" spans="1:26" x14ac:dyDescent="0.25">
      <c r="A353" s="24"/>
      <c r="B353" s="26" t="s">
        <v>21</v>
      </c>
      <c r="C353" s="14"/>
      <c r="D353" s="18"/>
      <c r="E353" s="17"/>
      <c r="F353" s="18"/>
      <c r="G353" s="17"/>
      <c r="H353" s="18"/>
      <c r="I353" s="17"/>
      <c r="J353" s="18"/>
      <c r="K353" s="17"/>
      <c r="L353" s="18"/>
      <c r="M353" s="17"/>
      <c r="N353" s="18"/>
      <c r="O353" s="17"/>
      <c r="P353" s="18"/>
      <c r="Q353" s="17"/>
      <c r="R353" s="18"/>
      <c r="S353" s="17"/>
      <c r="T353" s="18"/>
      <c r="U353" s="17"/>
      <c r="V353" s="18"/>
      <c r="W353" s="17"/>
      <c r="X353" s="18"/>
      <c r="Y353" s="17">
        <v>1012.11</v>
      </c>
      <c r="Z353" s="18"/>
    </row>
    <row r="354" spans="1:26" x14ac:dyDescent="0.25">
      <c r="A354" s="24"/>
      <c r="B354" s="26" t="s">
        <v>22</v>
      </c>
      <c r="C354" s="14"/>
      <c r="D354" s="18"/>
      <c r="E354" s="17"/>
      <c r="F354" s="18"/>
      <c r="G354" s="17"/>
      <c r="H354" s="18"/>
      <c r="I354" s="17"/>
      <c r="J354" s="18"/>
      <c r="K354" s="17"/>
      <c r="L354" s="18"/>
      <c r="M354" s="17"/>
      <c r="N354" s="18"/>
      <c r="O354" s="17"/>
      <c r="P354" s="18"/>
      <c r="Q354" s="17"/>
      <c r="R354" s="18"/>
      <c r="S354" s="17"/>
      <c r="T354" s="18"/>
      <c r="U354" s="17"/>
      <c r="V354" s="18"/>
      <c r="W354" s="17"/>
      <c r="X354" s="18"/>
      <c r="Y354" s="17"/>
      <c r="Z354" s="18"/>
    </row>
    <row r="355" spans="1:26" x14ac:dyDescent="0.25">
      <c r="B355" s="27" t="s">
        <v>23</v>
      </c>
      <c r="C355" s="13">
        <f>SUM(C352:C354)</f>
        <v>208.28</v>
      </c>
      <c r="D355" s="15">
        <f t="shared" ref="D355" si="1890">SUM(D352:D354)</f>
        <v>0</v>
      </c>
      <c r="E355" s="15">
        <f t="shared" ref="E355" si="1891">SUM(E352:E354)</f>
        <v>62.23</v>
      </c>
      <c r="F355" s="15">
        <f t="shared" ref="F355" si="1892">SUM(F352:F354)</f>
        <v>0</v>
      </c>
      <c r="G355" s="15">
        <f t="shared" ref="G355" si="1893">SUM(G352:G354)</f>
        <v>0</v>
      </c>
      <c r="H355" s="15">
        <f t="shared" ref="H355" si="1894">SUM(H352:H354)</f>
        <v>0</v>
      </c>
      <c r="I355" s="15">
        <f t="shared" ref="I355" si="1895">SUM(I352:I354)</f>
        <v>8299.01</v>
      </c>
      <c r="J355" s="15">
        <f t="shared" ref="J355" si="1896">SUM(J352:J354)</f>
        <v>0</v>
      </c>
      <c r="K355" s="15">
        <f t="shared" ref="K355" si="1897">SUM(K352:K354)</f>
        <v>110.03</v>
      </c>
      <c r="L355" s="15">
        <f t="shared" ref="L355" si="1898">SUM(L352:L354)</f>
        <v>0</v>
      </c>
      <c r="M355" s="15">
        <f t="shared" ref="M355" si="1899">SUM(M352:M354)</f>
        <v>3592.05</v>
      </c>
      <c r="N355" s="15">
        <f t="shared" ref="N355" si="1900">SUM(N352:N354)</f>
        <v>0</v>
      </c>
      <c r="O355" s="15">
        <f t="shared" ref="O355" si="1901">SUM(O352:O354)</f>
        <v>1930.57</v>
      </c>
      <c r="P355" s="15">
        <f t="shared" ref="P355" si="1902">SUM(P352:P354)</f>
        <v>0</v>
      </c>
      <c r="Q355" s="15">
        <f t="shared" ref="Q355" si="1903">SUM(Q352:Q354)</f>
        <v>0</v>
      </c>
      <c r="R355" s="15">
        <f t="shared" ref="R355" si="1904">SUM(R352:R354)</f>
        <v>0</v>
      </c>
      <c r="S355" s="15">
        <f t="shared" ref="S355" si="1905">SUM(S352:S354)</f>
        <v>2741.93</v>
      </c>
      <c r="T355" s="15">
        <f t="shared" ref="T355" si="1906">SUM(T352:T354)</f>
        <v>0</v>
      </c>
      <c r="U355" s="15">
        <f t="shared" ref="U355" si="1907">SUM(U352:U354)</f>
        <v>0</v>
      </c>
      <c r="V355" s="15">
        <f t="shared" ref="V355" si="1908">SUM(V352:V354)</f>
        <v>0</v>
      </c>
      <c r="W355" s="15">
        <f t="shared" ref="W355" si="1909">SUM(W352:W354)</f>
        <v>3778.6</v>
      </c>
      <c r="X355" s="15">
        <f t="shared" ref="X355" si="1910">SUM(X352:X354)</f>
        <v>0</v>
      </c>
      <c r="Y355" s="15">
        <f t="shared" ref="Y355" si="1911">SUM(Y352:Y354)</f>
        <v>1183.3499999999999</v>
      </c>
      <c r="Z355" s="15">
        <f t="shared" ref="Z355" si="1912">SUM(Z352:Z354)</f>
        <v>0</v>
      </c>
    </row>
    <row r="356" spans="1:26" x14ac:dyDescent="0.25">
      <c r="A356" s="25">
        <v>53063011400</v>
      </c>
      <c r="B356" s="26" t="s">
        <v>20</v>
      </c>
      <c r="C356" s="14"/>
      <c r="D356" s="18">
        <v>34479.53</v>
      </c>
      <c r="E356" s="17"/>
      <c r="F356" s="18">
        <v>7248.52</v>
      </c>
      <c r="G356" s="17"/>
      <c r="H356" s="18">
        <v>29442.080000000002</v>
      </c>
      <c r="I356" s="17"/>
      <c r="J356" s="18">
        <v>115468.19</v>
      </c>
      <c r="K356" s="17"/>
      <c r="L356" s="18">
        <v>76057</v>
      </c>
      <c r="M356" s="17"/>
      <c r="N356" s="18">
        <v>11603.93</v>
      </c>
      <c r="O356" s="17"/>
      <c r="P356" s="18">
        <v>106464.31</v>
      </c>
      <c r="Q356" s="17"/>
      <c r="R356" s="18">
        <v>8308.61</v>
      </c>
      <c r="S356" s="17"/>
      <c r="T356" s="18">
        <v>122813.26</v>
      </c>
      <c r="U356" s="17"/>
      <c r="V356" s="18">
        <v>7169.64</v>
      </c>
      <c r="W356" s="17"/>
      <c r="X356" s="18">
        <v>63402.99</v>
      </c>
      <c r="Y356" s="17"/>
      <c r="Z356" s="18">
        <v>50769.13</v>
      </c>
    </row>
    <row r="357" spans="1:26" x14ac:dyDescent="0.25">
      <c r="A357" s="24"/>
      <c r="B357" s="26" t="s">
        <v>21</v>
      </c>
      <c r="C357" s="14"/>
      <c r="D357" s="18">
        <v>81628.94</v>
      </c>
      <c r="E357" s="17"/>
      <c r="F357" s="18">
        <v>8587.76</v>
      </c>
      <c r="G357" s="17"/>
      <c r="H357" s="18">
        <v>1161.51</v>
      </c>
      <c r="I357" s="17"/>
      <c r="J357" s="18">
        <v>5786.02</v>
      </c>
      <c r="K357" s="17"/>
      <c r="L357" s="18">
        <v>15314.71</v>
      </c>
      <c r="M357" s="17"/>
      <c r="N357" s="18">
        <v>111209.2</v>
      </c>
      <c r="O357" s="17"/>
      <c r="P357" s="18">
        <v>1971.02</v>
      </c>
      <c r="Q357" s="17"/>
      <c r="R357" s="18">
        <v>112632.79</v>
      </c>
      <c r="S357" s="17"/>
      <c r="T357" s="18">
        <v>4582.87</v>
      </c>
      <c r="U357" s="17"/>
      <c r="V357" s="18">
        <v>124892.17</v>
      </c>
      <c r="W357" s="17"/>
      <c r="X357" s="18">
        <v>4521.9399999999996</v>
      </c>
      <c r="Y357" s="17"/>
      <c r="Z357" s="18">
        <v>138610.85</v>
      </c>
    </row>
    <row r="358" spans="1:26" x14ac:dyDescent="0.25">
      <c r="A358" s="24"/>
      <c r="B358" s="26" t="s">
        <v>22</v>
      </c>
      <c r="C358" s="14"/>
      <c r="D358" s="18">
        <v>53552.93</v>
      </c>
      <c r="E358" s="17"/>
      <c r="F358" s="18">
        <v>14990.5</v>
      </c>
      <c r="G358" s="17"/>
      <c r="H358" s="18">
        <v>12382.98</v>
      </c>
      <c r="I358" s="17"/>
      <c r="J358" s="18">
        <v>11264.85</v>
      </c>
      <c r="K358" s="17"/>
      <c r="L358" s="18">
        <v>3761.26</v>
      </c>
      <c r="M358" s="17"/>
      <c r="N358" s="18">
        <v>7432.74</v>
      </c>
      <c r="O358" s="17"/>
      <c r="P358" s="18">
        <v>5652.53</v>
      </c>
      <c r="Q358" s="17"/>
      <c r="R358" s="18">
        <v>9251.89</v>
      </c>
      <c r="S358" s="17"/>
      <c r="T358" s="18">
        <v>12210.46</v>
      </c>
      <c r="U358" s="17"/>
      <c r="V358" s="18">
        <v>11468.44</v>
      </c>
      <c r="W358" s="17"/>
      <c r="X358" s="18">
        <v>13547.13</v>
      </c>
      <c r="Y358" s="17"/>
      <c r="Z358" s="18">
        <v>15729.27</v>
      </c>
    </row>
    <row r="359" spans="1:26" x14ac:dyDescent="0.25">
      <c r="B359" s="27" t="s">
        <v>23</v>
      </c>
      <c r="C359" s="13">
        <f>SUM(C356:C358)</f>
        <v>0</v>
      </c>
      <c r="D359" s="15">
        <f t="shared" ref="D359" si="1913">SUM(D356:D358)</f>
        <v>169661.4</v>
      </c>
      <c r="E359" s="15">
        <f t="shared" ref="E359" si="1914">SUM(E356:E358)</f>
        <v>0</v>
      </c>
      <c r="F359" s="15">
        <f t="shared" ref="F359" si="1915">SUM(F356:F358)</f>
        <v>30826.78</v>
      </c>
      <c r="G359" s="15">
        <f t="shared" ref="G359" si="1916">SUM(G356:G358)</f>
        <v>0</v>
      </c>
      <c r="H359" s="15">
        <f t="shared" ref="H359" si="1917">SUM(H356:H358)</f>
        <v>42986.57</v>
      </c>
      <c r="I359" s="15">
        <f t="shared" ref="I359" si="1918">SUM(I356:I358)</f>
        <v>0</v>
      </c>
      <c r="J359" s="15">
        <f t="shared" ref="J359" si="1919">SUM(J356:J358)</f>
        <v>132519.06</v>
      </c>
      <c r="K359" s="15">
        <f t="shared" ref="K359" si="1920">SUM(K356:K358)</f>
        <v>0</v>
      </c>
      <c r="L359" s="15">
        <f t="shared" ref="L359" si="1921">SUM(L356:L358)</f>
        <v>95132.969999999987</v>
      </c>
      <c r="M359" s="15">
        <f t="shared" ref="M359" si="1922">SUM(M356:M358)</f>
        <v>0</v>
      </c>
      <c r="N359" s="15">
        <f t="shared" ref="N359" si="1923">SUM(N356:N358)</f>
        <v>130245.87000000001</v>
      </c>
      <c r="O359" s="15">
        <f t="shared" ref="O359" si="1924">SUM(O356:O358)</f>
        <v>0</v>
      </c>
      <c r="P359" s="15">
        <f t="shared" ref="P359" si="1925">SUM(P356:P358)</f>
        <v>114087.86</v>
      </c>
      <c r="Q359" s="15">
        <f t="shared" ref="Q359" si="1926">SUM(Q356:Q358)</f>
        <v>0</v>
      </c>
      <c r="R359" s="15">
        <f t="shared" ref="R359" si="1927">SUM(R356:R358)</f>
        <v>130193.29</v>
      </c>
      <c r="S359" s="15">
        <f t="shared" ref="S359" si="1928">SUM(S356:S358)</f>
        <v>0</v>
      </c>
      <c r="T359" s="15">
        <f t="shared" ref="T359" si="1929">SUM(T356:T358)</f>
        <v>139606.59</v>
      </c>
      <c r="U359" s="15">
        <f t="shared" ref="U359" si="1930">SUM(U356:U358)</f>
        <v>0</v>
      </c>
      <c r="V359" s="15">
        <f t="shared" ref="V359" si="1931">SUM(V356:V358)</f>
        <v>143530.25</v>
      </c>
      <c r="W359" s="15">
        <f t="shared" ref="W359" si="1932">SUM(W356:W358)</f>
        <v>0</v>
      </c>
      <c r="X359" s="15">
        <f t="shared" ref="X359" si="1933">SUM(X356:X358)</f>
        <v>81472.06</v>
      </c>
      <c r="Y359" s="15">
        <f t="shared" ref="Y359" si="1934">SUM(Y356:Y358)</f>
        <v>0</v>
      </c>
      <c r="Z359" s="15">
        <f t="shared" ref="Z359" si="1935">SUM(Z356:Z358)</f>
        <v>205109.25</v>
      </c>
    </row>
    <row r="360" spans="1:26" x14ac:dyDescent="0.25">
      <c r="A360" s="25">
        <v>53063011500</v>
      </c>
      <c r="B360" s="26" t="s">
        <v>20</v>
      </c>
      <c r="C360" s="14"/>
      <c r="D360" s="18"/>
      <c r="E360" s="17"/>
      <c r="F360" s="18"/>
      <c r="G360" s="17"/>
      <c r="H360" s="18"/>
      <c r="I360" s="17"/>
      <c r="J360" s="18"/>
      <c r="K360" s="17"/>
      <c r="L360" s="18"/>
      <c r="M360" s="17"/>
      <c r="N360" s="18"/>
      <c r="O360" s="17">
        <v>142.46</v>
      </c>
      <c r="P360" s="18"/>
      <c r="Q360" s="17"/>
      <c r="R360" s="18"/>
      <c r="S360" s="17"/>
      <c r="T360" s="18"/>
      <c r="U360" s="17"/>
      <c r="V360" s="18"/>
      <c r="W360" s="17"/>
      <c r="X360" s="18"/>
      <c r="Y360" s="17"/>
      <c r="Z360" s="18"/>
    </row>
    <row r="361" spans="1:26" x14ac:dyDescent="0.25">
      <c r="A361" s="24"/>
      <c r="B361" s="26" t="s">
        <v>21</v>
      </c>
      <c r="C361" s="14"/>
      <c r="D361" s="18"/>
      <c r="E361" s="17"/>
      <c r="F361" s="18"/>
      <c r="G361" s="17"/>
      <c r="H361" s="18"/>
      <c r="I361" s="17"/>
      <c r="J361" s="18"/>
      <c r="K361" s="17"/>
      <c r="L361" s="18"/>
      <c r="M361" s="17"/>
      <c r="N361" s="18"/>
      <c r="O361" s="17"/>
      <c r="P361" s="18"/>
      <c r="Q361" s="17"/>
      <c r="R361" s="18"/>
      <c r="S361" s="17"/>
      <c r="T361" s="18"/>
      <c r="U361" s="17"/>
      <c r="V361" s="18"/>
      <c r="W361" s="17"/>
      <c r="X361" s="18"/>
      <c r="Y361" s="17"/>
      <c r="Z361" s="18"/>
    </row>
    <row r="362" spans="1:26" x14ac:dyDescent="0.25">
      <c r="A362" s="24"/>
      <c r="B362" s="26" t="s">
        <v>22</v>
      </c>
      <c r="C362" s="14"/>
      <c r="D362" s="18"/>
      <c r="E362" s="17"/>
      <c r="F362" s="18"/>
      <c r="G362" s="17"/>
      <c r="H362" s="18"/>
      <c r="I362" s="17"/>
      <c r="J362" s="18"/>
      <c r="K362" s="17"/>
      <c r="L362" s="18"/>
      <c r="M362" s="17"/>
      <c r="N362" s="18"/>
      <c r="O362" s="17"/>
      <c r="P362" s="18"/>
      <c r="Q362" s="17"/>
      <c r="R362" s="18"/>
      <c r="S362" s="17"/>
      <c r="T362" s="18"/>
      <c r="U362" s="17"/>
      <c r="V362" s="18"/>
      <c r="W362" s="17"/>
      <c r="X362" s="18"/>
      <c r="Y362" s="17"/>
      <c r="Z362" s="18"/>
    </row>
    <row r="363" spans="1:26" x14ac:dyDescent="0.25">
      <c r="B363" s="27" t="s">
        <v>23</v>
      </c>
      <c r="C363" s="13">
        <f>SUM(C360:C362)</f>
        <v>0</v>
      </c>
      <c r="D363" s="15">
        <f t="shared" ref="D363" si="1936">SUM(D360:D362)</f>
        <v>0</v>
      </c>
      <c r="E363" s="15">
        <f t="shared" ref="E363" si="1937">SUM(E360:E362)</f>
        <v>0</v>
      </c>
      <c r="F363" s="15">
        <f t="shared" ref="F363" si="1938">SUM(F360:F362)</f>
        <v>0</v>
      </c>
      <c r="G363" s="15">
        <f t="shared" ref="G363" si="1939">SUM(G360:G362)</f>
        <v>0</v>
      </c>
      <c r="H363" s="15">
        <f t="shared" ref="H363" si="1940">SUM(H360:H362)</f>
        <v>0</v>
      </c>
      <c r="I363" s="15">
        <f t="shared" ref="I363" si="1941">SUM(I360:I362)</f>
        <v>0</v>
      </c>
      <c r="J363" s="15">
        <f t="shared" ref="J363" si="1942">SUM(J360:J362)</f>
        <v>0</v>
      </c>
      <c r="K363" s="15">
        <f t="shared" ref="K363" si="1943">SUM(K360:K362)</f>
        <v>0</v>
      </c>
      <c r="L363" s="15">
        <f t="shared" ref="L363" si="1944">SUM(L360:L362)</f>
        <v>0</v>
      </c>
      <c r="M363" s="15">
        <f t="shared" ref="M363" si="1945">SUM(M360:M362)</f>
        <v>0</v>
      </c>
      <c r="N363" s="15">
        <f t="shared" ref="N363" si="1946">SUM(N360:N362)</f>
        <v>0</v>
      </c>
      <c r="O363" s="15">
        <f t="shared" ref="O363" si="1947">SUM(O360:O362)</f>
        <v>142.46</v>
      </c>
      <c r="P363" s="15">
        <f t="shared" ref="P363" si="1948">SUM(P360:P362)</f>
        <v>0</v>
      </c>
      <c r="Q363" s="15">
        <f t="shared" ref="Q363" si="1949">SUM(Q360:Q362)</f>
        <v>0</v>
      </c>
      <c r="R363" s="15">
        <f t="shared" ref="R363" si="1950">SUM(R360:R362)</f>
        <v>0</v>
      </c>
      <c r="S363" s="15">
        <f t="shared" ref="S363" si="1951">SUM(S360:S362)</f>
        <v>0</v>
      </c>
      <c r="T363" s="15">
        <f t="shared" ref="T363" si="1952">SUM(T360:T362)</f>
        <v>0</v>
      </c>
      <c r="U363" s="15">
        <f t="shared" ref="U363" si="1953">SUM(U360:U362)</f>
        <v>0</v>
      </c>
      <c r="V363" s="15">
        <f t="shared" ref="V363" si="1954">SUM(V360:V362)</f>
        <v>0</v>
      </c>
      <c r="W363" s="15">
        <f t="shared" ref="W363" si="1955">SUM(W360:W362)</f>
        <v>0</v>
      </c>
      <c r="X363" s="15">
        <f t="shared" ref="X363" si="1956">SUM(X360:X362)</f>
        <v>0</v>
      </c>
      <c r="Y363" s="15">
        <f t="shared" ref="Y363" si="1957">SUM(Y360:Y362)</f>
        <v>0</v>
      </c>
      <c r="Z363" s="15">
        <f t="shared" ref="Z363" si="1958">SUM(Z360:Z362)</f>
        <v>0</v>
      </c>
    </row>
    <row r="364" spans="1:26" x14ac:dyDescent="0.25">
      <c r="A364" s="25">
        <v>53063011600</v>
      </c>
      <c r="B364" s="26" t="s">
        <v>20</v>
      </c>
      <c r="C364" s="14">
        <v>8936.5</v>
      </c>
      <c r="D364" s="18"/>
      <c r="E364" s="17">
        <v>11629.69</v>
      </c>
      <c r="F364" s="18"/>
      <c r="G364" s="17">
        <v>10766.15</v>
      </c>
      <c r="H364" s="18"/>
      <c r="I364" s="17">
        <v>2302.62</v>
      </c>
      <c r="J364" s="18"/>
      <c r="K364" s="17">
        <v>3642.11</v>
      </c>
      <c r="L364" s="18"/>
      <c r="M364" s="17">
        <v>318.52</v>
      </c>
      <c r="N364" s="18"/>
      <c r="O364" s="17">
        <v>6409.13</v>
      </c>
      <c r="P364" s="18"/>
      <c r="Q364" s="17">
        <v>4051.07</v>
      </c>
      <c r="R364" s="18"/>
      <c r="S364" s="17">
        <v>2935.02</v>
      </c>
      <c r="T364" s="18"/>
      <c r="U364" s="17">
        <v>434.72</v>
      </c>
      <c r="V364" s="18"/>
      <c r="W364" s="17">
        <v>2324.63</v>
      </c>
      <c r="X364" s="18"/>
      <c r="Y364" s="17">
        <v>7552.26</v>
      </c>
      <c r="Z364" s="18"/>
    </row>
    <row r="365" spans="1:26" x14ac:dyDescent="0.25">
      <c r="A365" s="24"/>
      <c r="B365" s="26" t="s">
        <v>21</v>
      </c>
      <c r="C365" s="14">
        <v>12498.52</v>
      </c>
      <c r="D365" s="18"/>
      <c r="E365" s="17">
        <v>2972.44</v>
      </c>
      <c r="F365" s="18"/>
      <c r="G365" s="17">
        <v>5304.48</v>
      </c>
      <c r="H365" s="18"/>
      <c r="I365" s="17">
        <v>571.70000000000005</v>
      </c>
      <c r="J365" s="18"/>
      <c r="K365" s="17"/>
      <c r="L365" s="18"/>
      <c r="M365" s="17">
        <v>2594.33</v>
      </c>
      <c r="N365" s="18"/>
      <c r="O365" s="17"/>
      <c r="P365" s="18"/>
      <c r="Q365" s="17">
        <v>140.22</v>
      </c>
      <c r="R365" s="18"/>
      <c r="S365" s="17">
        <v>2515.77</v>
      </c>
      <c r="T365" s="18"/>
      <c r="U365" s="17">
        <v>405.03</v>
      </c>
      <c r="V365" s="18"/>
      <c r="W365" s="17"/>
      <c r="X365" s="18"/>
      <c r="Y365" s="17">
        <v>1241.3699999999999</v>
      </c>
      <c r="Z365" s="18"/>
    </row>
    <row r="366" spans="1:26" x14ac:dyDescent="0.25">
      <c r="A366" s="24"/>
      <c r="B366" s="26" t="s">
        <v>22</v>
      </c>
      <c r="C366" s="14">
        <v>1059.76</v>
      </c>
      <c r="D366" s="18"/>
      <c r="E366" s="17">
        <v>4355.71</v>
      </c>
      <c r="F366" s="18"/>
      <c r="G366" s="17">
        <v>2731.42</v>
      </c>
      <c r="H366" s="18"/>
      <c r="I366" s="17">
        <v>9660.49</v>
      </c>
      <c r="J366" s="18"/>
      <c r="K366" s="17">
        <v>1693.68</v>
      </c>
      <c r="L366" s="18"/>
      <c r="M366" s="17"/>
      <c r="N366" s="18"/>
      <c r="O366" s="17">
        <v>857.72</v>
      </c>
      <c r="P366" s="18"/>
      <c r="Q366" s="17">
        <v>810.32</v>
      </c>
      <c r="R366" s="18"/>
      <c r="S366" s="17">
        <v>1054.8800000000001</v>
      </c>
      <c r="T366" s="18"/>
      <c r="U366" s="17">
        <v>2625.87</v>
      </c>
      <c r="V366" s="18"/>
      <c r="W366" s="17">
        <v>586.70000000000005</v>
      </c>
      <c r="X366" s="18"/>
      <c r="Y366" s="17">
        <v>448</v>
      </c>
      <c r="Z366" s="18"/>
    </row>
    <row r="367" spans="1:26" x14ac:dyDescent="0.25">
      <c r="B367" s="27" t="s">
        <v>23</v>
      </c>
      <c r="C367" s="13">
        <f>SUM(C364:C366)</f>
        <v>22494.78</v>
      </c>
      <c r="D367" s="15">
        <f t="shared" ref="D367" si="1959">SUM(D364:D366)</f>
        <v>0</v>
      </c>
      <c r="E367" s="15">
        <f t="shared" ref="E367" si="1960">SUM(E364:E366)</f>
        <v>18957.84</v>
      </c>
      <c r="F367" s="15">
        <f t="shared" ref="F367" si="1961">SUM(F364:F366)</f>
        <v>0</v>
      </c>
      <c r="G367" s="15">
        <f t="shared" ref="G367" si="1962">SUM(G364:G366)</f>
        <v>18802.05</v>
      </c>
      <c r="H367" s="15">
        <f t="shared" ref="H367" si="1963">SUM(H364:H366)</f>
        <v>0</v>
      </c>
      <c r="I367" s="15">
        <f t="shared" ref="I367" si="1964">SUM(I364:I366)</f>
        <v>12534.81</v>
      </c>
      <c r="J367" s="15">
        <f t="shared" ref="J367" si="1965">SUM(J364:J366)</f>
        <v>0</v>
      </c>
      <c r="K367" s="15">
        <f t="shared" ref="K367" si="1966">SUM(K364:K366)</f>
        <v>5335.79</v>
      </c>
      <c r="L367" s="15">
        <f t="shared" ref="L367" si="1967">SUM(L364:L366)</f>
        <v>0</v>
      </c>
      <c r="M367" s="15">
        <f t="shared" ref="M367" si="1968">SUM(M364:M366)</f>
        <v>2912.85</v>
      </c>
      <c r="N367" s="15">
        <f t="shared" ref="N367" si="1969">SUM(N364:N366)</f>
        <v>0</v>
      </c>
      <c r="O367" s="15">
        <f t="shared" ref="O367" si="1970">SUM(O364:O366)</f>
        <v>7266.85</v>
      </c>
      <c r="P367" s="15">
        <f t="shared" ref="P367" si="1971">SUM(P364:P366)</f>
        <v>0</v>
      </c>
      <c r="Q367" s="15">
        <f t="shared" ref="Q367" si="1972">SUM(Q364:Q366)</f>
        <v>5001.6099999999997</v>
      </c>
      <c r="R367" s="15">
        <f t="shared" ref="R367" si="1973">SUM(R364:R366)</f>
        <v>0</v>
      </c>
      <c r="S367" s="15">
        <f t="shared" ref="S367" si="1974">SUM(S364:S366)</f>
        <v>6505.67</v>
      </c>
      <c r="T367" s="15">
        <f t="shared" ref="T367" si="1975">SUM(T364:T366)</f>
        <v>0</v>
      </c>
      <c r="U367" s="15">
        <f t="shared" ref="U367" si="1976">SUM(U364:U366)</f>
        <v>3465.62</v>
      </c>
      <c r="V367" s="15">
        <f t="shared" ref="V367" si="1977">SUM(V364:V366)</f>
        <v>0</v>
      </c>
      <c r="W367" s="15">
        <f t="shared" ref="W367" si="1978">SUM(W364:W366)</f>
        <v>2911.33</v>
      </c>
      <c r="X367" s="15">
        <f t="shared" ref="X367" si="1979">SUM(X364:X366)</f>
        <v>0</v>
      </c>
      <c r="Y367" s="15">
        <f t="shared" ref="Y367" si="1980">SUM(Y364:Y366)</f>
        <v>9241.630000000001</v>
      </c>
      <c r="Z367" s="15">
        <f t="shared" ref="Z367" si="1981">SUM(Z364:Z366)</f>
        <v>0</v>
      </c>
    </row>
    <row r="368" spans="1:26" x14ac:dyDescent="0.25">
      <c r="A368" s="25">
        <v>53063011701</v>
      </c>
      <c r="B368" s="26" t="s">
        <v>20</v>
      </c>
      <c r="C368" s="14"/>
      <c r="D368" s="18">
        <v>11029.22</v>
      </c>
      <c r="E368" s="17"/>
      <c r="F368" s="18">
        <v>6815.01</v>
      </c>
      <c r="G368" s="17"/>
      <c r="H368" s="18">
        <v>7247.46</v>
      </c>
      <c r="I368" s="17"/>
      <c r="J368" s="18">
        <v>4420.68</v>
      </c>
      <c r="K368" s="17"/>
      <c r="L368" s="18">
        <v>5509.86</v>
      </c>
      <c r="M368" s="17"/>
      <c r="N368" s="18">
        <v>1655.93</v>
      </c>
      <c r="O368" s="17"/>
      <c r="P368" s="18">
        <v>1895.94</v>
      </c>
      <c r="Q368" s="17"/>
      <c r="R368" s="18">
        <v>2683.59</v>
      </c>
      <c r="S368" s="17"/>
      <c r="T368" s="18">
        <v>4476.8500000000004</v>
      </c>
      <c r="U368" s="17"/>
      <c r="V368" s="18">
        <v>450.74</v>
      </c>
      <c r="W368" s="17"/>
      <c r="X368" s="18">
        <v>1790.36</v>
      </c>
      <c r="Y368" s="17"/>
      <c r="Z368" s="18">
        <v>10971.24</v>
      </c>
    </row>
    <row r="369" spans="1:26" x14ac:dyDescent="0.25">
      <c r="A369" s="24"/>
      <c r="B369" s="26" t="s">
        <v>21</v>
      </c>
      <c r="C369" s="14"/>
      <c r="D369" s="18">
        <v>59.02</v>
      </c>
      <c r="E369" s="17"/>
      <c r="F369" s="18"/>
      <c r="G369" s="17"/>
      <c r="H369" s="18">
        <v>2941.92</v>
      </c>
      <c r="I369" s="17"/>
      <c r="J369" s="18">
        <v>1591.87</v>
      </c>
      <c r="K369" s="17"/>
      <c r="L369" s="18">
        <v>681.46</v>
      </c>
      <c r="M369" s="17"/>
      <c r="N369" s="18">
        <v>3835.68</v>
      </c>
      <c r="O369" s="17"/>
      <c r="P369" s="18">
        <v>714.56</v>
      </c>
      <c r="Q369" s="17"/>
      <c r="R369" s="18">
        <v>145.72</v>
      </c>
      <c r="S369" s="17"/>
      <c r="T369" s="18">
        <v>2641.94</v>
      </c>
      <c r="U369" s="17"/>
      <c r="V369" s="18"/>
      <c r="W369" s="17"/>
      <c r="X369" s="18">
        <v>146.37</v>
      </c>
      <c r="Y369" s="17"/>
      <c r="Z369" s="18">
        <v>255.65</v>
      </c>
    </row>
    <row r="370" spans="1:26" x14ac:dyDescent="0.25">
      <c r="A370" s="24"/>
      <c r="B370" s="26" t="s">
        <v>22</v>
      </c>
      <c r="C370" s="14"/>
      <c r="D370" s="18">
        <v>750.76</v>
      </c>
      <c r="E370" s="17"/>
      <c r="F370" s="18">
        <v>1498.09</v>
      </c>
      <c r="G370" s="17"/>
      <c r="H370" s="18">
        <v>419.11</v>
      </c>
      <c r="I370" s="17"/>
      <c r="J370" s="18">
        <v>3816.58</v>
      </c>
      <c r="K370" s="17"/>
      <c r="L370" s="18">
        <v>1212.04</v>
      </c>
      <c r="M370" s="17"/>
      <c r="N370" s="18">
        <v>873.22</v>
      </c>
      <c r="O370" s="17"/>
      <c r="P370" s="18">
        <v>5475.16</v>
      </c>
      <c r="Q370" s="17"/>
      <c r="R370" s="18">
        <v>630.03</v>
      </c>
      <c r="S370" s="17"/>
      <c r="T370" s="18">
        <v>492.64</v>
      </c>
      <c r="U370" s="17"/>
      <c r="V370" s="18">
        <v>684.62</v>
      </c>
      <c r="W370" s="17"/>
      <c r="X370" s="18">
        <v>626.78</v>
      </c>
      <c r="Y370" s="17"/>
      <c r="Z370" s="18">
        <v>438.49</v>
      </c>
    </row>
    <row r="371" spans="1:26" x14ac:dyDescent="0.25">
      <c r="B371" s="27" t="s">
        <v>23</v>
      </c>
      <c r="C371" s="13">
        <f>SUM(C368:C370)</f>
        <v>0</v>
      </c>
      <c r="D371" s="15">
        <f t="shared" ref="D371" si="1982">SUM(D368:D370)</f>
        <v>11839</v>
      </c>
      <c r="E371" s="15">
        <f t="shared" ref="E371" si="1983">SUM(E368:E370)</f>
        <v>0</v>
      </c>
      <c r="F371" s="15">
        <f t="shared" ref="F371" si="1984">SUM(F368:F370)</f>
        <v>8313.1</v>
      </c>
      <c r="G371" s="15">
        <f t="shared" ref="G371" si="1985">SUM(G368:G370)</f>
        <v>0</v>
      </c>
      <c r="H371" s="15">
        <f t="shared" ref="H371" si="1986">SUM(H368:H370)</f>
        <v>10608.490000000002</v>
      </c>
      <c r="I371" s="15">
        <f t="shared" ref="I371" si="1987">SUM(I368:I370)</f>
        <v>0</v>
      </c>
      <c r="J371" s="15">
        <f t="shared" ref="J371" si="1988">SUM(J368:J370)</f>
        <v>9829.130000000001</v>
      </c>
      <c r="K371" s="15">
        <f t="shared" ref="K371" si="1989">SUM(K368:K370)</f>
        <v>0</v>
      </c>
      <c r="L371" s="15">
        <f t="shared" ref="L371" si="1990">SUM(L368:L370)</f>
        <v>7403.36</v>
      </c>
      <c r="M371" s="15">
        <f t="shared" ref="M371" si="1991">SUM(M368:M370)</f>
        <v>0</v>
      </c>
      <c r="N371" s="15">
        <f t="shared" ref="N371" si="1992">SUM(N368:N370)</f>
        <v>6364.83</v>
      </c>
      <c r="O371" s="15">
        <f t="shared" ref="O371" si="1993">SUM(O368:O370)</f>
        <v>0</v>
      </c>
      <c r="P371" s="15">
        <f t="shared" ref="P371" si="1994">SUM(P368:P370)</f>
        <v>8085.66</v>
      </c>
      <c r="Q371" s="15">
        <f t="shared" ref="Q371" si="1995">SUM(Q368:Q370)</f>
        <v>0</v>
      </c>
      <c r="R371" s="15">
        <f t="shared" ref="R371" si="1996">SUM(R368:R370)</f>
        <v>3459.34</v>
      </c>
      <c r="S371" s="15">
        <f t="shared" ref="S371" si="1997">SUM(S368:S370)</f>
        <v>0</v>
      </c>
      <c r="T371" s="15">
        <f t="shared" ref="T371" si="1998">SUM(T368:T370)</f>
        <v>7611.4300000000012</v>
      </c>
      <c r="U371" s="15">
        <f t="shared" ref="U371" si="1999">SUM(U368:U370)</f>
        <v>0</v>
      </c>
      <c r="V371" s="15">
        <f t="shared" ref="V371" si="2000">SUM(V368:V370)</f>
        <v>1135.3600000000001</v>
      </c>
      <c r="W371" s="15">
        <f t="shared" ref="W371" si="2001">SUM(W368:W370)</f>
        <v>0</v>
      </c>
      <c r="X371" s="15">
        <f t="shared" ref="X371" si="2002">SUM(X368:X370)</f>
        <v>2563.5100000000002</v>
      </c>
      <c r="Y371" s="15">
        <f t="shared" ref="Y371" si="2003">SUM(Y368:Y370)</f>
        <v>0</v>
      </c>
      <c r="Z371" s="15">
        <f t="shared" ref="Z371" si="2004">SUM(Z368:Z370)</f>
        <v>11665.38</v>
      </c>
    </row>
    <row r="372" spans="1:26" x14ac:dyDescent="0.25">
      <c r="A372" s="25">
        <v>53063011702</v>
      </c>
      <c r="B372" s="26" t="s">
        <v>20</v>
      </c>
      <c r="C372" s="14"/>
      <c r="D372" s="18">
        <v>211563.01</v>
      </c>
      <c r="E372" s="17"/>
      <c r="F372" s="18">
        <v>38904.22</v>
      </c>
      <c r="G372" s="17"/>
      <c r="H372" s="18">
        <v>20274.439999999999</v>
      </c>
      <c r="I372" s="17"/>
      <c r="J372" s="18">
        <v>23922.49</v>
      </c>
      <c r="K372" s="17"/>
      <c r="L372" s="18">
        <v>24862.94</v>
      </c>
      <c r="M372" s="17"/>
      <c r="N372" s="18">
        <v>17144.48</v>
      </c>
      <c r="O372" s="17"/>
      <c r="P372" s="18">
        <v>40536.47</v>
      </c>
      <c r="Q372" s="17"/>
      <c r="R372" s="18">
        <v>29514.93</v>
      </c>
      <c r="S372" s="17"/>
      <c r="T372" s="18">
        <v>10864.8</v>
      </c>
      <c r="U372" s="17"/>
      <c r="V372" s="18">
        <v>19375.73</v>
      </c>
      <c r="W372" s="17"/>
      <c r="X372" s="18">
        <v>11492.92</v>
      </c>
      <c r="Y372" s="17"/>
      <c r="Z372" s="18">
        <v>21734.28</v>
      </c>
    </row>
    <row r="373" spans="1:26" x14ac:dyDescent="0.25">
      <c r="A373" s="24"/>
      <c r="B373" s="26" t="s">
        <v>21</v>
      </c>
      <c r="C373" s="14"/>
      <c r="D373" s="18">
        <v>21446.66</v>
      </c>
      <c r="E373" s="17"/>
      <c r="F373" s="18">
        <v>4001.19</v>
      </c>
      <c r="G373" s="17"/>
      <c r="H373" s="18">
        <v>27497.31</v>
      </c>
      <c r="I373" s="17"/>
      <c r="J373" s="18">
        <v>13379.41</v>
      </c>
      <c r="K373" s="17"/>
      <c r="L373" s="18">
        <v>15643.11</v>
      </c>
      <c r="M373" s="17"/>
      <c r="N373" s="18">
        <v>7964.68</v>
      </c>
      <c r="O373" s="17"/>
      <c r="P373" s="18">
        <v>29930.36</v>
      </c>
      <c r="Q373" s="17"/>
      <c r="R373" s="18">
        <v>6214.17</v>
      </c>
      <c r="S373" s="17"/>
      <c r="T373" s="18">
        <v>18368.939999999999</v>
      </c>
      <c r="U373" s="17"/>
      <c r="V373" s="18">
        <v>5044.05</v>
      </c>
      <c r="W373" s="17"/>
      <c r="X373" s="18">
        <v>11422.47</v>
      </c>
      <c r="Y373" s="17"/>
      <c r="Z373" s="18">
        <v>36795.699999999997</v>
      </c>
    </row>
    <row r="374" spans="1:26" x14ac:dyDescent="0.25">
      <c r="A374" s="24"/>
      <c r="B374" s="26" t="s">
        <v>22</v>
      </c>
      <c r="C374" s="14"/>
      <c r="D374" s="18">
        <v>49866.03</v>
      </c>
      <c r="E374" s="17"/>
      <c r="F374" s="18">
        <v>70070.080000000002</v>
      </c>
      <c r="G374" s="17"/>
      <c r="H374" s="18">
        <v>53770.57</v>
      </c>
      <c r="I374" s="17"/>
      <c r="J374" s="18">
        <v>28113.29</v>
      </c>
      <c r="K374" s="17"/>
      <c r="L374" s="18">
        <v>9970.89</v>
      </c>
      <c r="M374" s="17"/>
      <c r="N374" s="18">
        <v>16075.11</v>
      </c>
      <c r="O374" s="17"/>
      <c r="P374" s="18">
        <v>16584.02</v>
      </c>
      <c r="Q374" s="17"/>
      <c r="R374" s="18">
        <v>42337.1</v>
      </c>
      <c r="S374" s="17"/>
      <c r="T374" s="18">
        <v>42887.61</v>
      </c>
      <c r="U374" s="17"/>
      <c r="V374" s="18">
        <v>48531.09</v>
      </c>
      <c r="W374" s="17"/>
      <c r="X374" s="18">
        <v>33070.31</v>
      </c>
      <c r="Y374" s="17"/>
      <c r="Z374" s="18">
        <v>4381.82</v>
      </c>
    </row>
    <row r="375" spans="1:26" x14ac:dyDescent="0.25">
      <c r="B375" s="27" t="s">
        <v>23</v>
      </c>
      <c r="C375" s="13">
        <f>SUM(C372:C374)</f>
        <v>0</v>
      </c>
      <c r="D375" s="15">
        <f t="shared" ref="D375" si="2005">SUM(D372:D374)</f>
        <v>282875.7</v>
      </c>
      <c r="E375" s="15">
        <f t="shared" ref="E375" si="2006">SUM(E372:E374)</f>
        <v>0</v>
      </c>
      <c r="F375" s="15">
        <f t="shared" ref="F375" si="2007">SUM(F372:F374)</f>
        <v>112975.49</v>
      </c>
      <c r="G375" s="15">
        <f t="shared" ref="G375" si="2008">SUM(G372:G374)</f>
        <v>0</v>
      </c>
      <c r="H375" s="15">
        <f t="shared" ref="H375" si="2009">SUM(H372:H374)</f>
        <v>101542.32</v>
      </c>
      <c r="I375" s="15">
        <f t="shared" ref="I375" si="2010">SUM(I372:I374)</f>
        <v>0</v>
      </c>
      <c r="J375" s="15">
        <f t="shared" ref="J375" si="2011">SUM(J372:J374)</f>
        <v>65415.19</v>
      </c>
      <c r="K375" s="15">
        <f t="shared" ref="K375" si="2012">SUM(K372:K374)</f>
        <v>0</v>
      </c>
      <c r="L375" s="15">
        <f t="shared" ref="L375" si="2013">SUM(L372:L374)</f>
        <v>50476.94</v>
      </c>
      <c r="M375" s="15">
        <f t="shared" ref="M375" si="2014">SUM(M372:M374)</f>
        <v>0</v>
      </c>
      <c r="N375" s="15">
        <f t="shared" ref="N375" si="2015">SUM(N372:N374)</f>
        <v>41184.270000000004</v>
      </c>
      <c r="O375" s="15">
        <f t="shared" ref="O375" si="2016">SUM(O372:O374)</f>
        <v>0</v>
      </c>
      <c r="P375" s="15">
        <f t="shared" ref="P375" si="2017">SUM(P372:P374)</f>
        <v>87050.85</v>
      </c>
      <c r="Q375" s="15">
        <f t="shared" ref="Q375" si="2018">SUM(Q372:Q374)</f>
        <v>0</v>
      </c>
      <c r="R375" s="15">
        <f t="shared" ref="R375" si="2019">SUM(R372:R374)</f>
        <v>78066.2</v>
      </c>
      <c r="S375" s="15">
        <f t="shared" ref="S375" si="2020">SUM(S372:S374)</f>
        <v>0</v>
      </c>
      <c r="T375" s="15">
        <f t="shared" ref="T375" si="2021">SUM(T372:T374)</f>
        <v>72121.350000000006</v>
      </c>
      <c r="U375" s="15">
        <f t="shared" ref="U375" si="2022">SUM(U372:U374)</f>
        <v>0</v>
      </c>
      <c r="V375" s="15">
        <f t="shared" ref="V375" si="2023">SUM(V372:V374)</f>
        <v>72950.87</v>
      </c>
      <c r="W375" s="15">
        <f t="shared" ref="W375" si="2024">SUM(W372:W374)</f>
        <v>0</v>
      </c>
      <c r="X375" s="15">
        <f t="shared" ref="X375" si="2025">SUM(X372:X374)</f>
        <v>55985.7</v>
      </c>
      <c r="Y375" s="15">
        <f t="shared" ref="Y375" si="2026">SUM(Y372:Y374)</f>
        <v>0</v>
      </c>
      <c r="Z375" s="15">
        <f t="shared" ref="Z375" si="2027">SUM(Z372:Z374)</f>
        <v>62911.799999999996</v>
      </c>
    </row>
    <row r="376" spans="1:26" x14ac:dyDescent="0.25">
      <c r="A376" s="25">
        <v>53063011800</v>
      </c>
      <c r="B376" s="26" t="s">
        <v>20</v>
      </c>
      <c r="C376" s="14">
        <v>4032.29</v>
      </c>
      <c r="D376" s="18"/>
      <c r="E376" s="17">
        <v>3644.22</v>
      </c>
      <c r="F376" s="18"/>
      <c r="G376" s="17">
        <v>3335.36</v>
      </c>
      <c r="H376" s="18"/>
      <c r="I376" s="17">
        <v>3753.14</v>
      </c>
      <c r="J376" s="18"/>
      <c r="K376" s="17">
        <v>602.78</v>
      </c>
      <c r="L376" s="18"/>
      <c r="M376" s="17">
        <v>154.53</v>
      </c>
      <c r="N376" s="18"/>
      <c r="O376" s="17">
        <v>621.78</v>
      </c>
      <c r="P376" s="18"/>
      <c r="Q376" s="17">
        <v>54.93</v>
      </c>
      <c r="R376" s="18"/>
      <c r="S376" s="17">
        <v>612</v>
      </c>
      <c r="T376" s="18"/>
      <c r="U376" s="17">
        <v>143.83000000000001</v>
      </c>
      <c r="V376" s="18"/>
      <c r="W376" s="17">
        <v>404.8</v>
      </c>
      <c r="X376" s="18"/>
      <c r="Y376" s="17">
        <v>25482.05</v>
      </c>
      <c r="Z376" s="18"/>
    </row>
    <row r="377" spans="1:26" x14ac:dyDescent="0.25">
      <c r="A377" s="24"/>
      <c r="B377" s="26" t="s">
        <v>21</v>
      </c>
      <c r="C377" s="14"/>
      <c r="D377" s="18"/>
      <c r="E377" s="17">
        <v>5055</v>
      </c>
      <c r="F377" s="18"/>
      <c r="G377" s="17">
        <v>6258.37</v>
      </c>
      <c r="H377" s="18"/>
      <c r="I377" s="17">
        <v>324.7</v>
      </c>
      <c r="J377" s="18"/>
      <c r="K377" s="17">
        <v>1089.5</v>
      </c>
      <c r="L377" s="18"/>
      <c r="M377" s="17">
        <v>186.45</v>
      </c>
      <c r="N377" s="18"/>
      <c r="O377" s="17">
        <v>120.14</v>
      </c>
      <c r="P377" s="18"/>
      <c r="Q377" s="17">
        <v>1109.1400000000001</v>
      </c>
      <c r="R377" s="18"/>
      <c r="S377" s="17">
        <v>88.68</v>
      </c>
      <c r="T377" s="18"/>
      <c r="U377" s="17">
        <v>137.52000000000001</v>
      </c>
      <c r="V377" s="18"/>
      <c r="W377" s="17">
        <v>20.29</v>
      </c>
      <c r="X377" s="18"/>
      <c r="Y377" s="17">
        <v>1041.19</v>
      </c>
      <c r="Z377" s="18"/>
    </row>
    <row r="378" spans="1:26" x14ac:dyDescent="0.25">
      <c r="A378" s="24"/>
      <c r="B378" s="26" t="s">
        <v>22</v>
      </c>
      <c r="C378" s="14">
        <v>1396.26</v>
      </c>
      <c r="D378" s="18"/>
      <c r="E378" s="17">
        <v>556.78</v>
      </c>
      <c r="F378" s="18"/>
      <c r="G378" s="17">
        <v>531.12</v>
      </c>
      <c r="H378" s="18"/>
      <c r="I378" s="17">
        <v>8169.93</v>
      </c>
      <c r="J378" s="18"/>
      <c r="K378" s="17"/>
      <c r="L378" s="18"/>
      <c r="M378" s="17">
        <v>735.45</v>
      </c>
      <c r="N378" s="18"/>
      <c r="O378" s="17">
        <v>4995.3999999999996</v>
      </c>
      <c r="P378" s="18"/>
      <c r="Q378" s="17">
        <v>2995.21</v>
      </c>
      <c r="R378" s="18"/>
      <c r="S378" s="17">
        <v>3270.26</v>
      </c>
      <c r="T378" s="18"/>
      <c r="U378" s="17">
        <v>3193.6</v>
      </c>
      <c r="V378" s="18"/>
      <c r="W378" s="17">
        <v>3510.5</v>
      </c>
      <c r="X378" s="18"/>
      <c r="Y378" s="17">
        <v>702.96</v>
      </c>
      <c r="Z378" s="18"/>
    </row>
    <row r="379" spans="1:26" x14ac:dyDescent="0.25">
      <c r="B379" s="27" t="s">
        <v>23</v>
      </c>
      <c r="C379" s="13">
        <f>SUM(C376:C378)</f>
        <v>5428.55</v>
      </c>
      <c r="D379" s="15">
        <f t="shared" ref="D379" si="2028">SUM(D376:D378)</f>
        <v>0</v>
      </c>
      <c r="E379" s="15">
        <f t="shared" ref="E379" si="2029">SUM(E376:E378)</f>
        <v>9256</v>
      </c>
      <c r="F379" s="15">
        <f t="shared" ref="F379" si="2030">SUM(F376:F378)</f>
        <v>0</v>
      </c>
      <c r="G379" s="15">
        <f t="shared" ref="G379" si="2031">SUM(G376:G378)</f>
        <v>10124.85</v>
      </c>
      <c r="H379" s="15">
        <f t="shared" ref="H379" si="2032">SUM(H376:H378)</f>
        <v>0</v>
      </c>
      <c r="I379" s="15">
        <f t="shared" ref="I379" si="2033">SUM(I376:I378)</f>
        <v>12247.77</v>
      </c>
      <c r="J379" s="15">
        <f t="shared" ref="J379" si="2034">SUM(J376:J378)</f>
        <v>0</v>
      </c>
      <c r="K379" s="15">
        <f t="shared" ref="K379" si="2035">SUM(K376:K378)</f>
        <v>1692.28</v>
      </c>
      <c r="L379" s="15">
        <f t="shared" ref="L379" si="2036">SUM(L376:L378)</f>
        <v>0</v>
      </c>
      <c r="M379" s="15">
        <f t="shared" ref="M379" si="2037">SUM(M376:M378)</f>
        <v>1076.43</v>
      </c>
      <c r="N379" s="15">
        <f t="shared" ref="N379" si="2038">SUM(N376:N378)</f>
        <v>0</v>
      </c>
      <c r="O379" s="15">
        <f t="shared" ref="O379" si="2039">SUM(O376:O378)</f>
        <v>5737.32</v>
      </c>
      <c r="P379" s="15">
        <f t="shared" ref="P379" si="2040">SUM(P376:P378)</f>
        <v>0</v>
      </c>
      <c r="Q379" s="15">
        <f t="shared" ref="Q379" si="2041">SUM(Q376:Q378)</f>
        <v>4159.2800000000007</v>
      </c>
      <c r="R379" s="15">
        <f t="shared" ref="R379" si="2042">SUM(R376:R378)</f>
        <v>0</v>
      </c>
      <c r="S379" s="15">
        <f t="shared" ref="S379" si="2043">SUM(S376:S378)</f>
        <v>3970.9400000000005</v>
      </c>
      <c r="T379" s="15">
        <f t="shared" ref="T379" si="2044">SUM(T376:T378)</f>
        <v>0</v>
      </c>
      <c r="U379" s="15">
        <f t="shared" ref="U379" si="2045">SUM(U376:U378)</f>
        <v>3474.95</v>
      </c>
      <c r="V379" s="15">
        <f t="shared" ref="V379" si="2046">SUM(V376:V378)</f>
        <v>0</v>
      </c>
      <c r="W379" s="15">
        <f t="shared" ref="W379" si="2047">SUM(W376:W378)</f>
        <v>3935.59</v>
      </c>
      <c r="X379" s="15">
        <f t="shared" ref="X379" si="2048">SUM(X376:X378)</f>
        <v>0</v>
      </c>
      <c r="Y379" s="15">
        <f t="shared" ref="Y379" si="2049">SUM(Y376:Y378)</f>
        <v>27226.199999999997</v>
      </c>
      <c r="Z379" s="15">
        <f t="shared" ref="Z379" si="2050">SUM(Z376:Z378)</f>
        <v>0</v>
      </c>
    </row>
    <row r="380" spans="1:26" x14ac:dyDescent="0.25">
      <c r="A380" s="25">
        <v>53063011900</v>
      </c>
      <c r="B380" s="26" t="s">
        <v>20</v>
      </c>
      <c r="C380" s="14">
        <v>3229.06</v>
      </c>
      <c r="D380" s="18"/>
      <c r="E380" s="17">
        <v>438.39</v>
      </c>
      <c r="F380" s="18"/>
      <c r="G380" s="17">
        <v>241.67</v>
      </c>
      <c r="H380" s="18"/>
      <c r="I380" s="17">
        <v>517.63</v>
      </c>
      <c r="J380" s="18"/>
      <c r="K380" s="17">
        <v>475.11</v>
      </c>
      <c r="L380" s="18"/>
      <c r="M380" s="17">
        <v>351.37</v>
      </c>
      <c r="N380" s="18"/>
      <c r="O380" s="17"/>
      <c r="P380" s="18"/>
      <c r="Q380" s="17">
        <v>9.5</v>
      </c>
      <c r="R380" s="18"/>
      <c r="S380" s="17">
        <v>94.5</v>
      </c>
      <c r="T380" s="18"/>
      <c r="U380" s="17">
        <v>84.77</v>
      </c>
      <c r="V380" s="18"/>
      <c r="W380" s="17"/>
      <c r="X380" s="18"/>
      <c r="Y380" s="17">
        <v>152.81</v>
      </c>
      <c r="Z380" s="18"/>
    </row>
    <row r="381" spans="1:26" x14ac:dyDescent="0.25">
      <c r="A381" s="24"/>
      <c r="B381" s="26" t="s">
        <v>21</v>
      </c>
      <c r="C381" s="14">
        <v>302.24</v>
      </c>
      <c r="D381" s="18"/>
      <c r="E381" s="17">
        <v>4442.92</v>
      </c>
      <c r="F381" s="18"/>
      <c r="G381" s="17">
        <v>2259.34</v>
      </c>
      <c r="H381" s="18"/>
      <c r="I381" s="17"/>
      <c r="J381" s="18"/>
      <c r="K381" s="17">
        <v>88.47</v>
      </c>
      <c r="L381" s="18"/>
      <c r="M381" s="17">
        <v>330.98</v>
      </c>
      <c r="N381" s="18"/>
      <c r="O381" s="17">
        <v>349.86</v>
      </c>
      <c r="P381" s="18"/>
      <c r="Q381" s="17"/>
      <c r="R381" s="18"/>
      <c r="S381" s="17"/>
      <c r="T381" s="18"/>
      <c r="U381" s="17"/>
      <c r="V381" s="18"/>
      <c r="W381" s="17"/>
      <c r="X381" s="18"/>
      <c r="Y381" s="17"/>
      <c r="Z381" s="18"/>
    </row>
    <row r="382" spans="1:26" x14ac:dyDescent="0.25">
      <c r="A382" s="24"/>
      <c r="B382" s="26" t="s">
        <v>22</v>
      </c>
      <c r="C382" s="14"/>
      <c r="D382" s="18"/>
      <c r="E382" s="17">
        <v>302.24</v>
      </c>
      <c r="F382" s="18"/>
      <c r="G382" s="17"/>
      <c r="H382" s="18"/>
      <c r="I382" s="17"/>
      <c r="J382" s="18"/>
      <c r="K382" s="17"/>
      <c r="L382" s="18"/>
      <c r="M382" s="17"/>
      <c r="N382" s="18"/>
      <c r="O382" s="17"/>
      <c r="P382" s="18"/>
      <c r="Q382" s="17">
        <v>346.94</v>
      </c>
      <c r="R382" s="18"/>
      <c r="S382" s="17">
        <v>452.43</v>
      </c>
      <c r="T382" s="18"/>
      <c r="U382" s="17">
        <v>534.89</v>
      </c>
      <c r="V382" s="18"/>
      <c r="W382" s="17">
        <v>628.48</v>
      </c>
      <c r="X382" s="18"/>
      <c r="Y382" s="17"/>
      <c r="Z382" s="18"/>
    </row>
    <row r="383" spans="1:26" x14ac:dyDescent="0.25">
      <c r="B383" s="27" t="s">
        <v>23</v>
      </c>
      <c r="C383" s="13">
        <f>SUM(C380:C382)</f>
        <v>3531.3</v>
      </c>
      <c r="D383" s="15">
        <f t="shared" ref="D383" si="2051">SUM(D380:D382)</f>
        <v>0</v>
      </c>
      <c r="E383" s="15">
        <f t="shared" ref="E383" si="2052">SUM(E380:E382)</f>
        <v>5183.55</v>
      </c>
      <c r="F383" s="15">
        <f t="shared" ref="F383" si="2053">SUM(F380:F382)</f>
        <v>0</v>
      </c>
      <c r="G383" s="15">
        <f t="shared" ref="G383" si="2054">SUM(G380:G382)</f>
        <v>2501.0100000000002</v>
      </c>
      <c r="H383" s="15">
        <f t="shared" ref="H383" si="2055">SUM(H380:H382)</f>
        <v>0</v>
      </c>
      <c r="I383" s="15">
        <f t="shared" ref="I383" si="2056">SUM(I380:I382)</f>
        <v>517.63</v>
      </c>
      <c r="J383" s="15">
        <f t="shared" ref="J383" si="2057">SUM(J380:J382)</f>
        <v>0</v>
      </c>
      <c r="K383" s="15">
        <f t="shared" ref="K383" si="2058">SUM(K380:K382)</f>
        <v>563.58000000000004</v>
      </c>
      <c r="L383" s="15">
        <f t="shared" ref="L383" si="2059">SUM(L380:L382)</f>
        <v>0</v>
      </c>
      <c r="M383" s="15">
        <f t="shared" ref="M383" si="2060">SUM(M380:M382)</f>
        <v>682.35</v>
      </c>
      <c r="N383" s="15">
        <f t="shared" ref="N383" si="2061">SUM(N380:N382)</f>
        <v>0</v>
      </c>
      <c r="O383" s="15">
        <f t="shared" ref="O383" si="2062">SUM(O380:O382)</f>
        <v>349.86</v>
      </c>
      <c r="P383" s="15">
        <f t="shared" ref="P383" si="2063">SUM(P380:P382)</f>
        <v>0</v>
      </c>
      <c r="Q383" s="15">
        <f t="shared" ref="Q383" si="2064">SUM(Q380:Q382)</f>
        <v>356.44</v>
      </c>
      <c r="R383" s="15">
        <f t="shared" ref="R383" si="2065">SUM(R380:R382)</f>
        <v>0</v>
      </c>
      <c r="S383" s="15">
        <f t="shared" ref="S383" si="2066">SUM(S380:S382)</f>
        <v>546.93000000000006</v>
      </c>
      <c r="T383" s="15">
        <f t="shared" ref="T383" si="2067">SUM(T380:T382)</f>
        <v>0</v>
      </c>
      <c r="U383" s="15">
        <f t="shared" ref="U383" si="2068">SUM(U380:U382)</f>
        <v>619.66</v>
      </c>
      <c r="V383" s="15">
        <f t="shared" ref="V383" si="2069">SUM(V380:V382)</f>
        <v>0</v>
      </c>
      <c r="W383" s="15">
        <f t="shared" ref="W383" si="2070">SUM(W380:W382)</f>
        <v>628.48</v>
      </c>
      <c r="X383" s="15">
        <f t="shared" ref="X383" si="2071">SUM(X380:X382)</f>
        <v>0</v>
      </c>
      <c r="Y383" s="15">
        <f t="shared" ref="Y383" si="2072">SUM(Y380:Y382)</f>
        <v>152.81</v>
      </c>
      <c r="Z383" s="15">
        <f t="shared" ref="Z383" si="2073">SUM(Z380:Z382)</f>
        <v>0</v>
      </c>
    </row>
    <row r="384" spans="1:26" x14ac:dyDescent="0.25">
      <c r="A384" s="25">
        <v>53063012000</v>
      </c>
      <c r="B384" s="26" t="s">
        <v>20</v>
      </c>
      <c r="C384" s="14"/>
      <c r="D384" s="18">
        <v>11587.49</v>
      </c>
      <c r="E384" s="17"/>
      <c r="F384" s="18">
        <v>1010.24</v>
      </c>
      <c r="G384" s="17"/>
      <c r="H384" s="18">
        <v>2695.67</v>
      </c>
      <c r="I384" s="17"/>
      <c r="J384" s="18">
        <v>2521.37</v>
      </c>
      <c r="K384" s="17"/>
      <c r="L384" s="18">
        <v>1372.24</v>
      </c>
      <c r="M384" s="17"/>
      <c r="N384" s="18">
        <v>4280.93</v>
      </c>
      <c r="O384" s="17"/>
      <c r="P384" s="18">
        <v>28.5</v>
      </c>
      <c r="Q384" s="17"/>
      <c r="R384" s="18">
        <v>92.63</v>
      </c>
      <c r="S384" s="17"/>
      <c r="T384" s="18">
        <v>398.37</v>
      </c>
      <c r="U384" s="17"/>
      <c r="V384" s="18">
        <v>331.08</v>
      </c>
      <c r="W384" s="17"/>
      <c r="X384" s="18">
        <v>85.78</v>
      </c>
      <c r="Y384" s="17"/>
      <c r="Z384" s="18">
        <v>661.06</v>
      </c>
    </row>
    <row r="385" spans="1:26" x14ac:dyDescent="0.25">
      <c r="A385" s="24"/>
      <c r="B385" s="26" t="s">
        <v>21</v>
      </c>
      <c r="C385" s="14"/>
      <c r="D385" s="18">
        <v>1235.8499999999999</v>
      </c>
      <c r="E385" s="17"/>
      <c r="F385" s="18">
        <v>803.85</v>
      </c>
      <c r="G385" s="17"/>
      <c r="H385" s="18">
        <v>1386.7</v>
      </c>
      <c r="I385" s="17"/>
      <c r="J385" s="18">
        <v>628.47</v>
      </c>
      <c r="K385" s="17"/>
      <c r="L385" s="18">
        <v>1030.3900000000001</v>
      </c>
      <c r="M385" s="17"/>
      <c r="N385" s="18">
        <v>192.34</v>
      </c>
      <c r="O385" s="17"/>
      <c r="P385" s="18">
        <v>526.46</v>
      </c>
      <c r="Q385" s="17"/>
      <c r="R385" s="18"/>
      <c r="S385" s="17"/>
      <c r="T385" s="18">
        <v>52.77</v>
      </c>
      <c r="U385" s="17"/>
      <c r="V385" s="18">
        <v>73.89</v>
      </c>
      <c r="W385" s="17"/>
      <c r="X385" s="18"/>
      <c r="Y385" s="17"/>
      <c r="Z385" s="18">
        <v>866.59</v>
      </c>
    </row>
    <row r="386" spans="1:26" x14ac:dyDescent="0.25">
      <c r="A386" s="24"/>
      <c r="B386" s="26" t="s">
        <v>22</v>
      </c>
      <c r="C386" s="14"/>
      <c r="D386" s="18">
        <v>667.83</v>
      </c>
      <c r="E386" s="17"/>
      <c r="F386" s="18">
        <v>1425.42</v>
      </c>
      <c r="G386" s="17"/>
      <c r="H386" s="18">
        <v>1615.98</v>
      </c>
      <c r="I386" s="17"/>
      <c r="J386" s="18">
        <v>296.25</v>
      </c>
      <c r="K386" s="17"/>
      <c r="L386" s="18">
        <v>1104.45</v>
      </c>
      <c r="M386" s="17"/>
      <c r="N386" s="18">
        <v>1760.3</v>
      </c>
      <c r="O386" s="17"/>
      <c r="P386" s="18">
        <v>1161.49</v>
      </c>
      <c r="Q386" s="17"/>
      <c r="R386" s="18">
        <v>995.33</v>
      </c>
      <c r="S386" s="17"/>
      <c r="T386" s="18">
        <v>276.12</v>
      </c>
      <c r="U386" s="17"/>
      <c r="V386" s="18">
        <v>229.16</v>
      </c>
      <c r="W386" s="17"/>
      <c r="X386" s="18">
        <v>351.98</v>
      </c>
      <c r="Y386" s="17"/>
      <c r="Z386" s="18">
        <v>347.74</v>
      </c>
    </row>
    <row r="387" spans="1:26" x14ac:dyDescent="0.25">
      <c r="B387" s="27" t="s">
        <v>23</v>
      </c>
      <c r="C387" s="13">
        <f>SUM(C384:C386)</f>
        <v>0</v>
      </c>
      <c r="D387" s="15">
        <f t="shared" ref="D387" si="2074">SUM(D384:D386)</f>
        <v>13491.17</v>
      </c>
      <c r="E387" s="15">
        <f t="shared" ref="E387" si="2075">SUM(E384:E386)</f>
        <v>0</v>
      </c>
      <c r="F387" s="15">
        <f t="shared" ref="F387" si="2076">SUM(F384:F386)</f>
        <v>3239.51</v>
      </c>
      <c r="G387" s="15">
        <f t="shared" ref="G387" si="2077">SUM(G384:G386)</f>
        <v>0</v>
      </c>
      <c r="H387" s="15">
        <f t="shared" ref="H387" si="2078">SUM(H384:H386)</f>
        <v>5698.35</v>
      </c>
      <c r="I387" s="15">
        <f t="shared" ref="I387" si="2079">SUM(I384:I386)</f>
        <v>0</v>
      </c>
      <c r="J387" s="15">
        <f t="shared" ref="J387" si="2080">SUM(J384:J386)</f>
        <v>3446.09</v>
      </c>
      <c r="K387" s="15">
        <f t="shared" ref="K387" si="2081">SUM(K384:K386)</f>
        <v>0</v>
      </c>
      <c r="L387" s="15">
        <f t="shared" ref="L387" si="2082">SUM(L384:L386)</f>
        <v>3507.08</v>
      </c>
      <c r="M387" s="15">
        <f t="shared" ref="M387" si="2083">SUM(M384:M386)</f>
        <v>0</v>
      </c>
      <c r="N387" s="15">
        <f t="shared" ref="N387" si="2084">SUM(N384:N386)</f>
        <v>6233.5700000000006</v>
      </c>
      <c r="O387" s="15">
        <f t="shared" ref="O387" si="2085">SUM(O384:O386)</f>
        <v>0</v>
      </c>
      <c r="P387" s="15">
        <f t="shared" ref="P387" si="2086">SUM(P384:P386)</f>
        <v>1716.45</v>
      </c>
      <c r="Q387" s="15">
        <f t="shared" ref="Q387" si="2087">SUM(Q384:Q386)</f>
        <v>0</v>
      </c>
      <c r="R387" s="15">
        <f t="shared" ref="R387" si="2088">SUM(R384:R386)</f>
        <v>1087.96</v>
      </c>
      <c r="S387" s="15">
        <f t="shared" ref="S387" si="2089">SUM(S384:S386)</f>
        <v>0</v>
      </c>
      <c r="T387" s="15">
        <f t="shared" ref="T387" si="2090">SUM(T384:T386)</f>
        <v>727.26</v>
      </c>
      <c r="U387" s="15">
        <f t="shared" ref="U387" si="2091">SUM(U384:U386)</f>
        <v>0</v>
      </c>
      <c r="V387" s="15">
        <f t="shared" ref="V387" si="2092">SUM(V384:V386)</f>
        <v>634.13</v>
      </c>
      <c r="W387" s="15">
        <f t="shared" ref="W387" si="2093">SUM(W384:W386)</f>
        <v>0</v>
      </c>
      <c r="X387" s="15">
        <f t="shared" ref="X387" si="2094">SUM(X384:X386)</f>
        <v>437.76</v>
      </c>
      <c r="Y387" s="15">
        <f t="shared" ref="Y387" si="2095">SUM(Y384:Y386)</f>
        <v>0</v>
      </c>
      <c r="Z387" s="15">
        <f t="shared" ref="Z387" si="2096">SUM(Z384:Z386)</f>
        <v>1875.39</v>
      </c>
    </row>
    <row r="388" spans="1:26" x14ac:dyDescent="0.25">
      <c r="A388" s="25">
        <v>53063012100</v>
      </c>
      <c r="B388" s="26" t="s">
        <v>20</v>
      </c>
      <c r="C388" s="14">
        <v>7787.75</v>
      </c>
      <c r="D388" s="18"/>
      <c r="E388" s="17">
        <v>1466.06</v>
      </c>
      <c r="F388" s="18"/>
      <c r="G388" s="17">
        <v>8562.6200000000008</v>
      </c>
      <c r="H388" s="18"/>
      <c r="I388" s="17">
        <v>3596.66</v>
      </c>
      <c r="J388" s="18"/>
      <c r="K388" s="17">
        <v>3475.04</v>
      </c>
      <c r="L388" s="18"/>
      <c r="M388" s="17">
        <v>3440.58</v>
      </c>
      <c r="N388" s="18"/>
      <c r="O388" s="17">
        <v>8337.6299999999992</v>
      </c>
      <c r="P388" s="18"/>
      <c r="Q388" s="17">
        <v>5453.02</v>
      </c>
      <c r="R388" s="18"/>
      <c r="S388" s="17">
        <v>8292.7999999999993</v>
      </c>
      <c r="T388" s="18"/>
      <c r="U388" s="17">
        <v>881.81</v>
      </c>
      <c r="V388" s="18"/>
      <c r="W388" s="17">
        <v>128.41999999999999</v>
      </c>
      <c r="X388" s="18"/>
      <c r="Y388" s="17">
        <v>5462.78</v>
      </c>
      <c r="Z388" s="18"/>
    </row>
    <row r="389" spans="1:26" x14ac:dyDescent="0.25">
      <c r="A389" s="24"/>
      <c r="B389" s="26" t="s">
        <v>21</v>
      </c>
      <c r="C389" s="14">
        <v>275.87</v>
      </c>
      <c r="D389" s="18"/>
      <c r="E389" s="17">
        <v>2639.41</v>
      </c>
      <c r="F389" s="18"/>
      <c r="G389" s="17">
        <v>189.73</v>
      </c>
      <c r="H389" s="18"/>
      <c r="I389" s="17">
        <v>341.4</v>
      </c>
      <c r="J389" s="18"/>
      <c r="K389" s="17">
        <v>2770.04</v>
      </c>
      <c r="L389" s="18"/>
      <c r="M389" s="17"/>
      <c r="N389" s="18"/>
      <c r="O389" s="17">
        <v>626.34</v>
      </c>
      <c r="P389" s="18"/>
      <c r="Q389" s="17"/>
      <c r="R389" s="18"/>
      <c r="S389" s="17">
        <v>321.27999999999997</v>
      </c>
      <c r="T389" s="18"/>
      <c r="U389" s="17">
        <v>627.44000000000005</v>
      </c>
      <c r="V389" s="18"/>
      <c r="W389" s="17">
        <v>673.23</v>
      </c>
      <c r="X389" s="18"/>
      <c r="Y389" s="17">
        <v>400.05</v>
      </c>
      <c r="Z389" s="18"/>
    </row>
    <row r="390" spans="1:26" x14ac:dyDescent="0.25">
      <c r="A390" s="24"/>
      <c r="B390" s="26" t="s">
        <v>22</v>
      </c>
      <c r="C390" s="14">
        <v>11366.45</v>
      </c>
      <c r="D390" s="18"/>
      <c r="E390" s="17">
        <v>12601.78</v>
      </c>
      <c r="F390" s="18"/>
      <c r="G390" s="17">
        <v>12630.11</v>
      </c>
      <c r="H390" s="18"/>
      <c r="I390" s="17">
        <v>7910.61</v>
      </c>
      <c r="J390" s="18"/>
      <c r="K390" s="17">
        <v>5551.94</v>
      </c>
      <c r="L390" s="18"/>
      <c r="M390" s="17">
        <v>3372</v>
      </c>
      <c r="N390" s="18"/>
      <c r="O390" s="17">
        <v>2899.44</v>
      </c>
      <c r="P390" s="18"/>
      <c r="Q390" s="17">
        <v>3292.38</v>
      </c>
      <c r="R390" s="18"/>
      <c r="S390" s="17">
        <v>3763.72</v>
      </c>
      <c r="T390" s="18"/>
      <c r="U390" s="17">
        <v>477.12</v>
      </c>
      <c r="V390" s="18"/>
      <c r="W390" s="17">
        <v>5449.83</v>
      </c>
      <c r="X390" s="18"/>
      <c r="Y390" s="17">
        <v>6489.34</v>
      </c>
      <c r="Z390" s="18"/>
    </row>
    <row r="391" spans="1:26" x14ac:dyDescent="0.25">
      <c r="B391" s="27" t="s">
        <v>23</v>
      </c>
      <c r="C391" s="13">
        <f>SUM(C388:C390)</f>
        <v>19430.07</v>
      </c>
      <c r="D391" s="15">
        <f t="shared" ref="D391" si="2097">SUM(D388:D390)</f>
        <v>0</v>
      </c>
      <c r="E391" s="15">
        <f t="shared" ref="E391" si="2098">SUM(E388:E390)</f>
        <v>16707.25</v>
      </c>
      <c r="F391" s="15">
        <f t="shared" ref="F391" si="2099">SUM(F388:F390)</f>
        <v>0</v>
      </c>
      <c r="G391" s="15">
        <f t="shared" ref="G391" si="2100">SUM(G388:G390)</f>
        <v>21382.46</v>
      </c>
      <c r="H391" s="15">
        <f t="shared" ref="H391" si="2101">SUM(H388:H390)</f>
        <v>0</v>
      </c>
      <c r="I391" s="15">
        <f t="shared" ref="I391" si="2102">SUM(I388:I390)</f>
        <v>11848.67</v>
      </c>
      <c r="J391" s="15">
        <f t="shared" ref="J391" si="2103">SUM(J388:J390)</f>
        <v>0</v>
      </c>
      <c r="K391" s="15">
        <f t="shared" ref="K391" si="2104">SUM(K388:K390)</f>
        <v>11797.02</v>
      </c>
      <c r="L391" s="15">
        <f t="shared" ref="L391" si="2105">SUM(L388:L390)</f>
        <v>0</v>
      </c>
      <c r="M391" s="15">
        <f t="shared" ref="M391" si="2106">SUM(M388:M390)</f>
        <v>6812.58</v>
      </c>
      <c r="N391" s="15">
        <f t="shared" ref="N391" si="2107">SUM(N388:N390)</f>
        <v>0</v>
      </c>
      <c r="O391" s="15">
        <f t="shared" ref="O391" si="2108">SUM(O388:O390)</f>
        <v>11863.41</v>
      </c>
      <c r="P391" s="15">
        <f t="shared" ref="P391" si="2109">SUM(P388:P390)</f>
        <v>0</v>
      </c>
      <c r="Q391" s="15">
        <f t="shared" ref="Q391" si="2110">SUM(Q388:Q390)</f>
        <v>8745.4000000000015</v>
      </c>
      <c r="R391" s="15">
        <f t="shared" ref="R391" si="2111">SUM(R388:R390)</f>
        <v>0</v>
      </c>
      <c r="S391" s="15">
        <f t="shared" ref="S391" si="2112">SUM(S388:S390)</f>
        <v>12377.8</v>
      </c>
      <c r="T391" s="15">
        <f t="shared" ref="T391" si="2113">SUM(T388:T390)</f>
        <v>0</v>
      </c>
      <c r="U391" s="15">
        <f t="shared" ref="U391" si="2114">SUM(U388:U390)</f>
        <v>1986.37</v>
      </c>
      <c r="V391" s="15">
        <f t="shared" ref="V391" si="2115">SUM(V388:V390)</f>
        <v>0</v>
      </c>
      <c r="W391" s="15">
        <f t="shared" ref="W391" si="2116">SUM(W388:W390)</f>
        <v>6251.48</v>
      </c>
      <c r="X391" s="15">
        <f t="shared" ref="X391" si="2117">SUM(X388:X390)</f>
        <v>0</v>
      </c>
      <c r="Y391" s="15">
        <f t="shared" ref="Y391" si="2118">SUM(Y388:Y390)</f>
        <v>12352.17</v>
      </c>
      <c r="Z391" s="15">
        <f t="shared" ref="Z391" si="2119">SUM(Z388:Z390)</f>
        <v>0</v>
      </c>
    </row>
    <row r="392" spans="1:26" x14ac:dyDescent="0.25">
      <c r="A392" s="25">
        <v>53063012200</v>
      </c>
      <c r="B392" s="26" t="s">
        <v>20</v>
      </c>
      <c r="C392" s="14"/>
      <c r="D392" s="18">
        <v>15198.05</v>
      </c>
      <c r="E392" s="17"/>
      <c r="F392" s="18">
        <v>24654.36</v>
      </c>
      <c r="G392" s="17"/>
      <c r="H392" s="18">
        <v>25981.58</v>
      </c>
      <c r="I392" s="17"/>
      <c r="J392" s="18">
        <v>38007.14</v>
      </c>
      <c r="K392" s="17"/>
      <c r="L392" s="18">
        <v>13594.92</v>
      </c>
      <c r="M392" s="17"/>
      <c r="N392" s="18">
        <v>47166.29</v>
      </c>
      <c r="O392" s="17"/>
      <c r="P392" s="18">
        <v>6899.65</v>
      </c>
      <c r="Q392" s="17"/>
      <c r="R392" s="18">
        <v>10057.64</v>
      </c>
      <c r="S392" s="17"/>
      <c r="T392" s="18">
        <v>9105.1200000000008</v>
      </c>
      <c r="U392" s="17"/>
      <c r="V392" s="18">
        <v>35735.71</v>
      </c>
      <c r="W392" s="17"/>
      <c r="X392" s="18">
        <v>13125.7</v>
      </c>
      <c r="Y392" s="17"/>
      <c r="Z392" s="18">
        <v>23493.64</v>
      </c>
    </row>
    <row r="393" spans="1:26" x14ac:dyDescent="0.25">
      <c r="A393" s="24"/>
      <c r="B393" s="26" t="s">
        <v>21</v>
      </c>
      <c r="C393" s="14"/>
      <c r="D393" s="18">
        <v>5094.8999999999996</v>
      </c>
      <c r="E393" s="17"/>
      <c r="F393" s="18">
        <v>9053.35</v>
      </c>
      <c r="G393" s="17"/>
      <c r="H393" s="18">
        <v>14365.71</v>
      </c>
      <c r="I393" s="17"/>
      <c r="J393" s="18">
        <v>9450.85</v>
      </c>
      <c r="K393" s="17"/>
      <c r="L393" s="18">
        <v>15224.51</v>
      </c>
      <c r="M393" s="17"/>
      <c r="N393" s="18">
        <v>6120.97</v>
      </c>
      <c r="O393" s="17"/>
      <c r="P393" s="18">
        <v>40846.14</v>
      </c>
      <c r="Q393" s="17"/>
      <c r="R393" s="18">
        <v>3176.09</v>
      </c>
      <c r="S393" s="17"/>
      <c r="T393" s="18">
        <v>40137.269999999997</v>
      </c>
      <c r="U393" s="17"/>
      <c r="V393" s="18">
        <v>2954.08</v>
      </c>
      <c r="W393" s="17"/>
      <c r="X393" s="18">
        <v>4558.29</v>
      </c>
      <c r="Y393" s="17"/>
      <c r="Z393" s="18">
        <v>7889.61</v>
      </c>
    </row>
    <row r="394" spans="1:26" x14ac:dyDescent="0.25">
      <c r="A394" s="24"/>
      <c r="B394" s="26" t="s">
        <v>22</v>
      </c>
      <c r="C394" s="14"/>
      <c r="D394" s="18">
        <v>57099.58</v>
      </c>
      <c r="E394" s="17"/>
      <c r="F394" s="18">
        <v>56460.14</v>
      </c>
      <c r="G394" s="17"/>
      <c r="H394" s="18">
        <v>58423.11</v>
      </c>
      <c r="I394" s="17"/>
      <c r="J394" s="18">
        <v>81285.05</v>
      </c>
      <c r="K394" s="17"/>
      <c r="L394" s="18">
        <v>66185.86</v>
      </c>
      <c r="M394" s="17"/>
      <c r="N394" s="18">
        <v>50016.29</v>
      </c>
      <c r="O394" s="17"/>
      <c r="P394" s="18">
        <v>23465.59</v>
      </c>
      <c r="Q394" s="17"/>
      <c r="R394" s="18">
        <v>17524</v>
      </c>
      <c r="S394" s="17"/>
      <c r="T394" s="18">
        <v>17255.97</v>
      </c>
      <c r="U394" s="17"/>
      <c r="V394" s="18">
        <v>15614.45</v>
      </c>
      <c r="W394" s="17"/>
      <c r="X394" s="18">
        <v>12280.4</v>
      </c>
      <c r="Y394" s="17"/>
      <c r="Z394" s="18">
        <v>13659.58</v>
      </c>
    </row>
    <row r="395" spans="1:26" x14ac:dyDescent="0.25">
      <c r="B395" s="27" t="s">
        <v>23</v>
      </c>
      <c r="C395" s="13">
        <f>SUM(C392:C394)</f>
        <v>0</v>
      </c>
      <c r="D395" s="15">
        <f t="shared" ref="D395" si="2120">SUM(D392:D394)</f>
        <v>77392.53</v>
      </c>
      <c r="E395" s="15">
        <f t="shared" ref="E395" si="2121">SUM(E392:E394)</f>
        <v>0</v>
      </c>
      <c r="F395" s="15">
        <f t="shared" ref="F395" si="2122">SUM(F392:F394)</f>
        <v>90167.85</v>
      </c>
      <c r="G395" s="15">
        <f t="shared" ref="G395" si="2123">SUM(G392:G394)</f>
        <v>0</v>
      </c>
      <c r="H395" s="15">
        <f t="shared" ref="H395" si="2124">SUM(H392:H394)</f>
        <v>98770.4</v>
      </c>
      <c r="I395" s="15">
        <f t="shared" ref="I395" si="2125">SUM(I392:I394)</f>
        <v>0</v>
      </c>
      <c r="J395" s="15">
        <f t="shared" ref="J395" si="2126">SUM(J392:J394)</f>
        <v>128743.04000000001</v>
      </c>
      <c r="K395" s="15">
        <f t="shared" ref="K395" si="2127">SUM(K392:K394)</f>
        <v>0</v>
      </c>
      <c r="L395" s="15">
        <f t="shared" ref="L395" si="2128">SUM(L392:L394)</f>
        <v>95005.290000000008</v>
      </c>
      <c r="M395" s="15">
        <f t="shared" ref="M395" si="2129">SUM(M392:M394)</f>
        <v>0</v>
      </c>
      <c r="N395" s="15">
        <f t="shared" ref="N395" si="2130">SUM(N392:N394)</f>
        <v>103303.55</v>
      </c>
      <c r="O395" s="15">
        <f t="shared" ref="O395" si="2131">SUM(O392:O394)</f>
        <v>0</v>
      </c>
      <c r="P395" s="15">
        <f t="shared" ref="P395" si="2132">SUM(P392:P394)</f>
        <v>71211.38</v>
      </c>
      <c r="Q395" s="15">
        <f t="shared" ref="Q395" si="2133">SUM(Q392:Q394)</f>
        <v>0</v>
      </c>
      <c r="R395" s="15">
        <f t="shared" ref="R395" si="2134">SUM(R392:R394)</f>
        <v>30757.73</v>
      </c>
      <c r="S395" s="15">
        <f t="shared" ref="S395" si="2135">SUM(S392:S394)</f>
        <v>0</v>
      </c>
      <c r="T395" s="15">
        <f t="shared" ref="T395" si="2136">SUM(T392:T394)</f>
        <v>66498.36</v>
      </c>
      <c r="U395" s="15">
        <f t="shared" ref="U395" si="2137">SUM(U392:U394)</f>
        <v>0</v>
      </c>
      <c r="V395" s="15">
        <f t="shared" ref="V395" si="2138">SUM(V392:V394)</f>
        <v>54304.240000000005</v>
      </c>
      <c r="W395" s="15">
        <f t="shared" ref="W395" si="2139">SUM(W392:W394)</f>
        <v>0</v>
      </c>
      <c r="X395" s="15">
        <f t="shared" ref="X395" si="2140">SUM(X392:X394)</f>
        <v>29964.39</v>
      </c>
      <c r="Y395" s="15">
        <f t="shared" ref="Y395" si="2141">SUM(Y392:Y394)</f>
        <v>0</v>
      </c>
      <c r="Z395" s="15">
        <f t="shared" ref="Z395" si="2142">SUM(Z392:Z394)</f>
        <v>45042.83</v>
      </c>
    </row>
    <row r="396" spans="1:26" x14ac:dyDescent="0.25">
      <c r="A396" s="25">
        <v>53063012300</v>
      </c>
      <c r="B396" s="26" t="s">
        <v>20</v>
      </c>
      <c r="C396" s="14"/>
      <c r="D396" s="18">
        <v>8938.23</v>
      </c>
      <c r="E396" s="17"/>
      <c r="F396" s="18">
        <v>1024.44</v>
      </c>
      <c r="G396" s="17"/>
      <c r="H396" s="18">
        <v>5112</v>
      </c>
      <c r="I396" s="17"/>
      <c r="J396" s="18">
        <v>4486.91</v>
      </c>
      <c r="K396" s="17"/>
      <c r="L396" s="18">
        <v>1407.66</v>
      </c>
      <c r="M396" s="17"/>
      <c r="N396" s="18">
        <v>809.13</v>
      </c>
      <c r="O396" s="17"/>
      <c r="P396" s="18">
        <v>4316.79</v>
      </c>
      <c r="Q396" s="17"/>
      <c r="R396" s="18">
        <v>3886.15</v>
      </c>
      <c r="S396" s="17"/>
      <c r="T396" s="18">
        <v>1350.62</v>
      </c>
      <c r="U396" s="17"/>
      <c r="V396" s="18">
        <v>1643.16</v>
      </c>
      <c r="W396" s="17"/>
      <c r="X396" s="18">
        <v>10724.46</v>
      </c>
      <c r="Y396" s="17"/>
      <c r="Z396" s="18">
        <v>1771.05</v>
      </c>
    </row>
    <row r="397" spans="1:26" x14ac:dyDescent="0.25">
      <c r="A397" s="24"/>
      <c r="B397" s="26" t="s">
        <v>21</v>
      </c>
      <c r="C397" s="14"/>
      <c r="D397" s="18">
        <v>3017.41</v>
      </c>
      <c r="E397" s="17"/>
      <c r="F397" s="18">
        <v>7476.68</v>
      </c>
      <c r="G397" s="17"/>
      <c r="H397" s="18">
        <v>3398</v>
      </c>
      <c r="I397" s="17"/>
      <c r="J397" s="18">
        <v>4773.24</v>
      </c>
      <c r="K397" s="17"/>
      <c r="L397" s="18">
        <v>3982.35</v>
      </c>
      <c r="M397" s="17"/>
      <c r="N397" s="18">
        <v>2679.66</v>
      </c>
      <c r="O397" s="17"/>
      <c r="P397" s="18">
        <v>2807.94</v>
      </c>
      <c r="Q397" s="17"/>
      <c r="R397" s="18">
        <v>2263.5</v>
      </c>
      <c r="S397" s="17"/>
      <c r="T397" s="18">
        <v>1833.46</v>
      </c>
      <c r="U397" s="17"/>
      <c r="V397" s="18">
        <v>937.88</v>
      </c>
      <c r="W397" s="17"/>
      <c r="X397" s="18">
        <v>7038.98</v>
      </c>
      <c r="Y397" s="17"/>
      <c r="Z397" s="18">
        <v>1302.76</v>
      </c>
    </row>
    <row r="398" spans="1:26" x14ac:dyDescent="0.25">
      <c r="A398" s="24"/>
      <c r="B398" s="26" t="s">
        <v>22</v>
      </c>
      <c r="C398" s="14"/>
      <c r="D398" s="18">
        <v>8167.94</v>
      </c>
      <c r="E398" s="17"/>
      <c r="F398" s="18">
        <v>7079.97</v>
      </c>
      <c r="G398" s="17"/>
      <c r="H398" s="18"/>
      <c r="I398" s="17"/>
      <c r="J398" s="18">
        <v>10611.88</v>
      </c>
      <c r="K398" s="17"/>
      <c r="L398" s="18">
        <v>6615</v>
      </c>
      <c r="M398" s="17"/>
      <c r="N398" s="18">
        <v>8483.31</v>
      </c>
      <c r="O398" s="17"/>
      <c r="P398" s="18">
        <v>10118.36</v>
      </c>
      <c r="Q398" s="17"/>
      <c r="R398" s="18">
        <v>13024.42</v>
      </c>
      <c r="S398" s="17"/>
      <c r="T398" s="18">
        <v>12851.58</v>
      </c>
      <c r="U398" s="17"/>
      <c r="V398" s="18">
        <v>9654.4500000000007</v>
      </c>
      <c r="W398" s="17"/>
      <c r="X398" s="18">
        <v>7959.56</v>
      </c>
      <c r="Y398" s="17"/>
      <c r="Z398" s="18">
        <v>1237.82</v>
      </c>
    </row>
    <row r="399" spans="1:26" x14ac:dyDescent="0.25">
      <c r="B399" s="27" t="s">
        <v>23</v>
      </c>
      <c r="C399" s="13">
        <f>SUM(C396:C398)</f>
        <v>0</v>
      </c>
      <c r="D399" s="15">
        <f t="shared" ref="D399" si="2143">SUM(D396:D398)</f>
        <v>20123.579999999998</v>
      </c>
      <c r="E399" s="15">
        <f t="shared" ref="E399" si="2144">SUM(E396:E398)</f>
        <v>0</v>
      </c>
      <c r="F399" s="15">
        <f t="shared" ref="F399" si="2145">SUM(F396:F398)</f>
        <v>15581.09</v>
      </c>
      <c r="G399" s="15">
        <f t="shared" ref="G399" si="2146">SUM(G396:G398)</f>
        <v>0</v>
      </c>
      <c r="H399" s="15">
        <f t="shared" ref="H399" si="2147">SUM(H396:H398)</f>
        <v>8510</v>
      </c>
      <c r="I399" s="15">
        <f t="shared" ref="I399" si="2148">SUM(I396:I398)</f>
        <v>0</v>
      </c>
      <c r="J399" s="15">
        <f t="shared" ref="J399" si="2149">SUM(J396:J398)</f>
        <v>19872.03</v>
      </c>
      <c r="K399" s="15">
        <f t="shared" ref="K399" si="2150">SUM(K396:K398)</f>
        <v>0</v>
      </c>
      <c r="L399" s="15">
        <f t="shared" ref="L399" si="2151">SUM(L396:L398)</f>
        <v>12005.01</v>
      </c>
      <c r="M399" s="15">
        <f t="shared" ref="M399" si="2152">SUM(M396:M398)</f>
        <v>0</v>
      </c>
      <c r="N399" s="15">
        <f t="shared" ref="N399" si="2153">SUM(N396:N398)</f>
        <v>11972.099999999999</v>
      </c>
      <c r="O399" s="15">
        <f t="shared" ref="O399" si="2154">SUM(O396:O398)</f>
        <v>0</v>
      </c>
      <c r="P399" s="15">
        <f t="shared" ref="P399" si="2155">SUM(P396:P398)</f>
        <v>17243.09</v>
      </c>
      <c r="Q399" s="15">
        <f t="shared" ref="Q399" si="2156">SUM(Q396:Q398)</f>
        <v>0</v>
      </c>
      <c r="R399" s="15">
        <f t="shared" ref="R399" si="2157">SUM(R396:R398)</f>
        <v>19174.07</v>
      </c>
      <c r="S399" s="15">
        <f t="shared" ref="S399" si="2158">SUM(S396:S398)</f>
        <v>0</v>
      </c>
      <c r="T399" s="15">
        <f t="shared" ref="T399" si="2159">SUM(T396:T398)</f>
        <v>16035.66</v>
      </c>
      <c r="U399" s="15">
        <f t="shared" ref="U399" si="2160">SUM(U396:U398)</f>
        <v>0</v>
      </c>
      <c r="V399" s="15">
        <f t="shared" ref="V399" si="2161">SUM(V396:V398)</f>
        <v>12235.490000000002</v>
      </c>
      <c r="W399" s="15">
        <f t="shared" ref="W399" si="2162">SUM(W396:W398)</f>
        <v>0</v>
      </c>
      <c r="X399" s="15">
        <f t="shared" ref="X399" si="2163">SUM(X396:X398)</f>
        <v>25723</v>
      </c>
      <c r="Y399" s="15">
        <f t="shared" ref="Y399" si="2164">SUM(Y396:Y398)</f>
        <v>0</v>
      </c>
      <c r="Z399" s="15">
        <f t="shared" ref="Z399" si="2165">SUM(Z396:Z398)</f>
        <v>4311.63</v>
      </c>
    </row>
    <row r="400" spans="1:26" x14ac:dyDescent="0.25">
      <c r="A400" s="25">
        <v>53063012401</v>
      </c>
      <c r="B400" s="26" t="s">
        <v>20</v>
      </c>
      <c r="C400" s="14">
        <v>888.6</v>
      </c>
      <c r="D400" s="18"/>
      <c r="E400" s="17">
        <v>5342.34</v>
      </c>
      <c r="F400" s="18"/>
      <c r="G400" s="17">
        <v>4591.95</v>
      </c>
      <c r="H400" s="18"/>
      <c r="I400" s="17">
        <v>12736.85</v>
      </c>
      <c r="J400" s="18"/>
      <c r="K400" s="17">
        <v>6203.4</v>
      </c>
      <c r="L400" s="18"/>
      <c r="M400" s="17">
        <v>3988.21</v>
      </c>
      <c r="N400" s="18"/>
      <c r="O400" s="17">
        <v>4905.99</v>
      </c>
      <c r="P400" s="18"/>
      <c r="Q400" s="17">
        <v>2244.11</v>
      </c>
      <c r="R400" s="18"/>
      <c r="S400" s="17">
        <v>3867.56</v>
      </c>
      <c r="T400" s="18"/>
      <c r="U400" s="17">
        <v>2219.15</v>
      </c>
      <c r="V400" s="18"/>
      <c r="W400" s="17">
        <v>1288.53</v>
      </c>
      <c r="X400" s="18"/>
      <c r="Y400" s="17">
        <v>480.78</v>
      </c>
      <c r="Z400" s="18"/>
    </row>
    <row r="401" spans="1:26" x14ac:dyDescent="0.25">
      <c r="A401" s="24"/>
      <c r="B401" s="26" t="s">
        <v>21</v>
      </c>
      <c r="C401" s="14">
        <v>1851.76</v>
      </c>
      <c r="D401" s="18"/>
      <c r="E401" s="17">
        <v>5018.84</v>
      </c>
      <c r="F401" s="18"/>
      <c r="G401" s="17">
        <v>2017.6</v>
      </c>
      <c r="H401" s="18"/>
      <c r="I401" s="17">
        <v>2902.92</v>
      </c>
      <c r="J401" s="18"/>
      <c r="K401" s="17">
        <v>5652.82</v>
      </c>
      <c r="L401" s="18"/>
      <c r="M401" s="17">
        <v>5623.32</v>
      </c>
      <c r="N401" s="18"/>
      <c r="O401" s="17">
        <v>2213.96</v>
      </c>
      <c r="P401" s="18"/>
      <c r="Q401" s="17"/>
      <c r="R401" s="18"/>
      <c r="S401" s="17"/>
      <c r="T401" s="18"/>
      <c r="U401" s="17"/>
      <c r="V401" s="18"/>
      <c r="W401" s="17">
        <v>1348.14</v>
      </c>
      <c r="X401" s="18"/>
      <c r="Y401" s="17"/>
      <c r="Z401" s="18"/>
    </row>
    <row r="402" spans="1:26" x14ac:dyDescent="0.25">
      <c r="A402" s="24"/>
      <c r="B402" s="26" t="s">
        <v>22</v>
      </c>
      <c r="C402" s="14">
        <v>16289.16</v>
      </c>
      <c r="D402" s="18"/>
      <c r="E402" s="17"/>
      <c r="F402" s="18"/>
      <c r="G402" s="17"/>
      <c r="H402" s="18"/>
      <c r="I402" s="17"/>
      <c r="J402" s="18"/>
      <c r="K402" s="17">
        <v>46765.440000000002</v>
      </c>
      <c r="L402" s="18"/>
      <c r="M402" s="17">
        <v>35074.879999999997</v>
      </c>
      <c r="N402" s="18"/>
      <c r="O402" s="17">
        <v>38430.480000000003</v>
      </c>
      <c r="P402" s="18"/>
      <c r="Q402" s="17"/>
      <c r="R402" s="18"/>
      <c r="S402" s="17"/>
      <c r="T402" s="18"/>
      <c r="U402" s="17"/>
      <c r="V402" s="18"/>
      <c r="W402" s="17"/>
      <c r="X402" s="18"/>
      <c r="Y402" s="17"/>
      <c r="Z402" s="18"/>
    </row>
    <row r="403" spans="1:26" x14ac:dyDescent="0.25">
      <c r="B403" s="27" t="s">
        <v>23</v>
      </c>
      <c r="C403" s="13">
        <f>SUM(C400:C402)</f>
        <v>19029.52</v>
      </c>
      <c r="D403" s="15">
        <f t="shared" ref="D403" si="2166">SUM(D400:D402)</f>
        <v>0</v>
      </c>
      <c r="E403" s="15">
        <f t="shared" ref="E403" si="2167">SUM(E400:E402)</f>
        <v>10361.18</v>
      </c>
      <c r="F403" s="15">
        <f t="shared" ref="F403" si="2168">SUM(F400:F402)</f>
        <v>0</v>
      </c>
      <c r="G403" s="15">
        <f t="shared" ref="G403" si="2169">SUM(G400:G402)</f>
        <v>6609.5499999999993</v>
      </c>
      <c r="H403" s="15">
        <f t="shared" ref="H403" si="2170">SUM(H400:H402)</f>
        <v>0</v>
      </c>
      <c r="I403" s="15">
        <f t="shared" ref="I403" si="2171">SUM(I400:I402)</f>
        <v>15639.77</v>
      </c>
      <c r="J403" s="15">
        <f t="shared" ref="J403" si="2172">SUM(J400:J402)</f>
        <v>0</v>
      </c>
      <c r="K403" s="15">
        <f t="shared" ref="K403" si="2173">SUM(K400:K402)</f>
        <v>58621.66</v>
      </c>
      <c r="L403" s="15">
        <f t="shared" ref="L403" si="2174">SUM(L400:L402)</f>
        <v>0</v>
      </c>
      <c r="M403" s="15">
        <f t="shared" ref="M403" si="2175">SUM(M400:M402)</f>
        <v>44686.409999999996</v>
      </c>
      <c r="N403" s="15">
        <f t="shared" ref="N403" si="2176">SUM(N400:N402)</f>
        <v>0</v>
      </c>
      <c r="O403" s="15">
        <f t="shared" ref="O403" si="2177">SUM(O400:O402)</f>
        <v>45550.43</v>
      </c>
      <c r="P403" s="15">
        <f t="shared" ref="P403" si="2178">SUM(P400:P402)</f>
        <v>0</v>
      </c>
      <c r="Q403" s="15">
        <f t="shared" ref="Q403" si="2179">SUM(Q400:Q402)</f>
        <v>2244.11</v>
      </c>
      <c r="R403" s="15">
        <f t="shared" ref="R403" si="2180">SUM(R400:R402)</f>
        <v>0</v>
      </c>
      <c r="S403" s="15">
        <f t="shared" ref="S403" si="2181">SUM(S400:S402)</f>
        <v>3867.56</v>
      </c>
      <c r="T403" s="15">
        <f t="shared" ref="T403" si="2182">SUM(T400:T402)</f>
        <v>0</v>
      </c>
      <c r="U403" s="15">
        <f t="shared" ref="U403" si="2183">SUM(U400:U402)</f>
        <v>2219.15</v>
      </c>
      <c r="V403" s="15">
        <f t="shared" ref="V403" si="2184">SUM(V400:V402)</f>
        <v>0</v>
      </c>
      <c r="W403" s="15">
        <f t="shared" ref="W403" si="2185">SUM(W400:W402)</f>
        <v>2636.67</v>
      </c>
      <c r="X403" s="15">
        <f t="shared" ref="X403" si="2186">SUM(X400:X402)</f>
        <v>0</v>
      </c>
      <c r="Y403" s="15">
        <f t="shared" ref="Y403" si="2187">SUM(Y400:Y402)</f>
        <v>480.78</v>
      </c>
      <c r="Z403" s="15">
        <f t="shared" ref="Z403" si="2188">SUM(Z400:Z402)</f>
        <v>0</v>
      </c>
    </row>
    <row r="404" spans="1:26" x14ac:dyDescent="0.25">
      <c r="A404" s="25">
        <v>53063012402</v>
      </c>
      <c r="B404" s="26" t="s">
        <v>20</v>
      </c>
      <c r="C404" s="14">
        <v>1366.01</v>
      </c>
      <c r="D404" s="18"/>
      <c r="E404" s="17">
        <v>2373.16</v>
      </c>
      <c r="F404" s="18"/>
      <c r="G404" s="17">
        <v>2147.7800000000002</v>
      </c>
      <c r="H404" s="18"/>
      <c r="I404" s="17">
        <v>101.78</v>
      </c>
      <c r="J404" s="18"/>
      <c r="K404" s="17"/>
      <c r="L404" s="18"/>
      <c r="M404" s="17">
        <v>122.64</v>
      </c>
      <c r="N404" s="18"/>
      <c r="O404" s="17"/>
      <c r="P404" s="18"/>
      <c r="Q404" s="17"/>
      <c r="R404" s="18"/>
      <c r="S404" s="17">
        <v>13.39</v>
      </c>
      <c r="T404" s="18"/>
      <c r="U404" s="17"/>
      <c r="V404" s="18"/>
      <c r="W404" s="17">
        <v>15.94</v>
      </c>
      <c r="X404" s="18"/>
      <c r="Y404" s="17"/>
      <c r="Z404" s="18"/>
    </row>
    <row r="405" spans="1:26" x14ac:dyDescent="0.25">
      <c r="A405" s="24"/>
      <c r="B405" s="26" t="s">
        <v>21</v>
      </c>
      <c r="C405" s="14"/>
      <c r="D405" s="18"/>
      <c r="E405" s="17"/>
      <c r="F405" s="18"/>
      <c r="G405" s="17"/>
      <c r="H405" s="18"/>
      <c r="I405" s="17">
        <v>3308.59</v>
      </c>
      <c r="J405" s="18"/>
      <c r="K405" s="17"/>
      <c r="L405" s="18"/>
      <c r="M405" s="17"/>
      <c r="N405" s="18"/>
      <c r="O405" s="17">
        <v>25.51</v>
      </c>
      <c r="P405" s="18"/>
      <c r="Q405" s="17"/>
      <c r="R405" s="18"/>
      <c r="S405" s="17"/>
      <c r="T405" s="18"/>
      <c r="U405" s="17"/>
      <c r="V405" s="18"/>
      <c r="W405" s="17"/>
      <c r="X405" s="18"/>
      <c r="Y405" s="17">
        <v>97</v>
      </c>
      <c r="Z405" s="18"/>
    </row>
    <row r="406" spans="1:26" x14ac:dyDescent="0.25">
      <c r="A406" s="24"/>
      <c r="B406" s="26" t="s">
        <v>22</v>
      </c>
      <c r="C406" s="14">
        <v>283.26</v>
      </c>
      <c r="D406" s="18"/>
      <c r="E406" s="17">
        <v>459.93</v>
      </c>
      <c r="F406" s="18"/>
      <c r="G406" s="17"/>
      <c r="H406" s="18"/>
      <c r="I406" s="17"/>
      <c r="J406" s="18"/>
      <c r="K406" s="17"/>
      <c r="L406" s="18"/>
      <c r="M406" s="17"/>
      <c r="N406" s="18"/>
      <c r="O406" s="17"/>
      <c r="P406" s="18"/>
      <c r="Q406" s="17"/>
      <c r="R406" s="18"/>
      <c r="S406" s="17"/>
      <c r="T406" s="18"/>
      <c r="U406" s="17"/>
      <c r="V406" s="18"/>
      <c r="W406" s="17"/>
      <c r="X406" s="18"/>
      <c r="Y406" s="17"/>
      <c r="Z406" s="18"/>
    </row>
    <row r="407" spans="1:26" x14ac:dyDescent="0.25">
      <c r="B407" s="27" t="s">
        <v>23</v>
      </c>
      <c r="C407" s="13">
        <f>SUM(C404:C406)</f>
        <v>1649.27</v>
      </c>
      <c r="D407" s="15">
        <f t="shared" ref="D407" si="2189">SUM(D404:D406)</f>
        <v>0</v>
      </c>
      <c r="E407" s="15">
        <f t="shared" ref="E407" si="2190">SUM(E404:E406)</f>
        <v>2833.0899999999997</v>
      </c>
      <c r="F407" s="15">
        <f t="shared" ref="F407" si="2191">SUM(F404:F406)</f>
        <v>0</v>
      </c>
      <c r="G407" s="15">
        <f t="shared" ref="G407" si="2192">SUM(G404:G406)</f>
        <v>2147.7800000000002</v>
      </c>
      <c r="H407" s="15">
        <f t="shared" ref="H407" si="2193">SUM(H404:H406)</f>
        <v>0</v>
      </c>
      <c r="I407" s="15">
        <f t="shared" ref="I407" si="2194">SUM(I404:I406)</f>
        <v>3410.3700000000003</v>
      </c>
      <c r="J407" s="15">
        <f t="shared" ref="J407" si="2195">SUM(J404:J406)</f>
        <v>0</v>
      </c>
      <c r="K407" s="15">
        <f t="shared" ref="K407" si="2196">SUM(K404:K406)</f>
        <v>0</v>
      </c>
      <c r="L407" s="15">
        <f t="shared" ref="L407" si="2197">SUM(L404:L406)</f>
        <v>0</v>
      </c>
      <c r="M407" s="15">
        <f t="shared" ref="M407" si="2198">SUM(M404:M406)</f>
        <v>122.64</v>
      </c>
      <c r="N407" s="15">
        <f t="shared" ref="N407" si="2199">SUM(N404:N406)</f>
        <v>0</v>
      </c>
      <c r="O407" s="15">
        <f t="shared" ref="O407" si="2200">SUM(O404:O406)</f>
        <v>25.51</v>
      </c>
      <c r="P407" s="15">
        <f t="shared" ref="P407" si="2201">SUM(P404:P406)</f>
        <v>0</v>
      </c>
      <c r="Q407" s="15">
        <f t="shared" ref="Q407" si="2202">SUM(Q404:Q406)</f>
        <v>0</v>
      </c>
      <c r="R407" s="15">
        <f t="shared" ref="R407" si="2203">SUM(R404:R406)</f>
        <v>0</v>
      </c>
      <c r="S407" s="15">
        <f t="shared" ref="S407" si="2204">SUM(S404:S406)</f>
        <v>13.39</v>
      </c>
      <c r="T407" s="15">
        <f t="shared" ref="T407" si="2205">SUM(T404:T406)</f>
        <v>0</v>
      </c>
      <c r="U407" s="15">
        <f t="shared" ref="U407" si="2206">SUM(U404:U406)</f>
        <v>0</v>
      </c>
      <c r="V407" s="15">
        <f t="shared" ref="V407" si="2207">SUM(V404:V406)</f>
        <v>0</v>
      </c>
      <c r="W407" s="15">
        <f t="shared" ref="W407" si="2208">SUM(W404:W406)</f>
        <v>15.94</v>
      </c>
      <c r="X407" s="15">
        <f t="shared" ref="X407" si="2209">SUM(X404:X406)</f>
        <v>0</v>
      </c>
      <c r="Y407" s="15">
        <f t="shared" ref="Y407" si="2210">SUM(Y404:Y406)</f>
        <v>97</v>
      </c>
      <c r="Z407" s="15">
        <f t="shared" ref="Z407" si="2211">SUM(Z404:Z406)</f>
        <v>0</v>
      </c>
    </row>
    <row r="408" spans="1:26" x14ac:dyDescent="0.25">
      <c r="A408" s="25">
        <v>53063012500</v>
      </c>
      <c r="B408" s="26" t="s">
        <v>20</v>
      </c>
      <c r="C408" s="14"/>
      <c r="D408" s="18">
        <v>456.5</v>
      </c>
      <c r="E408" s="17"/>
      <c r="F408" s="18">
        <v>1006.94</v>
      </c>
      <c r="G408" s="17"/>
      <c r="H408" s="18">
        <v>1.1399999999999999</v>
      </c>
      <c r="I408" s="17"/>
      <c r="J408" s="18">
        <v>3912.26</v>
      </c>
      <c r="K408" s="17"/>
      <c r="L408" s="18">
        <v>1668.45</v>
      </c>
      <c r="M408" s="17"/>
      <c r="N408" s="18">
        <v>160.06</v>
      </c>
      <c r="O408" s="17"/>
      <c r="P408" s="18">
        <v>196.61</v>
      </c>
      <c r="Q408" s="17"/>
      <c r="R408" s="18">
        <v>257.22000000000003</v>
      </c>
      <c r="S408" s="17"/>
      <c r="T408" s="18">
        <v>439.65</v>
      </c>
      <c r="U408" s="17"/>
      <c r="V408" s="18">
        <v>196.81</v>
      </c>
      <c r="W408" s="17"/>
      <c r="X408" s="18">
        <v>476.58</v>
      </c>
      <c r="Y408" s="17"/>
      <c r="Z408" s="18">
        <v>160.06</v>
      </c>
    </row>
    <row r="409" spans="1:26" x14ac:dyDescent="0.25">
      <c r="A409" s="24"/>
      <c r="B409" s="26" t="s">
        <v>21</v>
      </c>
      <c r="C409" s="14"/>
      <c r="D409" s="18"/>
      <c r="E409" s="17"/>
      <c r="F409" s="18">
        <v>1281.6099999999999</v>
      </c>
      <c r="G409" s="17"/>
      <c r="H409" s="18"/>
      <c r="I409" s="17"/>
      <c r="J409" s="18">
        <v>421.66</v>
      </c>
      <c r="K409" s="17"/>
      <c r="L409" s="18">
        <v>19</v>
      </c>
      <c r="M409" s="17"/>
      <c r="N409" s="18"/>
      <c r="O409" s="17"/>
      <c r="P409" s="18"/>
      <c r="Q409" s="17"/>
      <c r="R409" s="18">
        <v>160.06</v>
      </c>
      <c r="S409" s="17"/>
      <c r="T409" s="18"/>
      <c r="U409" s="17"/>
      <c r="V409" s="18"/>
      <c r="W409" s="17"/>
      <c r="X409" s="18">
        <v>72.61</v>
      </c>
      <c r="Y409" s="17"/>
      <c r="Z409" s="18"/>
    </row>
    <row r="410" spans="1:26" x14ac:dyDescent="0.25">
      <c r="A410" s="24"/>
      <c r="B410" s="26" t="s">
        <v>22</v>
      </c>
      <c r="C410" s="14"/>
      <c r="D410" s="18">
        <v>889.08</v>
      </c>
      <c r="E410" s="17"/>
      <c r="F410" s="18">
        <v>57</v>
      </c>
      <c r="G410" s="17"/>
      <c r="H410" s="18"/>
      <c r="I410" s="17"/>
      <c r="J410" s="18"/>
      <c r="K410" s="17"/>
      <c r="L410" s="18"/>
      <c r="M410" s="17"/>
      <c r="N410" s="18">
        <v>28.5</v>
      </c>
      <c r="O410" s="17"/>
      <c r="P410" s="18">
        <v>38</v>
      </c>
      <c r="Q410" s="17"/>
      <c r="R410" s="18">
        <v>47.5</v>
      </c>
      <c r="S410" s="17"/>
      <c r="T410" s="18"/>
      <c r="U410" s="17"/>
      <c r="V410" s="18"/>
      <c r="W410" s="17"/>
      <c r="X410" s="18"/>
      <c r="Y410" s="17"/>
      <c r="Z410" s="18">
        <v>408.18</v>
      </c>
    </row>
    <row r="411" spans="1:26" x14ac:dyDescent="0.25">
      <c r="B411" s="27" t="s">
        <v>23</v>
      </c>
      <c r="C411" s="13">
        <f>SUM(C408:C410)</f>
        <v>0</v>
      </c>
      <c r="D411" s="15">
        <f t="shared" ref="D411" si="2212">SUM(D408:D410)</f>
        <v>1345.58</v>
      </c>
      <c r="E411" s="15">
        <f t="shared" ref="E411" si="2213">SUM(E408:E410)</f>
        <v>0</v>
      </c>
      <c r="F411" s="15">
        <f t="shared" ref="F411" si="2214">SUM(F408:F410)</f>
        <v>2345.5500000000002</v>
      </c>
      <c r="G411" s="15">
        <f t="shared" ref="G411" si="2215">SUM(G408:G410)</f>
        <v>0</v>
      </c>
      <c r="H411" s="15">
        <f t="shared" ref="H411" si="2216">SUM(H408:H410)</f>
        <v>1.1399999999999999</v>
      </c>
      <c r="I411" s="15">
        <f t="shared" ref="I411" si="2217">SUM(I408:I410)</f>
        <v>0</v>
      </c>
      <c r="J411" s="15">
        <f t="shared" ref="J411" si="2218">SUM(J408:J410)</f>
        <v>4333.92</v>
      </c>
      <c r="K411" s="15">
        <f t="shared" ref="K411" si="2219">SUM(K408:K410)</f>
        <v>0</v>
      </c>
      <c r="L411" s="15">
        <f t="shared" ref="L411" si="2220">SUM(L408:L410)</f>
        <v>1687.45</v>
      </c>
      <c r="M411" s="15">
        <f t="shared" ref="M411" si="2221">SUM(M408:M410)</f>
        <v>0</v>
      </c>
      <c r="N411" s="15">
        <f t="shared" ref="N411" si="2222">SUM(N408:N410)</f>
        <v>188.56</v>
      </c>
      <c r="O411" s="15">
        <f t="shared" ref="O411" si="2223">SUM(O408:O410)</f>
        <v>0</v>
      </c>
      <c r="P411" s="15">
        <f t="shared" ref="P411" si="2224">SUM(P408:P410)</f>
        <v>234.61</v>
      </c>
      <c r="Q411" s="15">
        <f t="shared" ref="Q411" si="2225">SUM(Q408:Q410)</f>
        <v>0</v>
      </c>
      <c r="R411" s="15">
        <f t="shared" ref="R411" si="2226">SUM(R408:R410)</f>
        <v>464.78000000000003</v>
      </c>
      <c r="S411" s="15">
        <f t="shared" ref="S411" si="2227">SUM(S408:S410)</f>
        <v>0</v>
      </c>
      <c r="T411" s="15">
        <f t="shared" ref="T411" si="2228">SUM(T408:T410)</f>
        <v>439.65</v>
      </c>
      <c r="U411" s="15">
        <f t="shared" ref="U411" si="2229">SUM(U408:U410)</f>
        <v>0</v>
      </c>
      <c r="V411" s="15">
        <f t="shared" ref="V411" si="2230">SUM(V408:V410)</f>
        <v>196.81</v>
      </c>
      <c r="W411" s="15">
        <f t="shared" ref="W411" si="2231">SUM(W408:W410)</f>
        <v>0</v>
      </c>
      <c r="X411" s="15">
        <f t="shared" ref="X411" si="2232">SUM(X408:X410)</f>
        <v>549.18999999999994</v>
      </c>
      <c r="Y411" s="15">
        <f t="shared" ref="Y411" si="2233">SUM(Y408:Y410)</f>
        <v>0</v>
      </c>
      <c r="Z411" s="15">
        <f t="shared" ref="Z411" si="2234">SUM(Z408:Z410)</f>
        <v>568.24</v>
      </c>
    </row>
    <row r="412" spans="1:26" x14ac:dyDescent="0.25">
      <c r="A412" s="25">
        <v>53063012600</v>
      </c>
      <c r="B412" s="26" t="s">
        <v>20</v>
      </c>
      <c r="C412" s="14">
        <v>455.81</v>
      </c>
      <c r="D412" s="18"/>
      <c r="E412" s="17">
        <v>21614.5</v>
      </c>
      <c r="F412" s="18"/>
      <c r="G412" s="17">
        <v>238.84</v>
      </c>
      <c r="H412" s="18"/>
      <c r="I412" s="17">
        <v>1157.22</v>
      </c>
      <c r="J412" s="18"/>
      <c r="K412" s="17">
        <v>279</v>
      </c>
      <c r="L412" s="18"/>
      <c r="M412" s="17">
        <v>323.92</v>
      </c>
      <c r="N412" s="18"/>
      <c r="O412" s="17">
        <v>123.28</v>
      </c>
      <c r="P412" s="18"/>
      <c r="Q412" s="17">
        <v>10.82</v>
      </c>
      <c r="R412" s="18"/>
      <c r="S412" s="17">
        <v>79.3</v>
      </c>
      <c r="T412" s="18"/>
      <c r="U412" s="17">
        <v>12.09</v>
      </c>
      <c r="V412" s="18"/>
      <c r="W412" s="17">
        <v>114.98</v>
      </c>
      <c r="X412" s="18"/>
      <c r="Y412" s="17">
        <v>508.58</v>
      </c>
      <c r="Z412" s="18"/>
    </row>
    <row r="413" spans="1:26" x14ac:dyDescent="0.25">
      <c r="A413" s="24"/>
      <c r="B413" s="26" t="s">
        <v>21</v>
      </c>
      <c r="C413" s="14"/>
      <c r="D413" s="18"/>
      <c r="E413" s="17"/>
      <c r="F413" s="18"/>
      <c r="G413" s="17">
        <v>148.4</v>
      </c>
      <c r="H413" s="18"/>
      <c r="I413" s="17"/>
      <c r="J413" s="18"/>
      <c r="K413" s="17">
        <v>1407.78</v>
      </c>
      <c r="L413" s="18"/>
      <c r="M413" s="17">
        <v>19</v>
      </c>
      <c r="N413" s="18"/>
      <c r="O413" s="17">
        <v>48.84</v>
      </c>
      <c r="P413" s="18"/>
      <c r="Q413" s="17">
        <v>215.01</v>
      </c>
      <c r="R413" s="18"/>
      <c r="S413" s="17"/>
      <c r="T413" s="18"/>
      <c r="U413" s="17">
        <v>106.73</v>
      </c>
      <c r="V413" s="18"/>
      <c r="W413" s="17">
        <v>19</v>
      </c>
      <c r="X413" s="18"/>
      <c r="Y413" s="17"/>
      <c r="Z413" s="18"/>
    </row>
    <row r="414" spans="1:26" x14ac:dyDescent="0.25">
      <c r="A414" s="24"/>
      <c r="B414" s="26" t="s">
        <v>22</v>
      </c>
      <c r="C414" s="14">
        <v>2849.41</v>
      </c>
      <c r="D414" s="18"/>
      <c r="E414" s="17">
        <v>4565.45</v>
      </c>
      <c r="F414" s="18"/>
      <c r="G414" s="17">
        <v>5548.85</v>
      </c>
      <c r="H414" s="18"/>
      <c r="I414" s="17">
        <v>6187.51</v>
      </c>
      <c r="J414" s="18"/>
      <c r="K414" s="17">
        <v>6148.95</v>
      </c>
      <c r="L414" s="18"/>
      <c r="M414" s="17">
        <v>3745.11</v>
      </c>
      <c r="N414" s="18"/>
      <c r="O414" s="17">
        <v>4103.8100000000004</v>
      </c>
      <c r="P414" s="18"/>
      <c r="Q414" s="17">
        <v>4154.04</v>
      </c>
      <c r="R414" s="18"/>
      <c r="S414" s="17">
        <v>5276.66</v>
      </c>
      <c r="T414" s="18"/>
      <c r="U414" s="17">
        <v>5695.32</v>
      </c>
      <c r="V414" s="18"/>
      <c r="W414" s="17">
        <v>4434.8599999999997</v>
      </c>
      <c r="X414" s="18"/>
      <c r="Y414" s="17">
        <v>4878.3900000000003</v>
      </c>
      <c r="Z414" s="18"/>
    </row>
    <row r="415" spans="1:26" x14ac:dyDescent="0.25">
      <c r="B415" s="27" t="s">
        <v>23</v>
      </c>
      <c r="C415" s="13">
        <f>SUM(C412:C414)</f>
        <v>3305.22</v>
      </c>
      <c r="D415" s="15">
        <f t="shared" ref="D415" si="2235">SUM(D412:D414)</f>
        <v>0</v>
      </c>
      <c r="E415" s="15">
        <f t="shared" ref="E415" si="2236">SUM(E412:E414)</f>
        <v>26179.95</v>
      </c>
      <c r="F415" s="15">
        <f t="shared" ref="F415" si="2237">SUM(F412:F414)</f>
        <v>0</v>
      </c>
      <c r="G415" s="15">
        <f t="shared" ref="G415" si="2238">SUM(G412:G414)</f>
        <v>5936.09</v>
      </c>
      <c r="H415" s="15">
        <f t="shared" ref="H415" si="2239">SUM(H412:H414)</f>
        <v>0</v>
      </c>
      <c r="I415" s="15">
        <f t="shared" ref="I415" si="2240">SUM(I412:I414)</f>
        <v>7344.7300000000005</v>
      </c>
      <c r="J415" s="15">
        <f t="shared" ref="J415" si="2241">SUM(J412:J414)</f>
        <v>0</v>
      </c>
      <c r="K415" s="15">
        <f t="shared" ref="K415" si="2242">SUM(K412:K414)</f>
        <v>7835.73</v>
      </c>
      <c r="L415" s="15">
        <f t="shared" ref="L415" si="2243">SUM(L412:L414)</f>
        <v>0</v>
      </c>
      <c r="M415" s="15">
        <f t="shared" ref="M415" si="2244">SUM(M412:M414)</f>
        <v>4088.03</v>
      </c>
      <c r="N415" s="15">
        <f t="shared" ref="N415" si="2245">SUM(N412:N414)</f>
        <v>0</v>
      </c>
      <c r="O415" s="15">
        <f t="shared" ref="O415" si="2246">SUM(O412:O414)</f>
        <v>4275.93</v>
      </c>
      <c r="P415" s="15">
        <f t="shared" ref="P415" si="2247">SUM(P412:P414)</f>
        <v>0</v>
      </c>
      <c r="Q415" s="15">
        <f t="shared" ref="Q415" si="2248">SUM(Q412:Q414)</f>
        <v>4379.87</v>
      </c>
      <c r="R415" s="15">
        <f t="shared" ref="R415" si="2249">SUM(R412:R414)</f>
        <v>0</v>
      </c>
      <c r="S415" s="15">
        <f t="shared" ref="S415" si="2250">SUM(S412:S414)</f>
        <v>5355.96</v>
      </c>
      <c r="T415" s="15">
        <f t="shared" ref="T415" si="2251">SUM(T412:T414)</f>
        <v>0</v>
      </c>
      <c r="U415" s="15">
        <f t="shared" ref="U415" si="2252">SUM(U412:U414)</f>
        <v>5814.1399999999994</v>
      </c>
      <c r="V415" s="15">
        <f t="shared" ref="V415" si="2253">SUM(V412:V414)</f>
        <v>0</v>
      </c>
      <c r="W415" s="15">
        <f t="shared" ref="W415" si="2254">SUM(W412:W414)</f>
        <v>4568.84</v>
      </c>
      <c r="X415" s="15">
        <f t="shared" ref="X415" si="2255">SUM(X412:X414)</f>
        <v>0</v>
      </c>
      <c r="Y415" s="15">
        <f t="shared" ref="Y415" si="2256">SUM(Y412:Y414)</f>
        <v>5386.97</v>
      </c>
      <c r="Z415" s="15">
        <f t="shared" ref="Z415" si="2257">SUM(Z412:Z414)</f>
        <v>0</v>
      </c>
    </row>
    <row r="416" spans="1:26" x14ac:dyDescent="0.25">
      <c r="A416" s="25">
        <v>53063012701</v>
      </c>
      <c r="B416" s="26" t="s">
        <v>20</v>
      </c>
      <c r="C416" s="14">
        <v>284.85000000000002</v>
      </c>
      <c r="D416" s="18"/>
      <c r="E416" s="17"/>
      <c r="F416" s="18"/>
      <c r="G416" s="17">
        <v>687.14</v>
      </c>
      <c r="H416" s="18"/>
      <c r="I416" s="17">
        <v>632.35</v>
      </c>
      <c r="J416" s="18"/>
      <c r="K416" s="17"/>
      <c r="L416" s="18"/>
      <c r="M416" s="17">
        <v>57.81</v>
      </c>
      <c r="N416" s="18"/>
      <c r="O416" s="17"/>
      <c r="P416" s="18"/>
      <c r="Q416" s="17"/>
      <c r="R416" s="18"/>
      <c r="S416" s="17">
        <v>62.99</v>
      </c>
      <c r="T416" s="18"/>
      <c r="U416" s="17">
        <v>9.5</v>
      </c>
      <c r="V416" s="18"/>
      <c r="W416" s="17"/>
      <c r="X416" s="18"/>
      <c r="Y416" s="17">
        <v>1129.54</v>
      </c>
      <c r="Z416" s="18"/>
    </row>
    <row r="417" spans="1:26" x14ac:dyDescent="0.25">
      <c r="A417" s="24"/>
      <c r="B417" s="26" t="s">
        <v>21</v>
      </c>
      <c r="C417" s="14">
        <v>488.27</v>
      </c>
      <c r="D417" s="18"/>
      <c r="E417" s="17">
        <v>568.34</v>
      </c>
      <c r="F417" s="18"/>
      <c r="G417" s="17">
        <v>157.25</v>
      </c>
      <c r="H417" s="18"/>
      <c r="I417" s="17"/>
      <c r="J417" s="18"/>
      <c r="K417" s="17">
        <v>24.81</v>
      </c>
      <c r="L417" s="18"/>
      <c r="M417" s="17"/>
      <c r="N417" s="18"/>
      <c r="O417" s="17">
        <v>122.62</v>
      </c>
      <c r="P417" s="18"/>
      <c r="Q417" s="17"/>
      <c r="R417" s="18"/>
      <c r="S417" s="17"/>
      <c r="T417" s="18"/>
      <c r="U417" s="17">
        <v>83.58</v>
      </c>
      <c r="V417" s="18"/>
      <c r="W417" s="17">
        <v>29.3</v>
      </c>
      <c r="X417" s="18"/>
      <c r="Y417" s="17"/>
      <c r="Z417" s="18"/>
    </row>
    <row r="418" spans="1:26" x14ac:dyDescent="0.25">
      <c r="A418" s="24"/>
      <c r="B418" s="26" t="s">
        <v>22</v>
      </c>
      <c r="C418" s="14">
        <v>227.31</v>
      </c>
      <c r="D418" s="18"/>
      <c r="E418" s="17">
        <v>1245.23</v>
      </c>
      <c r="F418" s="18"/>
      <c r="G418" s="17">
        <v>693.34</v>
      </c>
      <c r="H418" s="18"/>
      <c r="I418" s="17">
        <v>741.91</v>
      </c>
      <c r="J418" s="18"/>
      <c r="K418" s="17">
        <v>632.15</v>
      </c>
      <c r="L418" s="18"/>
      <c r="M418" s="17">
        <v>335.55</v>
      </c>
      <c r="N418" s="18"/>
      <c r="O418" s="17">
        <v>357.24</v>
      </c>
      <c r="P418" s="18"/>
      <c r="Q418" s="17">
        <v>464.22</v>
      </c>
      <c r="R418" s="18"/>
      <c r="S418" s="17">
        <v>494.02</v>
      </c>
      <c r="T418" s="18"/>
      <c r="U418" s="17">
        <v>547.11</v>
      </c>
      <c r="V418" s="18"/>
      <c r="W418" s="17">
        <v>753.47</v>
      </c>
      <c r="X418" s="18"/>
      <c r="Y418" s="17">
        <v>580.37</v>
      </c>
      <c r="Z418" s="18"/>
    </row>
    <row r="419" spans="1:26" x14ac:dyDescent="0.25">
      <c r="B419" s="27" t="s">
        <v>23</v>
      </c>
      <c r="C419" s="13">
        <f>SUM(C416:C418)</f>
        <v>1000.4300000000001</v>
      </c>
      <c r="D419" s="15">
        <f t="shared" ref="D419" si="2258">SUM(D416:D418)</f>
        <v>0</v>
      </c>
      <c r="E419" s="15">
        <f t="shared" ref="E419" si="2259">SUM(E416:E418)</f>
        <v>1813.5700000000002</v>
      </c>
      <c r="F419" s="15">
        <f t="shared" ref="F419" si="2260">SUM(F416:F418)</f>
        <v>0</v>
      </c>
      <c r="G419" s="15">
        <f t="shared" ref="G419" si="2261">SUM(G416:G418)</f>
        <v>1537.73</v>
      </c>
      <c r="H419" s="15">
        <f t="shared" ref="H419" si="2262">SUM(H416:H418)</f>
        <v>0</v>
      </c>
      <c r="I419" s="15">
        <f t="shared" ref="I419" si="2263">SUM(I416:I418)</f>
        <v>1374.26</v>
      </c>
      <c r="J419" s="15">
        <f t="shared" ref="J419" si="2264">SUM(J416:J418)</f>
        <v>0</v>
      </c>
      <c r="K419" s="15">
        <f t="shared" ref="K419" si="2265">SUM(K416:K418)</f>
        <v>656.95999999999992</v>
      </c>
      <c r="L419" s="15">
        <f t="shared" ref="L419" si="2266">SUM(L416:L418)</f>
        <v>0</v>
      </c>
      <c r="M419" s="15">
        <f t="shared" ref="M419" si="2267">SUM(M416:M418)</f>
        <v>393.36</v>
      </c>
      <c r="N419" s="15">
        <f t="shared" ref="N419" si="2268">SUM(N416:N418)</f>
        <v>0</v>
      </c>
      <c r="O419" s="15">
        <f t="shared" ref="O419" si="2269">SUM(O416:O418)</f>
        <v>479.86</v>
      </c>
      <c r="P419" s="15">
        <f t="shared" ref="P419" si="2270">SUM(P416:P418)</f>
        <v>0</v>
      </c>
      <c r="Q419" s="15">
        <f t="shared" ref="Q419" si="2271">SUM(Q416:Q418)</f>
        <v>464.22</v>
      </c>
      <c r="R419" s="15">
        <f t="shared" ref="R419" si="2272">SUM(R416:R418)</f>
        <v>0</v>
      </c>
      <c r="S419" s="15">
        <f t="shared" ref="S419" si="2273">SUM(S416:S418)</f>
        <v>557.01</v>
      </c>
      <c r="T419" s="15">
        <f t="shared" ref="T419" si="2274">SUM(T416:T418)</f>
        <v>0</v>
      </c>
      <c r="U419" s="15">
        <f t="shared" ref="U419" si="2275">SUM(U416:U418)</f>
        <v>640.19000000000005</v>
      </c>
      <c r="V419" s="15">
        <f t="shared" ref="V419" si="2276">SUM(V416:V418)</f>
        <v>0</v>
      </c>
      <c r="W419" s="15">
        <f t="shared" ref="W419" si="2277">SUM(W416:W418)</f>
        <v>782.77</v>
      </c>
      <c r="X419" s="15">
        <f t="shared" ref="X419" si="2278">SUM(X416:X418)</f>
        <v>0</v>
      </c>
      <c r="Y419" s="15">
        <f t="shared" ref="Y419" si="2279">SUM(Y416:Y418)</f>
        <v>1709.9099999999999</v>
      </c>
      <c r="Z419" s="15">
        <f t="shared" ref="Z419" si="2280">SUM(Z416:Z418)</f>
        <v>0</v>
      </c>
    </row>
    <row r="420" spans="1:26" x14ac:dyDescent="0.25">
      <c r="A420" s="25">
        <v>53063012801</v>
      </c>
      <c r="B420" s="26" t="s">
        <v>20</v>
      </c>
      <c r="C420" s="14">
        <v>21.43</v>
      </c>
      <c r="D420" s="18"/>
      <c r="E420" s="17"/>
      <c r="F420" s="18"/>
      <c r="G420" s="17">
        <v>387.93</v>
      </c>
      <c r="H420" s="18"/>
      <c r="I420" s="17"/>
      <c r="J420" s="18"/>
      <c r="K420" s="17">
        <v>2552.8200000000002</v>
      </c>
      <c r="L420" s="18"/>
      <c r="M420" s="17">
        <v>39.9</v>
      </c>
      <c r="N420" s="18"/>
      <c r="O420" s="17">
        <v>2681.24</v>
      </c>
      <c r="P420" s="18"/>
      <c r="Q420" s="17">
        <v>402.97</v>
      </c>
      <c r="R420" s="18"/>
      <c r="S420" s="17">
        <v>661.1</v>
      </c>
      <c r="T420" s="18"/>
      <c r="U420" s="17">
        <v>330.48</v>
      </c>
      <c r="V420" s="18"/>
      <c r="W420" s="17"/>
      <c r="X420" s="18"/>
      <c r="Y420" s="17"/>
      <c r="Z420" s="18"/>
    </row>
    <row r="421" spans="1:26" x14ac:dyDescent="0.25">
      <c r="A421" s="24"/>
      <c r="B421" s="26" t="s">
        <v>21</v>
      </c>
      <c r="C421" s="14"/>
      <c r="D421" s="18"/>
      <c r="E421" s="17">
        <v>166.08</v>
      </c>
      <c r="F421" s="18"/>
      <c r="G421" s="17"/>
      <c r="H421" s="18"/>
      <c r="I421" s="17"/>
      <c r="J421" s="18"/>
      <c r="K421" s="17"/>
      <c r="L421" s="18"/>
      <c r="M421" s="17">
        <v>5623.32</v>
      </c>
      <c r="N421" s="18"/>
      <c r="O421" s="17"/>
      <c r="P421" s="18"/>
      <c r="Q421" s="17"/>
      <c r="R421" s="18"/>
      <c r="S421" s="17"/>
      <c r="T421" s="18"/>
      <c r="U421" s="17"/>
      <c r="V421" s="18"/>
      <c r="W421" s="17"/>
      <c r="X421" s="18"/>
      <c r="Y421" s="17"/>
      <c r="Z421" s="18"/>
    </row>
    <row r="422" spans="1:26" x14ac:dyDescent="0.25">
      <c r="A422" s="24"/>
      <c r="B422" s="26" t="s">
        <v>22</v>
      </c>
      <c r="C422" s="14"/>
      <c r="D422" s="18"/>
      <c r="E422" s="17"/>
      <c r="F422" s="18"/>
      <c r="G422" s="17"/>
      <c r="H422" s="18"/>
      <c r="I422" s="17"/>
      <c r="J422" s="18"/>
      <c r="K422" s="17"/>
      <c r="L422" s="18"/>
      <c r="M422" s="17"/>
      <c r="N422" s="18"/>
      <c r="O422" s="17"/>
      <c r="P422" s="18"/>
      <c r="Q422" s="17"/>
      <c r="R422" s="18"/>
      <c r="S422" s="17"/>
      <c r="T422" s="18"/>
      <c r="U422" s="17"/>
      <c r="V422" s="18"/>
      <c r="W422" s="17"/>
      <c r="X422" s="18"/>
      <c r="Y422" s="17"/>
      <c r="Z422" s="18"/>
    </row>
    <row r="423" spans="1:26" x14ac:dyDescent="0.25">
      <c r="B423" s="27" t="s">
        <v>23</v>
      </c>
      <c r="C423" s="13">
        <f>SUM(C420:C422)</f>
        <v>21.43</v>
      </c>
      <c r="D423" s="15">
        <f t="shared" ref="D423" si="2281">SUM(D420:D422)</f>
        <v>0</v>
      </c>
      <c r="E423" s="15">
        <f t="shared" ref="E423" si="2282">SUM(E420:E422)</f>
        <v>166.08</v>
      </c>
      <c r="F423" s="15">
        <f t="shared" ref="F423" si="2283">SUM(F420:F422)</f>
        <v>0</v>
      </c>
      <c r="G423" s="15">
        <f t="shared" ref="G423" si="2284">SUM(G420:G422)</f>
        <v>387.93</v>
      </c>
      <c r="H423" s="15">
        <f t="shared" ref="H423" si="2285">SUM(H420:H422)</f>
        <v>0</v>
      </c>
      <c r="I423" s="15">
        <f t="shared" ref="I423" si="2286">SUM(I420:I422)</f>
        <v>0</v>
      </c>
      <c r="J423" s="15">
        <f t="shared" ref="J423" si="2287">SUM(J420:J422)</f>
        <v>0</v>
      </c>
      <c r="K423" s="15">
        <f t="shared" ref="K423" si="2288">SUM(K420:K422)</f>
        <v>2552.8200000000002</v>
      </c>
      <c r="L423" s="15">
        <f t="shared" ref="L423" si="2289">SUM(L420:L422)</f>
        <v>0</v>
      </c>
      <c r="M423" s="15">
        <f t="shared" ref="M423" si="2290">SUM(M420:M422)</f>
        <v>5663.2199999999993</v>
      </c>
      <c r="N423" s="15">
        <f t="shared" ref="N423" si="2291">SUM(N420:N422)</f>
        <v>0</v>
      </c>
      <c r="O423" s="15">
        <f t="shared" ref="O423" si="2292">SUM(O420:O422)</f>
        <v>2681.24</v>
      </c>
      <c r="P423" s="15">
        <f t="shared" ref="P423" si="2293">SUM(P420:P422)</f>
        <v>0</v>
      </c>
      <c r="Q423" s="15">
        <f t="shared" ref="Q423" si="2294">SUM(Q420:Q422)</f>
        <v>402.97</v>
      </c>
      <c r="R423" s="15">
        <f t="shared" ref="R423" si="2295">SUM(R420:R422)</f>
        <v>0</v>
      </c>
      <c r="S423" s="15">
        <f t="shared" ref="S423" si="2296">SUM(S420:S422)</f>
        <v>661.1</v>
      </c>
      <c r="T423" s="15">
        <f t="shared" ref="T423" si="2297">SUM(T420:T422)</f>
        <v>0</v>
      </c>
      <c r="U423" s="15">
        <f t="shared" ref="U423" si="2298">SUM(U420:U422)</f>
        <v>330.48</v>
      </c>
      <c r="V423" s="15">
        <f t="shared" ref="V423" si="2299">SUM(V420:V422)</f>
        <v>0</v>
      </c>
      <c r="W423" s="15">
        <f t="shared" ref="W423" si="2300">SUM(W420:W422)</f>
        <v>0</v>
      </c>
      <c r="X423" s="15">
        <f t="shared" ref="X423" si="2301">SUM(X420:X422)</f>
        <v>0</v>
      </c>
      <c r="Y423" s="15">
        <f t="shared" ref="Y423" si="2302">SUM(Y420:Y422)</f>
        <v>0</v>
      </c>
      <c r="Z423" s="15">
        <f t="shared" ref="Z423" si="2303">SUM(Z420:Z422)</f>
        <v>0</v>
      </c>
    </row>
    <row r="424" spans="1:26" x14ac:dyDescent="0.25">
      <c r="A424" s="25">
        <v>53063012802</v>
      </c>
      <c r="B424" s="26" t="s">
        <v>20</v>
      </c>
      <c r="C424" s="14"/>
      <c r="D424" s="18"/>
      <c r="E424" s="17"/>
      <c r="F424" s="18"/>
      <c r="G424" s="17"/>
      <c r="H424" s="18"/>
      <c r="I424" s="17"/>
      <c r="J424" s="18"/>
      <c r="K424" s="17"/>
      <c r="L424" s="18"/>
      <c r="M424" s="17"/>
      <c r="N424" s="18"/>
      <c r="O424" s="17"/>
      <c r="P424" s="18"/>
      <c r="Q424" s="17">
        <v>163.34</v>
      </c>
      <c r="R424" s="18"/>
      <c r="S424" s="17"/>
      <c r="T424" s="18"/>
      <c r="U424" s="17"/>
      <c r="V424" s="18"/>
      <c r="W424" s="17"/>
      <c r="X424" s="18"/>
      <c r="Y424" s="17"/>
      <c r="Z424" s="18"/>
    </row>
    <row r="425" spans="1:26" x14ac:dyDescent="0.25">
      <c r="A425" s="24"/>
      <c r="B425" s="26" t="s">
        <v>21</v>
      </c>
      <c r="C425" s="14"/>
      <c r="D425" s="18"/>
      <c r="E425" s="17"/>
      <c r="F425" s="18"/>
      <c r="G425" s="17"/>
      <c r="H425" s="18"/>
      <c r="I425" s="17"/>
      <c r="J425" s="18"/>
      <c r="K425" s="17"/>
      <c r="L425" s="18"/>
      <c r="M425" s="17"/>
      <c r="N425" s="18"/>
      <c r="O425" s="17"/>
      <c r="P425" s="18"/>
      <c r="Q425" s="17"/>
      <c r="R425" s="18"/>
      <c r="S425" s="17"/>
      <c r="T425" s="18"/>
      <c r="U425" s="17"/>
      <c r="V425" s="18"/>
      <c r="W425" s="17"/>
      <c r="X425" s="18"/>
      <c r="Y425" s="17"/>
      <c r="Z425" s="18"/>
    </row>
    <row r="426" spans="1:26" x14ac:dyDescent="0.25">
      <c r="A426" s="24"/>
      <c r="B426" s="26" t="s">
        <v>22</v>
      </c>
      <c r="C426" s="14"/>
      <c r="D426" s="18"/>
      <c r="E426" s="17"/>
      <c r="F426" s="18"/>
      <c r="G426" s="17"/>
      <c r="H426" s="18"/>
      <c r="I426" s="17"/>
      <c r="J426" s="18"/>
      <c r="K426" s="17"/>
      <c r="L426" s="18"/>
      <c r="M426" s="17"/>
      <c r="N426" s="18"/>
      <c r="O426" s="17"/>
      <c r="P426" s="18"/>
      <c r="Q426" s="17"/>
      <c r="R426" s="18"/>
      <c r="S426" s="17"/>
      <c r="T426" s="18"/>
      <c r="U426" s="17"/>
      <c r="V426" s="18"/>
      <c r="W426" s="17"/>
      <c r="X426" s="18"/>
      <c r="Y426" s="17"/>
      <c r="Z426" s="18"/>
    </row>
    <row r="427" spans="1:26" x14ac:dyDescent="0.25">
      <c r="B427" s="27" t="s">
        <v>23</v>
      </c>
      <c r="C427" s="13">
        <f>SUM(C424:C426)</f>
        <v>0</v>
      </c>
      <c r="D427" s="15">
        <f t="shared" ref="D427" si="2304">SUM(D424:D426)</f>
        <v>0</v>
      </c>
      <c r="E427" s="15">
        <f t="shared" ref="E427" si="2305">SUM(E424:E426)</f>
        <v>0</v>
      </c>
      <c r="F427" s="15">
        <f t="shared" ref="F427" si="2306">SUM(F424:F426)</f>
        <v>0</v>
      </c>
      <c r="G427" s="15">
        <f t="shared" ref="G427" si="2307">SUM(G424:G426)</f>
        <v>0</v>
      </c>
      <c r="H427" s="15">
        <f t="shared" ref="H427" si="2308">SUM(H424:H426)</f>
        <v>0</v>
      </c>
      <c r="I427" s="15">
        <f t="shared" ref="I427" si="2309">SUM(I424:I426)</f>
        <v>0</v>
      </c>
      <c r="J427" s="15">
        <f t="shared" ref="J427" si="2310">SUM(J424:J426)</f>
        <v>0</v>
      </c>
      <c r="K427" s="15">
        <f t="shared" ref="K427" si="2311">SUM(K424:K426)</f>
        <v>0</v>
      </c>
      <c r="L427" s="15">
        <f t="shared" ref="L427" si="2312">SUM(L424:L426)</f>
        <v>0</v>
      </c>
      <c r="M427" s="15">
        <f t="shared" ref="M427" si="2313">SUM(M424:M426)</f>
        <v>0</v>
      </c>
      <c r="N427" s="15">
        <f t="shared" ref="N427" si="2314">SUM(N424:N426)</f>
        <v>0</v>
      </c>
      <c r="O427" s="15">
        <f t="shared" ref="O427" si="2315">SUM(O424:O426)</f>
        <v>0</v>
      </c>
      <c r="P427" s="15">
        <f t="shared" ref="P427" si="2316">SUM(P424:P426)</f>
        <v>0</v>
      </c>
      <c r="Q427" s="15">
        <f t="shared" ref="Q427" si="2317">SUM(Q424:Q426)</f>
        <v>163.34</v>
      </c>
      <c r="R427" s="15">
        <f t="shared" ref="R427" si="2318">SUM(R424:R426)</f>
        <v>0</v>
      </c>
      <c r="S427" s="15">
        <f t="shared" ref="S427" si="2319">SUM(S424:S426)</f>
        <v>0</v>
      </c>
      <c r="T427" s="15">
        <f t="shared" ref="T427" si="2320">SUM(T424:T426)</f>
        <v>0</v>
      </c>
      <c r="U427" s="15">
        <f t="shared" ref="U427" si="2321">SUM(U424:U426)</f>
        <v>0</v>
      </c>
      <c r="V427" s="15">
        <f t="shared" ref="V427" si="2322">SUM(V424:V426)</f>
        <v>0</v>
      </c>
      <c r="W427" s="15">
        <f t="shared" ref="W427" si="2323">SUM(W424:W426)</f>
        <v>0</v>
      </c>
      <c r="X427" s="15">
        <f t="shared" ref="X427" si="2324">SUM(X424:X426)</f>
        <v>0</v>
      </c>
      <c r="Y427" s="15">
        <f t="shared" ref="Y427" si="2325">SUM(Y424:Y426)</f>
        <v>0</v>
      </c>
      <c r="Z427" s="15">
        <f t="shared" ref="Z427" si="2326">SUM(Z424:Z426)</f>
        <v>0</v>
      </c>
    </row>
    <row r="428" spans="1:26" x14ac:dyDescent="0.25">
      <c r="A428" s="25">
        <v>53063012901</v>
      </c>
      <c r="B428" s="26" t="s">
        <v>20</v>
      </c>
      <c r="C428" s="14"/>
      <c r="D428" s="18">
        <v>13956.05</v>
      </c>
      <c r="E428" s="17"/>
      <c r="F428" s="18">
        <v>509.59</v>
      </c>
      <c r="G428" s="17"/>
      <c r="H428" s="18">
        <v>2329.73</v>
      </c>
      <c r="I428" s="17"/>
      <c r="J428" s="18">
        <v>543.17999999999995</v>
      </c>
      <c r="K428" s="17"/>
      <c r="L428" s="18">
        <v>504.82</v>
      </c>
      <c r="M428" s="17"/>
      <c r="N428" s="18">
        <v>268.8</v>
      </c>
      <c r="O428" s="17"/>
      <c r="P428" s="18">
        <v>50.93</v>
      </c>
      <c r="Q428" s="17"/>
      <c r="R428" s="18">
        <v>737.93</v>
      </c>
      <c r="S428" s="17"/>
      <c r="T428" s="18">
        <v>108.71</v>
      </c>
      <c r="U428" s="17"/>
      <c r="V428" s="18">
        <v>1530.67</v>
      </c>
      <c r="W428" s="17"/>
      <c r="X428" s="18">
        <v>346.34</v>
      </c>
      <c r="Y428" s="17"/>
      <c r="Z428" s="18">
        <v>593</v>
      </c>
    </row>
    <row r="429" spans="1:26" x14ac:dyDescent="0.25">
      <c r="A429" s="24"/>
      <c r="B429" s="26" t="s">
        <v>21</v>
      </c>
      <c r="C429" s="14"/>
      <c r="D429" s="18"/>
      <c r="E429" s="17"/>
      <c r="F429" s="18"/>
      <c r="G429" s="17"/>
      <c r="H429" s="18"/>
      <c r="I429" s="17"/>
      <c r="J429" s="18">
        <v>1954.29</v>
      </c>
      <c r="K429" s="17"/>
      <c r="L429" s="18"/>
      <c r="M429" s="17"/>
      <c r="N429" s="18"/>
      <c r="O429" s="17"/>
      <c r="P429" s="18">
        <v>86.33</v>
      </c>
      <c r="Q429" s="17"/>
      <c r="R429" s="18"/>
      <c r="S429" s="17"/>
      <c r="T429" s="18">
        <v>700.84</v>
      </c>
      <c r="U429" s="17"/>
      <c r="V429" s="18"/>
      <c r="W429" s="17"/>
      <c r="X429" s="18"/>
      <c r="Y429" s="17"/>
      <c r="Z429" s="18">
        <v>25.24</v>
      </c>
    </row>
    <row r="430" spans="1:26" x14ac:dyDescent="0.25">
      <c r="A430" s="24"/>
      <c r="B430" s="26" t="s">
        <v>22</v>
      </c>
      <c r="C430" s="14"/>
      <c r="D430" s="18">
        <v>473.7</v>
      </c>
      <c r="E430" s="17"/>
      <c r="F430" s="18">
        <v>472.4</v>
      </c>
      <c r="G430" s="17"/>
      <c r="H430" s="18">
        <v>549.54</v>
      </c>
      <c r="I430" s="17"/>
      <c r="J430" s="18">
        <v>200.82</v>
      </c>
      <c r="K430" s="17"/>
      <c r="L430" s="18">
        <v>1327.88</v>
      </c>
      <c r="M430" s="17"/>
      <c r="N430" s="18">
        <v>1489.5</v>
      </c>
      <c r="O430" s="17"/>
      <c r="P430" s="18">
        <v>1610.2</v>
      </c>
      <c r="Q430" s="17"/>
      <c r="R430" s="18">
        <v>1851.37</v>
      </c>
      <c r="S430" s="17"/>
      <c r="T430" s="18">
        <v>1808.31</v>
      </c>
      <c r="U430" s="17"/>
      <c r="V430" s="18">
        <v>1910.32</v>
      </c>
      <c r="W430" s="17"/>
      <c r="X430" s="18">
        <v>1935.66</v>
      </c>
      <c r="Y430" s="17"/>
      <c r="Z430" s="18">
        <v>2084.2800000000002</v>
      </c>
    </row>
    <row r="431" spans="1:26" x14ac:dyDescent="0.25">
      <c r="B431" s="27" t="s">
        <v>23</v>
      </c>
      <c r="C431" s="13">
        <f>SUM(C428:C430)</f>
        <v>0</v>
      </c>
      <c r="D431" s="15">
        <f t="shared" ref="D431" si="2327">SUM(D428:D430)</f>
        <v>14429.75</v>
      </c>
      <c r="E431" s="15">
        <f t="shared" ref="E431" si="2328">SUM(E428:E430)</f>
        <v>0</v>
      </c>
      <c r="F431" s="15">
        <f t="shared" ref="F431" si="2329">SUM(F428:F430)</f>
        <v>981.99</v>
      </c>
      <c r="G431" s="15">
        <f t="shared" ref="G431" si="2330">SUM(G428:G430)</f>
        <v>0</v>
      </c>
      <c r="H431" s="15">
        <f t="shared" ref="H431" si="2331">SUM(H428:H430)</f>
        <v>2879.27</v>
      </c>
      <c r="I431" s="15">
        <f t="shared" ref="I431" si="2332">SUM(I428:I430)</f>
        <v>0</v>
      </c>
      <c r="J431" s="15">
        <f t="shared" ref="J431" si="2333">SUM(J428:J430)</f>
        <v>2698.29</v>
      </c>
      <c r="K431" s="15">
        <f t="shared" ref="K431" si="2334">SUM(K428:K430)</f>
        <v>0</v>
      </c>
      <c r="L431" s="15">
        <f t="shared" ref="L431" si="2335">SUM(L428:L430)</f>
        <v>1832.7</v>
      </c>
      <c r="M431" s="15">
        <f t="shared" ref="M431" si="2336">SUM(M428:M430)</f>
        <v>0</v>
      </c>
      <c r="N431" s="15">
        <f t="shared" ref="N431" si="2337">SUM(N428:N430)</f>
        <v>1758.3</v>
      </c>
      <c r="O431" s="15">
        <f t="shared" ref="O431" si="2338">SUM(O428:O430)</f>
        <v>0</v>
      </c>
      <c r="P431" s="15">
        <f t="shared" ref="P431" si="2339">SUM(P428:P430)</f>
        <v>1747.46</v>
      </c>
      <c r="Q431" s="15">
        <f t="shared" ref="Q431" si="2340">SUM(Q428:Q430)</f>
        <v>0</v>
      </c>
      <c r="R431" s="15">
        <f t="shared" ref="R431" si="2341">SUM(R428:R430)</f>
        <v>2589.2999999999997</v>
      </c>
      <c r="S431" s="15">
        <f t="shared" ref="S431" si="2342">SUM(S428:S430)</f>
        <v>0</v>
      </c>
      <c r="T431" s="15">
        <f t="shared" ref="T431" si="2343">SUM(T428:T430)</f>
        <v>2617.86</v>
      </c>
      <c r="U431" s="15">
        <f t="shared" ref="U431" si="2344">SUM(U428:U430)</f>
        <v>0</v>
      </c>
      <c r="V431" s="15">
        <f t="shared" ref="V431" si="2345">SUM(V428:V430)</f>
        <v>3440.99</v>
      </c>
      <c r="W431" s="15">
        <f t="shared" ref="W431" si="2346">SUM(W428:W430)</f>
        <v>0</v>
      </c>
      <c r="X431" s="15">
        <f t="shared" ref="X431" si="2347">SUM(X428:X430)</f>
        <v>2282</v>
      </c>
      <c r="Y431" s="15">
        <f t="shared" ref="Y431" si="2348">SUM(Y428:Y430)</f>
        <v>0</v>
      </c>
      <c r="Z431" s="15">
        <f t="shared" ref="Z431" si="2349">SUM(Z428:Z430)</f>
        <v>2702.5200000000004</v>
      </c>
    </row>
    <row r="432" spans="1:26" x14ac:dyDescent="0.25">
      <c r="A432" s="25">
        <v>53063012902</v>
      </c>
      <c r="B432" s="26" t="s">
        <v>20</v>
      </c>
      <c r="C432" s="14">
        <v>1404.55</v>
      </c>
      <c r="D432" s="18"/>
      <c r="E432" s="17">
        <v>1272.57</v>
      </c>
      <c r="F432" s="18"/>
      <c r="G432" s="17">
        <v>1162.48</v>
      </c>
      <c r="H432" s="18"/>
      <c r="I432" s="17">
        <v>1121.3699999999999</v>
      </c>
      <c r="J432" s="18"/>
      <c r="K432" s="17">
        <v>387.02</v>
      </c>
      <c r="L432" s="18"/>
      <c r="M432" s="17"/>
      <c r="N432" s="18"/>
      <c r="O432" s="17">
        <v>32.369999999999997</v>
      </c>
      <c r="P432" s="18"/>
      <c r="Q432" s="17">
        <v>26.37</v>
      </c>
      <c r="R432" s="18"/>
      <c r="S432" s="17"/>
      <c r="T432" s="18"/>
      <c r="U432" s="17">
        <v>9.5</v>
      </c>
      <c r="V432" s="18"/>
      <c r="W432" s="17">
        <v>26.16</v>
      </c>
      <c r="X432" s="18"/>
      <c r="Y432" s="17">
        <v>184.74</v>
      </c>
      <c r="Z432" s="18"/>
    </row>
    <row r="433" spans="1:26" x14ac:dyDescent="0.25">
      <c r="A433" s="24"/>
      <c r="B433" s="26" t="s">
        <v>21</v>
      </c>
      <c r="C433" s="14"/>
      <c r="D433" s="18"/>
      <c r="E433" s="17"/>
      <c r="F433" s="18"/>
      <c r="G433" s="17"/>
      <c r="H433" s="18"/>
      <c r="I433" s="17"/>
      <c r="J433" s="18"/>
      <c r="K433" s="17">
        <v>790.77</v>
      </c>
      <c r="L433" s="18"/>
      <c r="M433" s="17">
        <v>528.02</v>
      </c>
      <c r="N433" s="18"/>
      <c r="O433" s="17"/>
      <c r="P433" s="18"/>
      <c r="Q433" s="17">
        <v>25.7</v>
      </c>
      <c r="R433" s="18"/>
      <c r="S433" s="17">
        <v>52.48</v>
      </c>
      <c r="T433" s="18"/>
      <c r="U433" s="17"/>
      <c r="V433" s="18"/>
      <c r="W433" s="17"/>
      <c r="X433" s="18"/>
      <c r="Y433" s="17"/>
      <c r="Z433" s="18"/>
    </row>
    <row r="434" spans="1:26" x14ac:dyDescent="0.25">
      <c r="A434" s="24"/>
      <c r="B434" s="26" t="s">
        <v>22</v>
      </c>
      <c r="C434" s="14">
        <v>1257.28</v>
      </c>
      <c r="D434" s="18"/>
      <c r="E434" s="17"/>
      <c r="F434" s="18"/>
      <c r="G434" s="17"/>
      <c r="H434" s="18"/>
      <c r="I434" s="17"/>
      <c r="J434" s="18"/>
      <c r="K434" s="17"/>
      <c r="L434" s="18"/>
      <c r="M434" s="17"/>
      <c r="N434" s="18"/>
      <c r="O434" s="17">
        <v>313.08</v>
      </c>
      <c r="P434" s="18"/>
      <c r="Q434" s="17">
        <v>322.58</v>
      </c>
      <c r="R434" s="18"/>
      <c r="S434" s="17">
        <v>367.28</v>
      </c>
      <c r="T434" s="18"/>
      <c r="U434" s="17">
        <v>452.78</v>
      </c>
      <c r="V434" s="18"/>
      <c r="W434" s="17">
        <v>61.89</v>
      </c>
      <c r="X434" s="18"/>
      <c r="Y434" s="17">
        <v>191.03</v>
      </c>
      <c r="Z434" s="18"/>
    </row>
    <row r="435" spans="1:26" x14ac:dyDescent="0.25">
      <c r="B435" s="27" t="s">
        <v>23</v>
      </c>
      <c r="C435" s="13">
        <f>SUM(C432:C434)</f>
        <v>2661.83</v>
      </c>
      <c r="D435" s="15">
        <f t="shared" ref="D435" si="2350">SUM(D432:D434)</f>
        <v>0</v>
      </c>
      <c r="E435" s="15">
        <f t="shared" ref="E435" si="2351">SUM(E432:E434)</f>
        <v>1272.57</v>
      </c>
      <c r="F435" s="15">
        <f t="shared" ref="F435" si="2352">SUM(F432:F434)</f>
        <v>0</v>
      </c>
      <c r="G435" s="15">
        <f t="shared" ref="G435" si="2353">SUM(G432:G434)</f>
        <v>1162.48</v>
      </c>
      <c r="H435" s="15">
        <f t="shared" ref="H435" si="2354">SUM(H432:H434)</f>
        <v>0</v>
      </c>
      <c r="I435" s="15">
        <f t="shared" ref="I435" si="2355">SUM(I432:I434)</f>
        <v>1121.3699999999999</v>
      </c>
      <c r="J435" s="15">
        <f t="shared" ref="J435" si="2356">SUM(J432:J434)</f>
        <v>0</v>
      </c>
      <c r="K435" s="15">
        <f t="shared" ref="K435" si="2357">SUM(K432:K434)</f>
        <v>1177.79</v>
      </c>
      <c r="L435" s="15">
        <f t="shared" ref="L435" si="2358">SUM(L432:L434)</f>
        <v>0</v>
      </c>
      <c r="M435" s="15">
        <f t="shared" ref="M435" si="2359">SUM(M432:M434)</f>
        <v>528.02</v>
      </c>
      <c r="N435" s="15">
        <f t="shared" ref="N435" si="2360">SUM(N432:N434)</f>
        <v>0</v>
      </c>
      <c r="O435" s="15">
        <f t="shared" ref="O435" si="2361">SUM(O432:O434)</f>
        <v>345.45</v>
      </c>
      <c r="P435" s="15">
        <f t="shared" ref="P435" si="2362">SUM(P432:P434)</f>
        <v>0</v>
      </c>
      <c r="Q435" s="15">
        <f t="shared" ref="Q435" si="2363">SUM(Q432:Q434)</f>
        <v>374.65</v>
      </c>
      <c r="R435" s="15">
        <f t="shared" ref="R435" si="2364">SUM(R432:R434)</f>
        <v>0</v>
      </c>
      <c r="S435" s="15">
        <f t="shared" ref="S435" si="2365">SUM(S432:S434)</f>
        <v>419.76</v>
      </c>
      <c r="T435" s="15">
        <f t="shared" ref="T435" si="2366">SUM(T432:T434)</f>
        <v>0</v>
      </c>
      <c r="U435" s="15">
        <f t="shared" ref="U435" si="2367">SUM(U432:U434)</f>
        <v>462.28</v>
      </c>
      <c r="V435" s="15">
        <f t="shared" ref="V435" si="2368">SUM(V432:V434)</f>
        <v>0</v>
      </c>
      <c r="W435" s="15">
        <f t="shared" ref="W435" si="2369">SUM(W432:W434)</f>
        <v>88.05</v>
      </c>
      <c r="X435" s="15">
        <f t="shared" ref="X435" si="2370">SUM(X432:X434)</f>
        <v>0</v>
      </c>
      <c r="Y435" s="15">
        <f t="shared" ref="Y435" si="2371">SUM(Y432:Y434)</f>
        <v>375.77</v>
      </c>
      <c r="Z435" s="15">
        <f t="shared" ref="Z435" si="2372">SUM(Z432:Z434)</f>
        <v>0</v>
      </c>
    </row>
    <row r="436" spans="1:26" x14ac:dyDescent="0.25">
      <c r="A436" s="25">
        <v>53063013000</v>
      </c>
      <c r="B436" s="26" t="s">
        <v>20</v>
      </c>
      <c r="C436" s="14">
        <v>158.62</v>
      </c>
      <c r="D436" s="18"/>
      <c r="E436" s="17">
        <v>1272.3399999999999</v>
      </c>
      <c r="F436" s="18"/>
      <c r="G436" s="17">
        <v>607.21</v>
      </c>
      <c r="H436" s="18"/>
      <c r="I436" s="17">
        <v>5508.09</v>
      </c>
      <c r="J436" s="18"/>
      <c r="K436" s="17">
        <v>480.88</v>
      </c>
      <c r="L436" s="18"/>
      <c r="M436" s="17">
        <v>315.47000000000003</v>
      </c>
      <c r="N436" s="18"/>
      <c r="O436" s="17">
        <v>279.37</v>
      </c>
      <c r="P436" s="18"/>
      <c r="Q436" s="17">
        <v>2790.07</v>
      </c>
      <c r="R436" s="18"/>
      <c r="S436" s="17">
        <v>625.97</v>
      </c>
      <c r="T436" s="18"/>
      <c r="U436" s="17">
        <v>20.28</v>
      </c>
      <c r="V436" s="18"/>
      <c r="W436" s="17">
        <v>30.85</v>
      </c>
      <c r="X436" s="18"/>
      <c r="Y436" s="17">
        <v>312.87</v>
      </c>
      <c r="Z436" s="18"/>
    </row>
    <row r="437" spans="1:26" x14ac:dyDescent="0.25">
      <c r="A437" s="24"/>
      <c r="B437" s="26" t="s">
        <v>21</v>
      </c>
      <c r="C437" s="14"/>
      <c r="D437" s="18"/>
      <c r="E437" s="17">
        <v>288.92</v>
      </c>
      <c r="F437" s="18"/>
      <c r="G437" s="17">
        <v>315.43</v>
      </c>
      <c r="H437" s="18"/>
      <c r="I437" s="17"/>
      <c r="J437" s="18"/>
      <c r="K437" s="17"/>
      <c r="L437" s="18"/>
      <c r="M437" s="17"/>
      <c r="N437" s="18"/>
      <c r="O437" s="17">
        <v>437.82</v>
      </c>
      <c r="P437" s="18"/>
      <c r="Q437" s="17"/>
      <c r="R437" s="18"/>
      <c r="S437" s="17">
        <v>5859.74</v>
      </c>
      <c r="T437" s="18"/>
      <c r="U437" s="17">
        <v>146.16</v>
      </c>
      <c r="V437" s="18"/>
      <c r="W437" s="17">
        <v>36.69</v>
      </c>
      <c r="X437" s="18"/>
      <c r="Y437" s="17">
        <v>2788.89</v>
      </c>
      <c r="Z437" s="18"/>
    </row>
    <row r="438" spans="1:26" x14ac:dyDescent="0.25">
      <c r="A438" s="24"/>
      <c r="B438" s="26" t="s">
        <v>22</v>
      </c>
      <c r="C438" s="14">
        <v>324.18</v>
      </c>
      <c r="D438" s="18"/>
      <c r="E438" s="17"/>
      <c r="F438" s="18"/>
      <c r="G438" s="17">
        <v>318.95</v>
      </c>
      <c r="H438" s="18"/>
      <c r="I438" s="17"/>
      <c r="J438" s="18"/>
      <c r="K438" s="17"/>
      <c r="L438" s="18"/>
      <c r="M438" s="17"/>
      <c r="N438" s="18"/>
      <c r="O438" s="17"/>
      <c r="P438" s="18"/>
      <c r="Q438" s="17">
        <v>39.909999999999997</v>
      </c>
      <c r="R438" s="18"/>
      <c r="S438" s="17">
        <v>49.41</v>
      </c>
      <c r="T438" s="18"/>
      <c r="U438" s="17">
        <v>8490.7099999999991</v>
      </c>
      <c r="V438" s="18"/>
      <c r="W438" s="17">
        <v>452.32</v>
      </c>
      <c r="X438" s="18"/>
      <c r="Y438" s="17">
        <v>325.02999999999997</v>
      </c>
      <c r="Z438" s="18"/>
    </row>
    <row r="439" spans="1:26" x14ac:dyDescent="0.25">
      <c r="B439" s="27" t="s">
        <v>23</v>
      </c>
      <c r="C439" s="13">
        <f>SUM(C436:C438)</f>
        <v>482.8</v>
      </c>
      <c r="D439" s="15">
        <f t="shared" ref="D439" si="2373">SUM(D436:D438)</f>
        <v>0</v>
      </c>
      <c r="E439" s="15">
        <f t="shared" ref="E439" si="2374">SUM(E436:E438)</f>
        <v>1561.26</v>
      </c>
      <c r="F439" s="15">
        <f t="shared" ref="F439" si="2375">SUM(F436:F438)</f>
        <v>0</v>
      </c>
      <c r="G439" s="15">
        <f t="shared" ref="G439" si="2376">SUM(G436:G438)</f>
        <v>1241.5900000000001</v>
      </c>
      <c r="H439" s="15">
        <f t="shared" ref="H439" si="2377">SUM(H436:H438)</f>
        <v>0</v>
      </c>
      <c r="I439" s="15">
        <f t="shared" ref="I439" si="2378">SUM(I436:I438)</f>
        <v>5508.09</v>
      </c>
      <c r="J439" s="15">
        <f t="shared" ref="J439" si="2379">SUM(J436:J438)</f>
        <v>0</v>
      </c>
      <c r="K439" s="15">
        <f t="shared" ref="K439" si="2380">SUM(K436:K438)</f>
        <v>480.88</v>
      </c>
      <c r="L439" s="15">
        <f t="shared" ref="L439" si="2381">SUM(L436:L438)</f>
        <v>0</v>
      </c>
      <c r="M439" s="15">
        <f t="shared" ref="M439" si="2382">SUM(M436:M438)</f>
        <v>315.47000000000003</v>
      </c>
      <c r="N439" s="15">
        <f t="shared" ref="N439" si="2383">SUM(N436:N438)</f>
        <v>0</v>
      </c>
      <c r="O439" s="15">
        <f t="shared" ref="O439" si="2384">SUM(O436:O438)</f>
        <v>717.19</v>
      </c>
      <c r="P439" s="15">
        <f t="shared" ref="P439" si="2385">SUM(P436:P438)</f>
        <v>0</v>
      </c>
      <c r="Q439" s="15">
        <f t="shared" ref="Q439" si="2386">SUM(Q436:Q438)</f>
        <v>2829.98</v>
      </c>
      <c r="R439" s="15">
        <f t="shared" ref="R439" si="2387">SUM(R436:R438)</f>
        <v>0</v>
      </c>
      <c r="S439" s="15">
        <f t="shared" ref="S439" si="2388">SUM(S436:S438)</f>
        <v>6535.12</v>
      </c>
      <c r="T439" s="15">
        <f t="shared" ref="T439" si="2389">SUM(T436:T438)</f>
        <v>0</v>
      </c>
      <c r="U439" s="15">
        <f t="shared" ref="U439" si="2390">SUM(U436:U438)</f>
        <v>8657.15</v>
      </c>
      <c r="V439" s="15">
        <f t="shared" ref="V439" si="2391">SUM(V436:V438)</f>
        <v>0</v>
      </c>
      <c r="W439" s="15">
        <f t="shared" ref="W439" si="2392">SUM(W436:W438)</f>
        <v>519.86</v>
      </c>
      <c r="X439" s="15">
        <f t="shared" ref="X439" si="2393">SUM(X436:X438)</f>
        <v>0</v>
      </c>
      <c r="Y439" s="15">
        <f t="shared" ref="Y439" si="2394">SUM(Y436:Y438)</f>
        <v>3426.79</v>
      </c>
      <c r="Z439" s="15">
        <f t="shared" ref="Z439" si="2395">SUM(Z436:Z438)</f>
        <v>0</v>
      </c>
    </row>
    <row r="440" spans="1:26" x14ac:dyDescent="0.25">
      <c r="A440" s="25">
        <v>53063013100</v>
      </c>
      <c r="B440" s="26" t="s">
        <v>20</v>
      </c>
      <c r="C440" s="14">
        <v>122277.4</v>
      </c>
      <c r="D440" s="18"/>
      <c r="E440" s="17">
        <v>9515.01</v>
      </c>
      <c r="F440" s="18"/>
      <c r="G440" s="17">
        <v>55224.93</v>
      </c>
      <c r="H440" s="18"/>
      <c r="I440" s="17">
        <v>18370.900000000001</v>
      </c>
      <c r="J440" s="18"/>
      <c r="K440" s="17">
        <v>7251.53</v>
      </c>
      <c r="L440" s="18"/>
      <c r="M440" s="17">
        <v>9616.73</v>
      </c>
      <c r="N440" s="18"/>
      <c r="O440" s="17">
        <v>17587.87</v>
      </c>
      <c r="P440" s="18"/>
      <c r="Q440" s="17">
        <v>9202.42</v>
      </c>
      <c r="R440" s="18"/>
      <c r="S440" s="17">
        <v>13486.03</v>
      </c>
      <c r="T440" s="18"/>
      <c r="U440" s="17">
        <v>10375.280000000001</v>
      </c>
      <c r="V440" s="18"/>
      <c r="W440" s="17">
        <v>8136.84</v>
      </c>
      <c r="X440" s="18"/>
      <c r="Y440" s="17">
        <v>13676.38</v>
      </c>
      <c r="Z440" s="18"/>
    </row>
    <row r="441" spans="1:26" x14ac:dyDescent="0.25">
      <c r="A441" s="24"/>
      <c r="B441" s="26" t="s">
        <v>21</v>
      </c>
      <c r="C441" s="14">
        <v>4150.16</v>
      </c>
      <c r="D441" s="18"/>
      <c r="E441" s="17">
        <v>173.17</v>
      </c>
      <c r="F441" s="18"/>
      <c r="G441" s="17">
        <v>211.98</v>
      </c>
      <c r="H441" s="18"/>
      <c r="I441" s="17">
        <v>6009.1</v>
      </c>
      <c r="J441" s="18"/>
      <c r="K441" s="17">
        <v>9452.89</v>
      </c>
      <c r="L441" s="18"/>
      <c r="M441" s="17">
        <v>8217.41</v>
      </c>
      <c r="N441" s="18"/>
      <c r="O441" s="17">
        <v>2580.75</v>
      </c>
      <c r="P441" s="18"/>
      <c r="Q441" s="17">
        <v>290.19</v>
      </c>
      <c r="R441" s="18"/>
      <c r="S441" s="17">
        <v>7150.9</v>
      </c>
      <c r="T441" s="18"/>
      <c r="U441" s="17">
        <v>617.08000000000004</v>
      </c>
      <c r="V441" s="18"/>
      <c r="W441" s="17">
        <v>1211.42</v>
      </c>
      <c r="X441" s="18"/>
      <c r="Y441" s="17">
        <v>2106.96</v>
      </c>
      <c r="Z441" s="18"/>
    </row>
    <row r="442" spans="1:26" x14ac:dyDescent="0.25">
      <c r="A442" s="24"/>
      <c r="B442" s="26" t="s">
        <v>22</v>
      </c>
      <c r="C442" s="14">
        <v>14601.51</v>
      </c>
      <c r="D442" s="18"/>
      <c r="E442" s="17">
        <v>15804.03</v>
      </c>
      <c r="F442" s="18"/>
      <c r="G442" s="17">
        <v>10139.39</v>
      </c>
      <c r="H442" s="18"/>
      <c r="I442" s="17">
        <v>9495.9</v>
      </c>
      <c r="J442" s="18"/>
      <c r="K442" s="17">
        <v>2989.81</v>
      </c>
      <c r="L442" s="18"/>
      <c r="M442" s="17">
        <v>357.7</v>
      </c>
      <c r="N442" s="18"/>
      <c r="O442" s="17">
        <v>2448.9899999999998</v>
      </c>
      <c r="P442" s="18"/>
      <c r="Q442" s="17">
        <v>1300.32</v>
      </c>
      <c r="R442" s="18"/>
      <c r="S442" s="17">
        <v>1437.29</v>
      </c>
      <c r="T442" s="18"/>
      <c r="U442" s="17">
        <v>3087.1</v>
      </c>
      <c r="V442" s="18"/>
      <c r="W442" s="17">
        <v>1577.22</v>
      </c>
      <c r="X442" s="18"/>
      <c r="Y442" s="17">
        <v>3430.3</v>
      </c>
      <c r="Z442" s="18"/>
    </row>
    <row r="443" spans="1:26" x14ac:dyDescent="0.25">
      <c r="B443" s="27" t="s">
        <v>23</v>
      </c>
      <c r="C443" s="13">
        <f>SUM(C440:C442)</f>
        <v>141029.07</v>
      </c>
      <c r="D443" s="15">
        <f t="shared" ref="D443" si="2396">SUM(D440:D442)</f>
        <v>0</v>
      </c>
      <c r="E443" s="15">
        <f t="shared" ref="E443" si="2397">SUM(E440:E442)</f>
        <v>25492.21</v>
      </c>
      <c r="F443" s="15">
        <f t="shared" ref="F443" si="2398">SUM(F440:F442)</f>
        <v>0</v>
      </c>
      <c r="G443" s="15">
        <f t="shared" ref="G443" si="2399">SUM(G440:G442)</f>
        <v>65576.3</v>
      </c>
      <c r="H443" s="15">
        <f t="shared" ref="H443" si="2400">SUM(H440:H442)</f>
        <v>0</v>
      </c>
      <c r="I443" s="15">
        <f t="shared" ref="I443" si="2401">SUM(I440:I442)</f>
        <v>33875.9</v>
      </c>
      <c r="J443" s="15">
        <f t="shared" ref="J443" si="2402">SUM(J440:J442)</f>
        <v>0</v>
      </c>
      <c r="K443" s="15">
        <f t="shared" ref="K443" si="2403">SUM(K440:K442)</f>
        <v>19694.23</v>
      </c>
      <c r="L443" s="15">
        <f t="shared" ref="L443" si="2404">SUM(L440:L442)</f>
        <v>0</v>
      </c>
      <c r="M443" s="15">
        <f t="shared" ref="M443" si="2405">SUM(M440:M442)</f>
        <v>18191.84</v>
      </c>
      <c r="N443" s="15">
        <f t="shared" ref="N443" si="2406">SUM(N440:N442)</f>
        <v>0</v>
      </c>
      <c r="O443" s="15">
        <f t="shared" ref="O443" si="2407">SUM(O440:O442)</f>
        <v>22617.61</v>
      </c>
      <c r="P443" s="15">
        <f t="shared" ref="P443" si="2408">SUM(P440:P442)</f>
        <v>0</v>
      </c>
      <c r="Q443" s="15">
        <f t="shared" ref="Q443" si="2409">SUM(Q440:Q442)</f>
        <v>10792.93</v>
      </c>
      <c r="R443" s="15">
        <f t="shared" ref="R443" si="2410">SUM(R440:R442)</f>
        <v>0</v>
      </c>
      <c r="S443" s="15">
        <f t="shared" ref="S443" si="2411">SUM(S440:S442)</f>
        <v>22074.22</v>
      </c>
      <c r="T443" s="15">
        <f t="shared" ref="T443" si="2412">SUM(T440:T442)</f>
        <v>0</v>
      </c>
      <c r="U443" s="15">
        <f t="shared" ref="U443" si="2413">SUM(U440:U442)</f>
        <v>14079.460000000001</v>
      </c>
      <c r="V443" s="15">
        <f t="shared" ref="V443" si="2414">SUM(V440:V442)</f>
        <v>0</v>
      </c>
      <c r="W443" s="15">
        <f t="shared" ref="W443" si="2415">SUM(W440:W442)</f>
        <v>10925.48</v>
      </c>
      <c r="X443" s="15">
        <f t="shared" ref="X443" si="2416">SUM(X440:X442)</f>
        <v>0</v>
      </c>
      <c r="Y443" s="15">
        <f t="shared" ref="Y443" si="2417">SUM(Y440:Y442)</f>
        <v>19213.64</v>
      </c>
      <c r="Z443" s="15">
        <f t="shared" ref="Z443" si="2418">SUM(Z440:Z442)</f>
        <v>0</v>
      </c>
    </row>
    <row r="444" spans="1:26" x14ac:dyDescent="0.25">
      <c r="A444" s="25">
        <v>53063013201</v>
      </c>
      <c r="B444" s="26" t="s">
        <v>20</v>
      </c>
      <c r="C444" s="14"/>
      <c r="D444" s="18">
        <v>4099.9399999999996</v>
      </c>
      <c r="E444" s="17"/>
      <c r="F444" s="18">
        <v>5849.89</v>
      </c>
      <c r="G444" s="17"/>
      <c r="H444" s="18">
        <v>8156.99</v>
      </c>
      <c r="I444" s="17"/>
      <c r="J444" s="18">
        <v>1807.09</v>
      </c>
      <c r="K444" s="17"/>
      <c r="L444" s="18">
        <v>335.02</v>
      </c>
      <c r="M444" s="17"/>
      <c r="N444" s="18">
        <v>5996.54</v>
      </c>
      <c r="O444" s="17"/>
      <c r="P444" s="18">
        <v>3730.37</v>
      </c>
      <c r="Q444" s="17"/>
      <c r="R444" s="18">
        <v>1317.71</v>
      </c>
      <c r="S444" s="17"/>
      <c r="T444" s="18">
        <v>2033.36</v>
      </c>
      <c r="U444" s="17"/>
      <c r="V444" s="18">
        <v>1957.81</v>
      </c>
      <c r="W444" s="17"/>
      <c r="X444" s="18">
        <v>5891.34</v>
      </c>
      <c r="Y444" s="17"/>
      <c r="Z444" s="18">
        <v>90.88</v>
      </c>
    </row>
    <row r="445" spans="1:26" x14ac:dyDescent="0.25">
      <c r="A445" s="24"/>
      <c r="B445" s="26" t="s">
        <v>21</v>
      </c>
      <c r="C445" s="14"/>
      <c r="D445" s="18">
        <v>938.35</v>
      </c>
      <c r="E445" s="17"/>
      <c r="F445" s="18">
        <v>4887.88</v>
      </c>
      <c r="G445" s="17"/>
      <c r="H445" s="18">
        <v>659.9</v>
      </c>
      <c r="I445" s="17"/>
      <c r="J445" s="18">
        <v>17516.23</v>
      </c>
      <c r="K445" s="17"/>
      <c r="L445" s="18">
        <v>971.2</v>
      </c>
      <c r="M445" s="17"/>
      <c r="N445" s="18">
        <v>493.46</v>
      </c>
      <c r="O445" s="17"/>
      <c r="P445" s="18"/>
      <c r="Q445" s="17"/>
      <c r="R445" s="18">
        <v>389.06</v>
      </c>
      <c r="S445" s="17"/>
      <c r="T445" s="18">
        <v>2358.06</v>
      </c>
      <c r="U445" s="17"/>
      <c r="V445" s="18">
        <v>35.97</v>
      </c>
      <c r="W445" s="17"/>
      <c r="X445" s="18">
        <v>4962.76</v>
      </c>
      <c r="Y445" s="17"/>
      <c r="Z445" s="18">
        <v>1127.54</v>
      </c>
    </row>
    <row r="446" spans="1:26" x14ac:dyDescent="0.25">
      <c r="A446" s="24"/>
      <c r="B446" s="26" t="s">
        <v>22</v>
      </c>
      <c r="C446" s="14"/>
      <c r="D446" s="18">
        <v>3265.07</v>
      </c>
      <c r="E446" s="17"/>
      <c r="F446" s="18">
        <v>1418.92</v>
      </c>
      <c r="G446" s="17"/>
      <c r="H446" s="18">
        <v>475.99</v>
      </c>
      <c r="I446" s="17"/>
      <c r="J446" s="18">
        <v>518.4</v>
      </c>
      <c r="K446" s="17"/>
      <c r="L446" s="18">
        <v>655.66</v>
      </c>
      <c r="M446" s="17"/>
      <c r="N446" s="18">
        <v>1031.27</v>
      </c>
      <c r="O446" s="17"/>
      <c r="P446" s="18">
        <v>10191.18</v>
      </c>
      <c r="Q446" s="17"/>
      <c r="R446" s="18">
        <v>8548.01</v>
      </c>
      <c r="S446" s="17"/>
      <c r="T446" s="18">
        <v>8291.41</v>
      </c>
      <c r="U446" s="17"/>
      <c r="V446" s="18">
        <v>5137.6899999999996</v>
      </c>
      <c r="W446" s="17"/>
      <c r="X446" s="18">
        <v>1587.41</v>
      </c>
      <c r="Y446" s="17"/>
      <c r="Z446" s="18">
        <v>11685.95</v>
      </c>
    </row>
    <row r="447" spans="1:26" x14ac:dyDescent="0.25">
      <c r="B447" s="27" t="s">
        <v>23</v>
      </c>
      <c r="C447" s="13">
        <f>SUM(C444:C446)</f>
        <v>0</v>
      </c>
      <c r="D447" s="15">
        <f t="shared" ref="D447" si="2419">SUM(D444:D446)</f>
        <v>8303.36</v>
      </c>
      <c r="E447" s="15">
        <f t="shared" ref="E447" si="2420">SUM(E444:E446)</f>
        <v>0</v>
      </c>
      <c r="F447" s="15">
        <f t="shared" ref="F447" si="2421">SUM(F444:F446)</f>
        <v>12156.69</v>
      </c>
      <c r="G447" s="15">
        <f t="shared" ref="G447" si="2422">SUM(G444:G446)</f>
        <v>0</v>
      </c>
      <c r="H447" s="15">
        <f t="shared" ref="H447" si="2423">SUM(H444:H446)</f>
        <v>9292.8799999999992</v>
      </c>
      <c r="I447" s="15">
        <f t="shared" ref="I447" si="2424">SUM(I444:I446)</f>
        <v>0</v>
      </c>
      <c r="J447" s="15">
        <f t="shared" ref="J447" si="2425">SUM(J444:J446)</f>
        <v>19841.72</v>
      </c>
      <c r="K447" s="15">
        <f t="shared" ref="K447" si="2426">SUM(K444:K446)</f>
        <v>0</v>
      </c>
      <c r="L447" s="15">
        <f t="shared" ref="L447" si="2427">SUM(L444:L446)</f>
        <v>1961.88</v>
      </c>
      <c r="M447" s="15">
        <f t="shared" ref="M447" si="2428">SUM(M444:M446)</f>
        <v>0</v>
      </c>
      <c r="N447" s="15">
        <f t="shared" ref="N447" si="2429">SUM(N444:N446)</f>
        <v>7521.27</v>
      </c>
      <c r="O447" s="15">
        <f t="shared" ref="O447" si="2430">SUM(O444:O446)</f>
        <v>0</v>
      </c>
      <c r="P447" s="15">
        <f t="shared" ref="P447" si="2431">SUM(P444:P446)</f>
        <v>13921.55</v>
      </c>
      <c r="Q447" s="15">
        <f t="shared" ref="Q447" si="2432">SUM(Q444:Q446)</f>
        <v>0</v>
      </c>
      <c r="R447" s="15">
        <f t="shared" ref="R447" si="2433">SUM(R444:R446)</f>
        <v>10254.780000000001</v>
      </c>
      <c r="S447" s="15">
        <f t="shared" ref="S447" si="2434">SUM(S444:S446)</f>
        <v>0</v>
      </c>
      <c r="T447" s="15">
        <f t="shared" ref="T447" si="2435">SUM(T444:T446)</f>
        <v>12682.83</v>
      </c>
      <c r="U447" s="15">
        <f t="shared" ref="U447" si="2436">SUM(U444:U446)</f>
        <v>0</v>
      </c>
      <c r="V447" s="15">
        <f t="shared" ref="V447" si="2437">SUM(V444:V446)</f>
        <v>7131.4699999999993</v>
      </c>
      <c r="W447" s="15">
        <f t="shared" ref="W447" si="2438">SUM(W444:W446)</f>
        <v>0</v>
      </c>
      <c r="X447" s="15">
        <f t="shared" ref="X447" si="2439">SUM(X444:X446)</f>
        <v>12441.51</v>
      </c>
      <c r="Y447" s="15">
        <f t="shared" ref="Y447" si="2440">SUM(Y444:Y446)</f>
        <v>0</v>
      </c>
      <c r="Z447" s="15">
        <f t="shared" ref="Z447" si="2441">SUM(Z444:Z446)</f>
        <v>12904.37</v>
      </c>
    </row>
    <row r="448" spans="1:26" x14ac:dyDescent="0.25">
      <c r="A448" s="25">
        <v>53063013202</v>
      </c>
      <c r="B448" s="26" t="s">
        <v>20</v>
      </c>
      <c r="C448" s="14">
        <v>1699.07</v>
      </c>
      <c r="D448" s="18"/>
      <c r="E448" s="17">
        <v>7677.37</v>
      </c>
      <c r="F448" s="18"/>
      <c r="G448" s="17">
        <v>16797.82</v>
      </c>
      <c r="H448" s="18"/>
      <c r="I448" s="17">
        <v>136467.26</v>
      </c>
      <c r="J448" s="18"/>
      <c r="K448" s="17">
        <v>3987.48</v>
      </c>
      <c r="L448" s="18"/>
      <c r="M448" s="17">
        <v>8811.27</v>
      </c>
      <c r="N448" s="18"/>
      <c r="O448" s="17">
        <v>9939.82</v>
      </c>
      <c r="P448" s="18"/>
      <c r="Q448" s="17">
        <v>5623.16</v>
      </c>
      <c r="R448" s="18"/>
      <c r="S448" s="17">
        <v>4920.6899999999996</v>
      </c>
      <c r="T448" s="18"/>
      <c r="U448" s="17">
        <v>14203.21</v>
      </c>
      <c r="V448" s="18"/>
      <c r="W448" s="17">
        <v>10498.83</v>
      </c>
      <c r="X448" s="18"/>
      <c r="Y448" s="17">
        <v>1995.29</v>
      </c>
      <c r="Z448" s="18"/>
    </row>
    <row r="449" spans="1:26" x14ac:dyDescent="0.25">
      <c r="A449" s="24"/>
      <c r="B449" s="26" t="s">
        <v>21</v>
      </c>
      <c r="C449" s="14">
        <v>1794.34</v>
      </c>
      <c r="D449" s="18"/>
      <c r="E449" s="17">
        <v>260.66000000000003</v>
      </c>
      <c r="F449" s="18"/>
      <c r="G449" s="17">
        <v>6177.5</v>
      </c>
      <c r="H449" s="18"/>
      <c r="I449" s="17">
        <v>4546.38</v>
      </c>
      <c r="J449" s="18"/>
      <c r="K449" s="17"/>
      <c r="L449" s="18"/>
      <c r="M449" s="17">
        <v>5623.32</v>
      </c>
      <c r="N449" s="18"/>
      <c r="O449" s="17">
        <v>3371.98</v>
      </c>
      <c r="P449" s="18"/>
      <c r="Q449" s="17">
        <v>1403.56</v>
      </c>
      <c r="R449" s="18"/>
      <c r="S449" s="17">
        <v>3667.46</v>
      </c>
      <c r="T449" s="18"/>
      <c r="U449" s="17">
        <v>465.16</v>
      </c>
      <c r="V449" s="18"/>
      <c r="W449" s="17">
        <v>28.36</v>
      </c>
      <c r="X449" s="18"/>
      <c r="Y449" s="17">
        <v>3194.32</v>
      </c>
      <c r="Z449" s="18"/>
    </row>
    <row r="450" spans="1:26" x14ac:dyDescent="0.25">
      <c r="A450" s="24"/>
      <c r="B450" s="26" t="s">
        <v>22</v>
      </c>
      <c r="C450" s="14">
        <v>6306.46</v>
      </c>
      <c r="D450" s="18"/>
      <c r="E450" s="17">
        <v>8774.56</v>
      </c>
      <c r="F450" s="18"/>
      <c r="G450" s="17"/>
      <c r="H450" s="18"/>
      <c r="I450" s="17">
        <v>3099.18</v>
      </c>
      <c r="J450" s="18"/>
      <c r="K450" s="17">
        <v>4905.5600000000004</v>
      </c>
      <c r="L450" s="18"/>
      <c r="M450" s="17">
        <v>3188.48</v>
      </c>
      <c r="N450" s="18"/>
      <c r="O450" s="17">
        <v>7370.74</v>
      </c>
      <c r="P450" s="18"/>
      <c r="Q450" s="17">
        <v>11520</v>
      </c>
      <c r="R450" s="18"/>
      <c r="S450" s="17">
        <v>13408.5</v>
      </c>
      <c r="T450" s="18"/>
      <c r="U450" s="17">
        <v>14267.64</v>
      </c>
      <c r="V450" s="18"/>
      <c r="W450" s="17">
        <v>5699.38</v>
      </c>
      <c r="X450" s="18"/>
      <c r="Y450" s="17">
        <v>11296.06</v>
      </c>
      <c r="Z450" s="18"/>
    </row>
    <row r="451" spans="1:26" x14ac:dyDescent="0.25">
      <c r="B451" s="27" t="s">
        <v>23</v>
      </c>
      <c r="C451" s="13">
        <f>SUM(C448:C450)</f>
        <v>9799.869999999999</v>
      </c>
      <c r="D451" s="15">
        <f t="shared" ref="D451" si="2442">SUM(D448:D450)</f>
        <v>0</v>
      </c>
      <c r="E451" s="15">
        <f t="shared" ref="E451" si="2443">SUM(E448:E450)</f>
        <v>16712.59</v>
      </c>
      <c r="F451" s="15">
        <f t="shared" ref="F451" si="2444">SUM(F448:F450)</f>
        <v>0</v>
      </c>
      <c r="G451" s="15">
        <f t="shared" ref="G451" si="2445">SUM(G448:G450)</f>
        <v>22975.32</v>
      </c>
      <c r="H451" s="15">
        <f t="shared" ref="H451" si="2446">SUM(H448:H450)</f>
        <v>0</v>
      </c>
      <c r="I451" s="15">
        <f t="shared" ref="I451" si="2447">SUM(I448:I450)</f>
        <v>144112.82</v>
      </c>
      <c r="J451" s="15">
        <f t="shared" ref="J451" si="2448">SUM(J448:J450)</f>
        <v>0</v>
      </c>
      <c r="K451" s="15">
        <f t="shared" ref="K451" si="2449">SUM(K448:K450)</f>
        <v>8893.0400000000009</v>
      </c>
      <c r="L451" s="15">
        <f t="shared" ref="L451" si="2450">SUM(L448:L450)</f>
        <v>0</v>
      </c>
      <c r="M451" s="15">
        <f t="shared" ref="M451" si="2451">SUM(M448:M450)</f>
        <v>17623.07</v>
      </c>
      <c r="N451" s="15">
        <f t="shared" ref="N451" si="2452">SUM(N448:N450)</f>
        <v>0</v>
      </c>
      <c r="O451" s="15">
        <f t="shared" ref="O451" si="2453">SUM(O448:O450)</f>
        <v>20682.54</v>
      </c>
      <c r="P451" s="15">
        <f t="shared" ref="P451" si="2454">SUM(P448:P450)</f>
        <v>0</v>
      </c>
      <c r="Q451" s="15">
        <f t="shared" ref="Q451" si="2455">SUM(Q448:Q450)</f>
        <v>18546.72</v>
      </c>
      <c r="R451" s="15">
        <f t="shared" ref="R451" si="2456">SUM(R448:R450)</f>
        <v>0</v>
      </c>
      <c r="S451" s="15">
        <f t="shared" ref="S451" si="2457">SUM(S448:S450)</f>
        <v>21996.65</v>
      </c>
      <c r="T451" s="15">
        <f t="shared" ref="T451" si="2458">SUM(T448:T450)</f>
        <v>0</v>
      </c>
      <c r="U451" s="15">
        <f t="shared" ref="U451" si="2459">SUM(U448:U450)</f>
        <v>28936.01</v>
      </c>
      <c r="V451" s="15">
        <f t="shared" ref="V451" si="2460">SUM(V448:V450)</f>
        <v>0</v>
      </c>
      <c r="W451" s="15">
        <f t="shared" ref="W451" si="2461">SUM(W448:W450)</f>
        <v>16226.57</v>
      </c>
      <c r="X451" s="15">
        <f t="shared" ref="X451" si="2462">SUM(X448:X450)</f>
        <v>0</v>
      </c>
      <c r="Y451" s="15">
        <f t="shared" ref="Y451" si="2463">SUM(Y448:Y450)</f>
        <v>16485.669999999998</v>
      </c>
      <c r="Z451" s="15">
        <f t="shared" ref="Z451" si="2464">SUM(Z448:Z450)</f>
        <v>0</v>
      </c>
    </row>
    <row r="452" spans="1:26" x14ac:dyDescent="0.25">
      <c r="A452" s="25">
        <v>53063013300</v>
      </c>
      <c r="B452" s="26" t="s">
        <v>20</v>
      </c>
      <c r="C452" s="14">
        <v>2903.43</v>
      </c>
      <c r="D452" s="18"/>
      <c r="E452" s="17">
        <v>181.06</v>
      </c>
      <c r="F452" s="18"/>
      <c r="G452" s="17">
        <v>2123.48</v>
      </c>
      <c r="H452" s="18"/>
      <c r="I452" s="17">
        <v>1418.81</v>
      </c>
      <c r="J452" s="18"/>
      <c r="K452" s="17">
        <v>935.27</v>
      </c>
      <c r="L452" s="18"/>
      <c r="M452" s="17">
        <v>81.16</v>
      </c>
      <c r="N452" s="18"/>
      <c r="O452" s="17">
        <v>50.32</v>
      </c>
      <c r="P452" s="18"/>
      <c r="Q452" s="17">
        <v>36.6</v>
      </c>
      <c r="R452" s="18"/>
      <c r="S452" s="17">
        <v>3648.01</v>
      </c>
      <c r="T452" s="18"/>
      <c r="U452" s="17">
        <v>38.979999999999997</v>
      </c>
      <c r="V452" s="18"/>
      <c r="W452" s="17">
        <v>160.16</v>
      </c>
      <c r="X452" s="18"/>
      <c r="Y452" s="17">
        <v>1979.2</v>
      </c>
      <c r="Z452" s="18"/>
    </row>
    <row r="453" spans="1:26" x14ac:dyDescent="0.25">
      <c r="A453" s="24"/>
      <c r="B453" s="26" t="s">
        <v>21</v>
      </c>
      <c r="C453" s="14"/>
      <c r="D453" s="18"/>
      <c r="E453" s="17"/>
      <c r="F453" s="18"/>
      <c r="G453" s="17">
        <v>199.06</v>
      </c>
      <c r="H453" s="18"/>
      <c r="I453" s="17"/>
      <c r="J453" s="18"/>
      <c r="K453" s="17"/>
      <c r="L453" s="18"/>
      <c r="M453" s="17"/>
      <c r="N453" s="18"/>
      <c r="O453" s="17">
        <v>32.93</v>
      </c>
      <c r="P453" s="18"/>
      <c r="Q453" s="17"/>
      <c r="R453" s="18"/>
      <c r="S453" s="17"/>
      <c r="T453" s="18"/>
      <c r="U453" s="17"/>
      <c r="V453" s="18"/>
      <c r="W453" s="17"/>
      <c r="X453" s="18"/>
      <c r="Y453" s="17"/>
      <c r="Z453" s="18"/>
    </row>
    <row r="454" spans="1:26" x14ac:dyDescent="0.25">
      <c r="A454" s="24"/>
      <c r="B454" s="26" t="s">
        <v>22</v>
      </c>
      <c r="C454" s="14"/>
      <c r="D454" s="18"/>
      <c r="E454" s="17"/>
      <c r="F454" s="18"/>
      <c r="G454" s="17"/>
      <c r="H454" s="18"/>
      <c r="I454" s="17"/>
      <c r="J454" s="18"/>
      <c r="K454" s="17"/>
      <c r="L454" s="18"/>
      <c r="M454" s="17"/>
      <c r="N454" s="18"/>
      <c r="O454" s="17"/>
      <c r="P454" s="18"/>
      <c r="Q454" s="17"/>
      <c r="R454" s="18"/>
      <c r="S454" s="17"/>
      <c r="T454" s="18"/>
      <c r="U454" s="17"/>
      <c r="V454" s="18"/>
      <c r="W454" s="17"/>
      <c r="X454" s="18"/>
      <c r="Y454" s="17"/>
      <c r="Z454" s="18"/>
    </row>
    <row r="455" spans="1:26" x14ac:dyDescent="0.25">
      <c r="B455" s="27" t="s">
        <v>23</v>
      </c>
      <c r="C455" s="13">
        <f>SUM(C452:C454)</f>
        <v>2903.43</v>
      </c>
      <c r="D455" s="15">
        <f t="shared" ref="D455" si="2465">SUM(D452:D454)</f>
        <v>0</v>
      </c>
      <c r="E455" s="15">
        <f t="shared" ref="E455" si="2466">SUM(E452:E454)</f>
        <v>181.06</v>
      </c>
      <c r="F455" s="15">
        <f t="shared" ref="F455" si="2467">SUM(F452:F454)</f>
        <v>0</v>
      </c>
      <c r="G455" s="15">
        <f t="shared" ref="G455" si="2468">SUM(G452:G454)</f>
        <v>2322.54</v>
      </c>
      <c r="H455" s="15">
        <f t="shared" ref="H455" si="2469">SUM(H452:H454)</f>
        <v>0</v>
      </c>
      <c r="I455" s="15">
        <f t="shared" ref="I455" si="2470">SUM(I452:I454)</f>
        <v>1418.81</v>
      </c>
      <c r="J455" s="15">
        <f t="shared" ref="J455" si="2471">SUM(J452:J454)</f>
        <v>0</v>
      </c>
      <c r="K455" s="15">
        <f t="shared" ref="K455" si="2472">SUM(K452:K454)</f>
        <v>935.27</v>
      </c>
      <c r="L455" s="15">
        <f t="shared" ref="L455" si="2473">SUM(L452:L454)</f>
        <v>0</v>
      </c>
      <c r="M455" s="15">
        <f t="shared" ref="M455" si="2474">SUM(M452:M454)</f>
        <v>81.16</v>
      </c>
      <c r="N455" s="15">
        <f t="shared" ref="N455" si="2475">SUM(N452:N454)</f>
        <v>0</v>
      </c>
      <c r="O455" s="15">
        <f t="shared" ref="O455" si="2476">SUM(O452:O454)</f>
        <v>83.25</v>
      </c>
      <c r="P455" s="15">
        <f t="shared" ref="P455" si="2477">SUM(P452:P454)</f>
        <v>0</v>
      </c>
      <c r="Q455" s="15">
        <f t="shared" ref="Q455" si="2478">SUM(Q452:Q454)</f>
        <v>36.6</v>
      </c>
      <c r="R455" s="15">
        <f t="shared" ref="R455" si="2479">SUM(R452:R454)</f>
        <v>0</v>
      </c>
      <c r="S455" s="15">
        <f t="shared" ref="S455" si="2480">SUM(S452:S454)</f>
        <v>3648.01</v>
      </c>
      <c r="T455" s="15">
        <f t="shared" ref="T455" si="2481">SUM(T452:T454)</f>
        <v>0</v>
      </c>
      <c r="U455" s="15">
        <f t="shared" ref="U455" si="2482">SUM(U452:U454)</f>
        <v>38.979999999999997</v>
      </c>
      <c r="V455" s="15">
        <f t="shared" ref="V455" si="2483">SUM(V452:V454)</f>
        <v>0</v>
      </c>
      <c r="W455" s="15">
        <f t="shared" ref="W455" si="2484">SUM(W452:W454)</f>
        <v>160.16</v>
      </c>
      <c r="X455" s="15">
        <f t="shared" ref="X455" si="2485">SUM(X452:X454)</f>
        <v>0</v>
      </c>
      <c r="Y455" s="15">
        <f t="shared" ref="Y455" si="2486">SUM(Y452:Y454)</f>
        <v>1979.2</v>
      </c>
      <c r="Z455" s="15">
        <f t="shared" ref="Z455" si="2487">SUM(Z452:Z454)</f>
        <v>0</v>
      </c>
    </row>
    <row r="456" spans="1:26" x14ac:dyDescent="0.25">
      <c r="A456" s="25">
        <v>53063013401</v>
      </c>
      <c r="B456" s="26" t="s">
        <v>20</v>
      </c>
      <c r="C456" s="14"/>
      <c r="D456" s="18"/>
      <c r="E456" s="17">
        <v>971.75</v>
      </c>
      <c r="F456" s="18"/>
      <c r="G456" s="17"/>
      <c r="H456" s="18"/>
      <c r="I456" s="17">
        <v>9167.0499999999993</v>
      </c>
      <c r="J456" s="18"/>
      <c r="K456" s="17">
        <v>3768.58</v>
      </c>
      <c r="L456" s="18"/>
      <c r="M456" s="17">
        <v>79.8</v>
      </c>
      <c r="N456" s="18"/>
      <c r="O456" s="17">
        <v>2681.24</v>
      </c>
      <c r="P456" s="18"/>
      <c r="Q456" s="17">
        <v>665.3</v>
      </c>
      <c r="R456" s="18"/>
      <c r="S456" s="17">
        <v>273.62</v>
      </c>
      <c r="T456" s="18"/>
      <c r="U456" s="17"/>
      <c r="V456" s="18"/>
      <c r="W456" s="17"/>
      <c r="X456" s="18"/>
      <c r="Y456" s="17">
        <v>2277.59</v>
      </c>
      <c r="Z456" s="18"/>
    </row>
    <row r="457" spans="1:26" x14ac:dyDescent="0.25">
      <c r="A457" s="24"/>
      <c r="B457" s="26" t="s">
        <v>21</v>
      </c>
      <c r="C457" s="14"/>
      <c r="D457" s="18"/>
      <c r="E457" s="17"/>
      <c r="F457" s="18"/>
      <c r="G457" s="17">
        <v>1516.88</v>
      </c>
      <c r="H457" s="18"/>
      <c r="I457" s="17"/>
      <c r="J457" s="18"/>
      <c r="K457" s="17"/>
      <c r="L457" s="18"/>
      <c r="M457" s="17">
        <v>7957.48</v>
      </c>
      <c r="N457" s="18"/>
      <c r="O457" s="17">
        <v>932.86</v>
      </c>
      <c r="P457" s="18"/>
      <c r="Q457" s="17"/>
      <c r="R457" s="18"/>
      <c r="S457" s="17"/>
      <c r="T457" s="18"/>
      <c r="U457" s="17"/>
      <c r="V457" s="18"/>
      <c r="W457" s="17"/>
      <c r="X457" s="18"/>
      <c r="Y457" s="17"/>
      <c r="Z457" s="18"/>
    </row>
    <row r="458" spans="1:26" x14ac:dyDescent="0.25">
      <c r="A458" s="24"/>
      <c r="B458" s="26" t="s">
        <v>22</v>
      </c>
      <c r="C458" s="14"/>
      <c r="D458" s="18"/>
      <c r="E458" s="17"/>
      <c r="F458" s="18"/>
      <c r="G458" s="17"/>
      <c r="H458" s="18"/>
      <c r="I458" s="17">
        <v>1516.88</v>
      </c>
      <c r="J458" s="18"/>
      <c r="K458" s="17"/>
      <c r="L458" s="18"/>
      <c r="M458" s="17"/>
      <c r="N458" s="18"/>
      <c r="O458" s="17"/>
      <c r="P458" s="18"/>
      <c r="Q458" s="17"/>
      <c r="R458" s="18"/>
      <c r="S458" s="17"/>
      <c r="T458" s="18"/>
      <c r="U458" s="17"/>
      <c r="V458" s="18"/>
      <c r="W458" s="17"/>
      <c r="X458" s="18"/>
      <c r="Y458" s="17"/>
      <c r="Z458" s="18"/>
    </row>
    <row r="459" spans="1:26" x14ac:dyDescent="0.25">
      <c r="B459" s="27" t="s">
        <v>23</v>
      </c>
      <c r="C459" s="13">
        <f>SUM(C456:C458)</f>
        <v>0</v>
      </c>
      <c r="D459" s="15">
        <f t="shared" ref="D459" si="2488">SUM(D456:D458)</f>
        <v>0</v>
      </c>
      <c r="E459" s="15">
        <f t="shared" ref="E459" si="2489">SUM(E456:E458)</f>
        <v>971.75</v>
      </c>
      <c r="F459" s="15">
        <f t="shared" ref="F459" si="2490">SUM(F456:F458)</f>
        <v>0</v>
      </c>
      <c r="G459" s="15">
        <f t="shared" ref="G459" si="2491">SUM(G456:G458)</f>
        <v>1516.88</v>
      </c>
      <c r="H459" s="15">
        <f t="shared" ref="H459" si="2492">SUM(H456:H458)</f>
        <v>0</v>
      </c>
      <c r="I459" s="15">
        <f t="shared" ref="I459" si="2493">SUM(I456:I458)</f>
        <v>10683.93</v>
      </c>
      <c r="J459" s="15">
        <f t="shared" ref="J459" si="2494">SUM(J456:J458)</f>
        <v>0</v>
      </c>
      <c r="K459" s="15">
        <f t="shared" ref="K459" si="2495">SUM(K456:K458)</f>
        <v>3768.58</v>
      </c>
      <c r="L459" s="15">
        <f t="shared" ref="L459" si="2496">SUM(L456:L458)</f>
        <v>0</v>
      </c>
      <c r="M459" s="15">
        <f t="shared" ref="M459" si="2497">SUM(M456:M458)</f>
        <v>8037.28</v>
      </c>
      <c r="N459" s="15">
        <f t="shared" ref="N459" si="2498">SUM(N456:N458)</f>
        <v>0</v>
      </c>
      <c r="O459" s="15">
        <f t="shared" ref="O459" si="2499">SUM(O456:O458)</f>
        <v>3614.1</v>
      </c>
      <c r="P459" s="15">
        <f t="shared" ref="P459" si="2500">SUM(P456:P458)</f>
        <v>0</v>
      </c>
      <c r="Q459" s="15">
        <f t="shared" ref="Q459" si="2501">SUM(Q456:Q458)</f>
        <v>665.3</v>
      </c>
      <c r="R459" s="15">
        <f t="shared" ref="R459" si="2502">SUM(R456:R458)</f>
        <v>0</v>
      </c>
      <c r="S459" s="15">
        <f t="shared" ref="S459" si="2503">SUM(S456:S458)</f>
        <v>273.62</v>
      </c>
      <c r="T459" s="15">
        <f t="shared" ref="T459" si="2504">SUM(T456:T458)</f>
        <v>0</v>
      </c>
      <c r="U459" s="15">
        <f t="shared" ref="U459" si="2505">SUM(U456:U458)</f>
        <v>0</v>
      </c>
      <c r="V459" s="15">
        <f t="shared" ref="V459" si="2506">SUM(V456:V458)</f>
        <v>0</v>
      </c>
      <c r="W459" s="15">
        <f t="shared" ref="W459" si="2507">SUM(W456:W458)</f>
        <v>0</v>
      </c>
      <c r="X459" s="15">
        <f t="shared" ref="X459" si="2508">SUM(X456:X458)</f>
        <v>0</v>
      </c>
      <c r="Y459" s="15">
        <f t="shared" ref="Y459" si="2509">SUM(Y456:Y458)</f>
        <v>2277.59</v>
      </c>
      <c r="Z459" s="15">
        <f t="shared" ref="Z459" si="2510">SUM(Z456:Z458)</f>
        <v>0</v>
      </c>
    </row>
    <row r="460" spans="1:26" x14ac:dyDescent="0.25">
      <c r="A460" s="25">
        <v>53063013500</v>
      </c>
      <c r="B460" s="26" t="s">
        <v>20</v>
      </c>
      <c r="C460" s="14">
        <v>883.23</v>
      </c>
      <c r="D460" s="18"/>
      <c r="E460" s="17"/>
      <c r="F460" s="18"/>
      <c r="G460" s="17"/>
      <c r="H460" s="18"/>
      <c r="I460" s="17"/>
      <c r="J460" s="18"/>
      <c r="K460" s="17">
        <v>119.61</v>
      </c>
      <c r="L460" s="18"/>
      <c r="M460" s="17">
        <v>1525.2</v>
      </c>
      <c r="N460" s="18"/>
      <c r="O460" s="17"/>
      <c r="P460" s="18"/>
      <c r="Q460" s="17">
        <v>17.28</v>
      </c>
      <c r="R460" s="18"/>
      <c r="S460" s="17">
        <v>29222.34</v>
      </c>
      <c r="T460" s="18"/>
      <c r="U460" s="17">
        <v>67.77</v>
      </c>
      <c r="V460" s="18"/>
      <c r="W460" s="17">
        <v>134.34</v>
      </c>
      <c r="X460" s="18"/>
      <c r="Y460" s="17">
        <v>86.52</v>
      </c>
      <c r="Z460" s="18"/>
    </row>
    <row r="461" spans="1:26" x14ac:dyDescent="0.25">
      <c r="A461" s="24"/>
      <c r="B461" s="26" t="s">
        <v>21</v>
      </c>
      <c r="C461" s="14">
        <v>191.96</v>
      </c>
      <c r="D461" s="18"/>
      <c r="E461" s="17"/>
      <c r="F461" s="18"/>
      <c r="G461" s="17"/>
      <c r="H461" s="18"/>
      <c r="I461" s="17"/>
      <c r="J461" s="18"/>
      <c r="K461" s="17"/>
      <c r="L461" s="18"/>
      <c r="M461" s="17"/>
      <c r="N461" s="18"/>
      <c r="O461" s="17"/>
      <c r="P461" s="18"/>
      <c r="Q461" s="17"/>
      <c r="R461" s="18"/>
      <c r="S461" s="17">
        <v>35.700000000000003</v>
      </c>
      <c r="T461" s="18"/>
      <c r="U461" s="17"/>
      <c r="V461" s="18"/>
      <c r="W461" s="17"/>
      <c r="X461" s="18"/>
      <c r="Y461" s="17"/>
      <c r="Z461" s="18"/>
    </row>
    <row r="462" spans="1:26" x14ac:dyDescent="0.25">
      <c r="A462" s="24"/>
      <c r="B462" s="26" t="s">
        <v>22</v>
      </c>
      <c r="C462" s="14"/>
      <c r="D462" s="18"/>
      <c r="E462" s="17">
        <v>329.3</v>
      </c>
      <c r="F462" s="18"/>
      <c r="G462" s="17"/>
      <c r="H462" s="18"/>
      <c r="I462" s="17"/>
      <c r="J462" s="18"/>
      <c r="K462" s="17"/>
      <c r="L462" s="18"/>
      <c r="M462" s="17"/>
      <c r="N462" s="18"/>
      <c r="O462" s="17"/>
      <c r="P462" s="18"/>
      <c r="Q462" s="17"/>
      <c r="R462" s="18"/>
      <c r="S462" s="17"/>
      <c r="T462" s="18"/>
      <c r="U462" s="17"/>
      <c r="V462" s="18"/>
      <c r="W462" s="17"/>
      <c r="X462" s="18"/>
      <c r="Y462" s="17"/>
      <c r="Z462" s="18"/>
    </row>
    <row r="463" spans="1:26" x14ac:dyDescent="0.25">
      <c r="B463" s="27" t="s">
        <v>23</v>
      </c>
      <c r="C463" s="13">
        <f>SUM(C460:C462)</f>
        <v>1075.19</v>
      </c>
      <c r="D463" s="15">
        <f t="shared" ref="D463" si="2511">SUM(D460:D462)</f>
        <v>0</v>
      </c>
      <c r="E463" s="15">
        <f t="shared" ref="E463" si="2512">SUM(E460:E462)</f>
        <v>329.3</v>
      </c>
      <c r="F463" s="15">
        <f t="shared" ref="F463" si="2513">SUM(F460:F462)</f>
        <v>0</v>
      </c>
      <c r="G463" s="15">
        <f t="shared" ref="G463" si="2514">SUM(G460:G462)</f>
        <v>0</v>
      </c>
      <c r="H463" s="15">
        <f t="shared" ref="H463" si="2515">SUM(H460:H462)</f>
        <v>0</v>
      </c>
      <c r="I463" s="15">
        <f t="shared" ref="I463" si="2516">SUM(I460:I462)</f>
        <v>0</v>
      </c>
      <c r="J463" s="15">
        <f t="shared" ref="J463" si="2517">SUM(J460:J462)</f>
        <v>0</v>
      </c>
      <c r="K463" s="15">
        <f t="shared" ref="K463" si="2518">SUM(K460:K462)</f>
        <v>119.61</v>
      </c>
      <c r="L463" s="15">
        <f t="shared" ref="L463" si="2519">SUM(L460:L462)</f>
        <v>0</v>
      </c>
      <c r="M463" s="15">
        <f t="shared" ref="M463" si="2520">SUM(M460:M462)</f>
        <v>1525.2</v>
      </c>
      <c r="N463" s="15">
        <f t="shared" ref="N463" si="2521">SUM(N460:N462)</f>
        <v>0</v>
      </c>
      <c r="O463" s="15">
        <f t="shared" ref="O463" si="2522">SUM(O460:O462)</f>
        <v>0</v>
      </c>
      <c r="P463" s="15">
        <f t="shared" ref="P463" si="2523">SUM(P460:P462)</f>
        <v>0</v>
      </c>
      <c r="Q463" s="15">
        <f t="shared" ref="Q463" si="2524">SUM(Q460:Q462)</f>
        <v>17.28</v>
      </c>
      <c r="R463" s="15">
        <f t="shared" ref="R463" si="2525">SUM(R460:R462)</f>
        <v>0</v>
      </c>
      <c r="S463" s="15">
        <f t="shared" ref="S463" si="2526">SUM(S460:S462)</f>
        <v>29258.04</v>
      </c>
      <c r="T463" s="15">
        <f t="shared" ref="T463" si="2527">SUM(T460:T462)</f>
        <v>0</v>
      </c>
      <c r="U463" s="15">
        <f t="shared" ref="U463" si="2528">SUM(U460:U462)</f>
        <v>67.77</v>
      </c>
      <c r="V463" s="15">
        <f t="shared" ref="V463" si="2529">SUM(V460:V462)</f>
        <v>0</v>
      </c>
      <c r="W463" s="15">
        <f t="shared" ref="W463" si="2530">SUM(W460:W462)</f>
        <v>134.34</v>
      </c>
      <c r="X463" s="15">
        <f t="shared" ref="X463" si="2531">SUM(X460:X462)</f>
        <v>0</v>
      </c>
      <c r="Y463" s="15">
        <f t="shared" ref="Y463" si="2532">SUM(Y460:Y462)</f>
        <v>86.52</v>
      </c>
      <c r="Z463" s="15">
        <f t="shared" ref="Z463" si="2533">SUM(Z460:Z462)</f>
        <v>0</v>
      </c>
    </row>
    <row r="464" spans="1:26" x14ac:dyDescent="0.25">
      <c r="A464" s="25">
        <v>53063013600</v>
      </c>
      <c r="B464" s="26" t="s">
        <v>20</v>
      </c>
      <c r="C464" s="14">
        <v>448.22</v>
      </c>
      <c r="D464" s="18"/>
      <c r="E464" s="17">
        <v>4.18</v>
      </c>
      <c r="F464" s="18"/>
      <c r="G464" s="17">
        <v>0.6</v>
      </c>
      <c r="H464" s="18"/>
      <c r="I464" s="17">
        <v>1890.04</v>
      </c>
      <c r="J464" s="18"/>
      <c r="K464" s="17">
        <v>20.97</v>
      </c>
      <c r="L464" s="18"/>
      <c r="M464" s="17">
        <v>39.9</v>
      </c>
      <c r="N464" s="18"/>
      <c r="O464" s="17">
        <v>9.26</v>
      </c>
      <c r="P464" s="18"/>
      <c r="Q464" s="17">
        <v>292.58</v>
      </c>
      <c r="R464" s="18"/>
      <c r="S464" s="17">
        <v>0.01</v>
      </c>
      <c r="T464" s="18"/>
      <c r="U464" s="17">
        <v>109.72</v>
      </c>
      <c r="V464" s="18"/>
      <c r="W464" s="17">
        <v>13.65</v>
      </c>
      <c r="X464" s="18"/>
      <c r="Y464" s="17"/>
      <c r="Z464" s="18"/>
    </row>
    <row r="465" spans="1:26" x14ac:dyDescent="0.25">
      <c r="A465" s="24"/>
      <c r="B465" s="26" t="s">
        <v>21</v>
      </c>
      <c r="C465" s="14">
        <v>47.9</v>
      </c>
      <c r="D465" s="18"/>
      <c r="E465" s="17">
        <v>37.97</v>
      </c>
      <c r="F465" s="18"/>
      <c r="G465" s="17">
        <v>25.18</v>
      </c>
      <c r="H465" s="18"/>
      <c r="I465" s="17"/>
      <c r="J465" s="18"/>
      <c r="K465" s="17">
        <v>51.82</v>
      </c>
      <c r="L465" s="18"/>
      <c r="M465" s="17"/>
      <c r="N465" s="18"/>
      <c r="O465" s="17"/>
      <c r="P465" s="18"/>
      <c r="Q465" s="17">
        <v>30.26</v>
      </c>
      <c r="R465" s="18"/>
      <c r="S465" s="17">
        <v>136.33000000000001</v>
      </c>
      <c r="T465" s="18"/>
      <c r="U465" s="17"/>
      <c r="V465" s="18"/>
      <c r="W465" s="17">
        <v>243.41</v>
      </c>
      <c r="X465" s="18"/>
      <c r="Y465" s="17">
        <v>174.15</v>
      </c>
      <c r="Z465" s="18"/>
    </row>
    <row r="466" spans="1:26" x14ac:dyDescent="0.25">
      <c r="A466" s="24"/>
      <c r="B466" s="26" t="s">
        <v>22</v>
      </c>
      <c r="C466" s="14">
        <v>254.19</v>
      </c>
      <c r="D466" s="18"/>
      <c r="E466" s="17">
        <v>292.85000000000002</v>
      </c>
      <c r="F466" s="18"/>
      <c r="G466" s="17">
        <v>336.13</v>
      </c>
      <c r="H466" s="18"/>
      <c r="I466" s="17">
        <v>212.07</v>
      </c>
      <c r="J466" s="18"/>
      <c r="K466" s="17">
        <v>290.3</v>
      </c>
      <c r="L466" s="18"/>
      <c r="M466" s="17">
        <v>246.07</v>
      </c>
      <c r="N466" s="18"/>
      <c r="O466" s="17">
        <v>293.95999999999998</v>
      </c>
      <c r="P466" s="18"/>
      <c r="Q466" s="17">
        <v>227.66</v>
      </c>
      <c r="R466" s="18"/>
      <c r="S466" s="17">
        <v>51.38</v>
      </c>
      <c r="T466" s="18"/>
      <c r="U466" s="17">
        <v>236.3</v>
      </c>
      <c r="V466" s="18"/>
      <c r="W466" s="17">
        <v>101.22</v>
      </c>
      <c r="X466" s="18"/>
      <c r="Y466" s="17">
        <v>123.93</v>
      </c>
      <c r="Z466" s="18"/>
    </row>
    <row r="467" spans="1:26" x14ac:dyDescent="0.25">
      <c r="B467" s="27" t="s">
        <v>23</v>
      </c>
      <c r="C467" s="13">
        <f>SUM(C464:C466)</f>
        <v>750.31</v>
      </c>
      <c r="D467" s="15">
        <f t="shared" ref="D467" si="2534">SUM(D464:D466)</f>
        <v>0</v>
      </c>
      <c r="E467" s="15">
        <f t="shared" ref="E467" si="2535">SUM(E464:E466)</f>
        <v>335</v>
      </c>
      <c r="F467" s="15">
        <f t="shared" ref="F467" si="2536">SUM(F464:F466)</f>
        <v>0</v>
      </c>
      <c r="G467" s="15">
        <f t="shared" ref="G467" si="2537">SUM(G464:G466)</f>
        <v>361.90999999999997</v>
      </c>
      <c r="H467" s="15">
        <f t="shared" ref="H467" si="2538">SUM(H464:H466)</f>
        <v>0</v>
      </c>
      <c r="I467" s="15">
        <f t="shared" ref="I467" si="2539">SUM(I464:I466)</f>
        <v>2102.11</v>
      </c>
      <c r="J467" s="15">
        <f t="shared" ref="J467" si="2540">SUM(J464:J466)</f>
        <v>0</v>
      </c>
      <c r="K467" s="15">
        <f t="shared" ref="K467" si="2541">SUM(K464:K466)</f>
        <v>363.09000000000003</v>
      </c>
      <c r="L467" s="15">
        <f t="shared" ref="L467" si="2542">SUM(L464:L466)</f>
        <v>0</v>
      </c>
      <c r="M467" s="15">
        <f t="shared" ref="M467" si="2543">SUM(M464:M466)</f>
        <v>285.96999999999997</v>
      </c>
      <c r="N467" s="15">
        <f t="shared" ref="N467" si="2544">SUM(N464:N466)</f>
        <v>0</v>
      </c>
      <c r="O467" s="15">
        <f t="shared" ref="O467" si="2545">SUM(O464:O466)</f>
        <v>303.21999999999997</v>
      </c>
      <c r="P467" s="15">
        <f t="shared" ref="P467" si="2546">SUM(P464:P466)</f>
        <v>0</v>
      </c>
      <c r="Q467" s="15">
        <f t="shared" ref="Q467" si="2547">SUM(Q464:Q466)</f>
        <v>550.5</v>
      </c>
      <c r="R467" s="15">
        <f t="shared" ref="R467" si="2548">SUM(R464:R466)</f>
        <v>0</v>
      </c>
      <c r="S467" s="15">
        <f t="shared" ref="S467" si="2549">SUM(S464:S466)</f>
        <v>187.72</v>
      </c>
      <c r="T467" s="15">
        <f t="shared" ref="T467" si="2550">SUM(T464:T466)</f>
        <v>0</v>
      </c>
      <c r="U467" s="15">
        <f t="shared" ref="U467" si="2551">SUM(U464:U466)</f>
        <v>346.02</v>
      </c>
      <c r="V467" s="15">
        <f t="shared" ref="V467" si="2552">SUM(V464:V466)</f>
        <v>0</v>
      </c>
      <c r="W467" s="15">
        <f t="shared" ref="W467" si="2553">SUM(W464:W466)</f>
        <v>358.28</v>
      </c>
      <c r="X467" s="15">
        <f t="shared" ref="X467" si="2554">SUM(X464:X466)</f>
        <v>0</v>
      </c>
      <c r="Y467" s="15">
        <f t="shared" ref="Y467" si="2555">SUM(Y464:Y466)</f>
        <v>298.08000000000004</v>
      </c>
      <c r="Z467" s="15">
        <f t="shared" ref="Z467" si="2556">SUM(Z464:Z466)</f>
        <v>0</v>
      </c>
    </row>
    <row r="468" spans="1:26" x14ac:dyDescent="0.25">
      <c r="A468" s="25">
        <v>53063013700</v>
      </c>
      <c r="B468" s="26" t="s">
        <v>20</v>
      </c>
      <c r="C468" s="14">
        <v>57688.89</v>
      </c>
      <c r="D468" s="18"/>
      <c r="E468" s="17">
        <v>29798.880000000001</v>
      </c>
      <c r="F468" s="18"/>
      <c r="G468" s="17">
        <v>4263.6400000000003</v>
      </c>
      <c r="H468" s="18"/>
      <c r="I468" s="17">
        <v>1744.65</v>
      </c>
      <c r="J468" s="18"/>
      <c r="K468" s="17">
        <v>11344.87</v>
      </c>
      <c r="L468" s="18"/>
      <c r="M468" s="17">
        <v>5934.58</v>
      </c>
      <c r="N468" s="18"/>
      <c r="O468" s="17">
        <v>9362.9699999999993</v>
      </c>
      <c r="P468" s="18"/>
      <c r="Q468" s="17">
        <v>44095.02</v>
      </c>
      <c r="R468" s="18"/>
      <c r="S468" s="17">
        <v>34620.089999999997</v>
      </c>
      <c r="T468" s="18"/>
      <c r="U468" s="17">
        <v>10118.69</v>
      </c>
      <c r="V468" s="18"/>
      <c r="W468" s="17">
        <v>1912.82</v>
      </c>
      <c r="X468" s="18"/>
      <c r="Y468" s="17">
        <v>6687.35</v>
      </c>
      <c r="Z468" s="18"/>
    </row>
    <row r="469" spans="1:26" x14ac:dyDescent="0.25">
      <c r="A469" s="24"/>
      <c r="B469" s="26" t="s">
        <v>21</v>
      </c>
      <c r="C469" s="14"/>
      <c r="D469" s="18"/>
      <c r="E469" s="17"/>
      <c r="F469" s="18"/>
      <c r="G469" s="17">
        <v>375.83</v>
      </c>
      <c r="H469" s="18"/>
      <c r="I469" s="17">
        <v>2185.44</v>
      </c>
      <c r="J469" s="18"/>
      <c r="K469" s="17">
        <v>721.97</v>
      </c>
      <c r="L469" s="18"/>
      <c r="M469" s="17">
        <v>6317.29</v>
      </c>
      <c r="N469" s="18"/>
      <c r="O469" s="17">
        <v>1968.9</v>
      </c>
      <c r="P469" s="18"/>
      <c r="Q469" s="17">
        <v>1128.07</v>
      </c>
      <c r="R469" s="18"/>
      <c r="S469" s="17"/>
      <c r="T469" s="18"/>
      <c r="U469" s="17">
        <v>626.88</v>
      </c>
      <c r="V469" s="18"/>
      <c r="W469" s="17">
        <v>4612.1000000000004</v>
      </c>
      <c r="X469" s="18"/>
      <c r="Y469" s="17">
        <v>2273.73</v>
      </c>
      <c r="Z469" s="18"/>
    </row>
    <row r="470" spans="1:26" x14ac:dyDescent="0.25">
      <c r="A470" s="24"/>
      <c r="B470" s="26" t="s">
        <v>22</v>
      </c>
      <c r="C470" s="14">
        <v>42160.74</v>
      </c>
      <c r="D470" s="18"/>
      <c r="E470" s="17">
        <v>77631.520000000004</v>
      </c>
      <c r="F470" s="18"/>
      <c r="G470" s="17">
        <v>80174.36</v>
      </c>
      <c r="H470" s="18"/>
      <c r="I470" s="17">
        <v>77505.36</v>
      </c>
      <c r="J470" s="18"/>
      <c r="K470" s="17">
        <v>3092.88</v>
      </c>
      <c r="L470" s="18"/>
      <c r="M470" s="17">
        <v>4018.17</v>
      </c>
      <c r="N470" s="18"/>
      <c r="O470" s="17">
        <v>5406.29</v>
      </c>
      <c r="P470" s="18"/>
      <c r="Q470" s="17">
        <v>6012.3</v>
      </c>
      <c r="R470" s="18"/>
      <c r="S470" s="17"/>
      <c r="T470" s="18"/>
      <c r="U470" s="17"/>
      <c r="V470" s="18"/>
      <c r="W470" s="17">
        <v>993.75</v>
      </c>
      <c r="X470" s="18"/>
      <c r="Y470" s="17">
        <v>354.43</v>
      </c>
      <c r="Z470" s="18"/>
    </row>
    <row r="471" spans="1:26" x14ac:dyDescent="0.25">
      <c r="B471" s="27" t="s">
        <v>23</v>
      </c>
      <c r="C471" s="13">
        <f>SUM(C468:C470)</f>
        <v>99849.63</v>
      </c>
      <c r="D471" s="15">
        <f t="shared" ref="D471" si="2557">SUM(D468:D470)</f>
        <v>0</v>
      </c>
      <c r="E471" s="15">
        <f t="shared" ref="E471" si="2558">SUM(E468:E470)</f>
        <v>107430.40000000001</v>
      </c>
      <c r="F471" s="15">
        <f t="shared" ref="F471" si="2559">SUM(F468:F470)</f>
        <v>0</v>
      </c>
      <c r="G471" s="15">
        <f t="shared" ref="G471" si="2560">SUM(G468:G470)</f>
        <v>84813.83</v>
      </c>
      <c r="H471" s="15">
        <f t="shared" ref="H471" si="2561">SUM(H468:H470)</f>
        <v>0</v>
      </c>
      <c r="I471" s="15">
        <f t="shared" ref="I471" si="2562">SUM(I468:I470)</f>
        <v>81435.45</v>
      </c>
      <c r="J471" s="15">
        <f t="shared" ref="J471" si="2563">SUM(J468:J470)</f>
        <v>0</v>
      </c>
      <c r="K471" s="15">
        <f t="shared" ref="K471" si="2564">SUM(K468:K470)</f>
        <v>15159.720000000001</v>
      </c>
      <c r="L471" s="15">
        <f t="shared" ref="L471" si="2565">SUM(L468:L470)</f>
        <v>0</v>
      </c>
      <c r="M471" s="15">
        <f t="shared" ref="M471" si="2566">SUM(M468:M470)</f>
        <v>16270.039999999999</v>
      </c>
      <c r="N471" s="15">
        <f t="shared" ref="N471" si="2567">SUM(N468:N470)</f>
        <v>0</v>
      </c>
      <c r="O471" s="15">
        <f t="shared" ref="O471" si="2568">SUM(O468:O470)</f>
        <v>16738.16</v>
      </c>
      <c r="P471" s="15">
        <f t="shared" ref="P471" si="2569">SUM(P468:P470)</f>
        <v>0</v>
      </c>
      <c r="Q471" s="15">
        <f t="shared" ref="Q471" si="2570">SUM(Q468:Q470)</f>
        <v>51235.39</v>
      </c>
      <c r="R471" s="15">
        <f t="shared" ref="R471" si="2571">SUM(R468:R470)</f>
        <v>0</v>
      </c>
      <c r="S471" s="15">
        <f t="shared" ref="S471" si="2572">SUM(S468:S470)</f>
        <v>34620.089999999997</v>
      </c>
      <c r="T471" s="15">
        <f t="shared" ref="T471" si="2573">SUM(T468:T470)</f>
        <v>0</v>
      </c>
      <c r="U471" s="15">
        <f t="shared" ref="U471" si="2574">SUM(U468:U470)</f>
        <v>10745.57</v>
      </c>
      <c r="V471" s="15">
        <f t="shared" ref="V471" si="2575">SUM(V468:V470)</f>
        <v>0</v>
      </c>
      <c r="W471" s="15">
        <f t="shared" ref="W471" si="2576">SUM(W468:W470)</f>
        <v>7518.67</v>
      </c>
      <c r="X471" s="15">
        <f t="shared" ref="X471" si="2577">SUM(X468:X470)</f>
        <v>0</v>
      </c>
      <c r="Y471" s="15">
        <f t="shared" ref="Y471" si="2578">SUM(Y468:Y470)</f>
        <v>9315.51</v>
      </c>
      <c r="Z471" s="15">
        <f t="shared" ref="Z471" si="2579">SUM(Z468:Z470)</f>
        <v>0</v>
      </c>
    </row>
    <row r="472" spans="1:26" x14ac:dyDescent="0.25">
      <c r="A472" s="25">
        <v>53063013800</v>
      </c>
      <c r="B472" s="26" t="s">
        <v>20</v>
      </c>
      <c r="C472" s="14"/>
      <c r="D472" s="18"/>
      <c r="E472" s="17"/>
      <c r="F472" s="18"/>
      <c r="G472" s="17"/>
      <c r="H472" s="18"/>
      <c r="I472" s="17"/>
      <c r="J472" s="18"/>
      <c r="K472" s="17"/>
      <c r="L472" s="18"/>
      <c r="M472" s="17"/>
      <c r="N472" s="18"/>
      <c r="O472" s="17"/>
      <c r="P472" s="18"/>
      <c r="Q472" s="17"/>
      <c r="R472" s="18"/>
      <c r="S472" s="17"/>
      <c r="T472" s="18"/>
      <c r="U472" s="17"/>
      <c r="V472" s="18"/>
      <c r="W472" s="17"/>
      <c r="X472" s="18"/>
      <c r="Y472" s="17"/>
      <c r="Z472" s="18"/>
    </row>
    <row r="473" spans="1:26" x14ac:dyDescent="0.25">
      <c r="A473" s="24"/>
      <c r="B473" s="26" t="s">
        <v>21</v>
      </c>
      <c r="C473" s="14"/>
      <c r="D473" s="18"/>
      <c r="E473" s="17"/>
      <c r="F473" s="18"/>
      <c r="G473" s="17"/>
      <c r="H473" s="18"/>
      <c r="I473" s="17"/>
      <c r="J473" s="18"/>
      <c r="K473" s="17"/>
      <c r="L473" s="18"/>
      <c r="M473" s="17"/>
      <c r="N473" s="18"/>
      <c r="O473" s="17"/>
      <c r="P473" s="18"/>
      <c r="Q473" s="17"/>
      <c r="R473" s="18"/>
      <c r="S473" s="17"/>
      <c r="T473" s="18"/>
      <c r="U473" s="17"/>
      <c r="V473" s="18"/>
      <c r="W473" s="17"/>
      <c r="X473" s="18"/>
      <c r="Y473" s="17"/>
      <c r="Z473" s="18"/>
    </row>
    <row r="474" spans="1:26" x14ac:dyDescent="0.25">
      <c r="A474" s="24"/>
      <c r="B474" s="26" t="s">
        <v>22</v>
      </c>
      <c r="C474" s="14"/>
      <c r="D474" s="18"/>
      <c r="E474" s="17"/>
      <c r="F474" s="18"/>
      <c r="G474" s="17"/>
      <c r="H474" s="18"/>
      <c r="I474" s="17"/>
      <c r="J474" s="18"/>
      <c r="K474" s="17"/>
      <c r="L474" s="18"/>
      <c r="M474" s="17"/>
      <c r="N474" s="18"/>
      <c r="O474" s="17"/>
      <c r="P474" s="18"/>
      <c r="Q474" s="17"/>
      <c r="R474" s="18"/>
      <c r="S474" s="17"/>
      <c r="T474" s="18"/>
      <c r="U474" s="17"/>
      <c r="V474" s="18"/>
      <c r="W474" s="17"/>
      <c r="X474" s="18"/>
      <c r="Y474" s="17"/>
      <c r="Z474" s="18"/>
    </row>
    <row r="475" spans="1:26" x14ac:dyDescent="0.25">
      <c r="B475" s="27" t="s">
        <v>23</v>
      </c>
      <c r="C475" s="13">
        <f>SUM(C472:C474)</f>
        <v>0</v>
      </c>
      <c r="D475" s="15">
        <f t="shared" ref="D475" si="2580">SUM(D472:D474)</f>
        <v>0</v>
      </c>
      <c r="E475" s="15">
        <f t="shared" ref="E475" si="2581">SUM(E472:E474)</f>
        <v>0</v>
      </c>
      <c r="F475" s="15">
        <f t="shared" ref="F475" si="2582">SUM(F472:F474)</f>
        <v>0</v>
      </c>
      <c r="G475" s="15">
        <f t="shared" ref="G475" si="2583">SUM(G472:G474)</f>
        <v>0</v>
      </c>
      <c r="H475" s="15">
        <f t="shared" ref="H475" si="2584">SUM(H472:H474)</f>
        <v>0</v>
      </c>
      <c r="I475" s="15">
        <f t="shared" ref="I475" si="2585">SUM(I472:I474)</f>
        <v>0</v>
      </c>
      <c r="J475" s="15">
        <f t="shared" ref="J475" si="2586">SUM(J472:J474)</f>
        <v>0</v>
      </c>
      <c r="K475" s="15">
        <f t="shared" ref="K475" si="2587">SUM(K472:K474)</f>
        <v>0</v>
      </c>
      <c r="L475" s="15">
        <f t="shared" ref="L475" si="2588">SUM(L472:L474)</f>
        <v>0</v>
      </c>
      <c r="M475" s="15">
        <f t="shared" ref="M475" si="2589">SUM(M472:M474)</f>
        <v>0</v>
      </c>
      <c r="N475" s="15">
        <f t="shared" ref="N475" si="2590">SUM(N472:N474)</f>
        <v>0</v>
      </c>
      <c r="O475" s="15">
        <f t="shared" ref="O475" si="2591">SUM(O472:O474)</f>
        <v>0</v>
      </c>
      <c r="P475" s="15">
        <f t="shared" ref="P475" si="2592">SUM(P472:P474)</f>
        <v>0</v>
      </c>
      <c r="Q475" s="15">
        <f t="shared" ref="Q475" si="2593">SUM(Q472:Q474)</f>
        <v>0</v>
      </c>
      <c r="R475" s="15">
        <f t="shared" ref="R475" si="2594">SUM(R472:R474)</f>
        <v>0</v>
      </c>
      <c r="S475" s="15">
        <f t="shared" ref="S475" si="2595">SUM(S472:S474)</f>
        <v>0</v>
      </c>
      <c r="T475" s="15">
        <f t="shared" ref="T475" si="2596">SUM(T472:T474)</f>
        <v>0</v>
      </c>
      <c r="U475" s="15">
        <f t="shared" ref="U475" si="2597">SUM(U472:U474)</f>
        <v>0</v>
      </c>
      <c r="V475" s="15">
        <f t="shared" ref="V475" si="2598">SUM(V472:V474)</f>
        <v>0</v>
      </c>
      <c r="W475" s="15">
        <f t="shared" ref="W475" si="2599">SUM(W472:W474)</f>
        <v>0</v>
      </c>
      <c r="X475" s="15">
        <f t="shared" ref="X475" si="2600">SUM(X472:X474)</f>
        <v>0</v>
      </c>
      <c r="Y475" s="15">
        <f t="shared" ref="Y475" si="2601">SUM(Y472:Y474)</f>
        <v>0</v>
      </c>
      <c r="Z475" s="15">
        <f t="shared" ref="Z475" si="2602">SUM(Z472:Z474)</f>
        <v>0</v>
      </c>
    </row>
    <row r="476" spans="1:26" x14ac:dyDescent="0.25">
      <c r="A476" s="25">
        <v>53063013900</v>
      </c>
      <c r="B476" s="26" t="s">
        <v>20</v>
      </c>
      <c r="C476" s="14">
        <v>7295.49</v>
      </c>
      <c r="D476" s="18"/>
      <c r="E476" s="17">
        <v>4437.1099999999997</v>
      </c>
      <c r="F476" s="18"/>
      <c r="G476" s="17">
        <v>6535.22</v>
      </c>
      <c r="H476" s="18"/>
      <c r="I476" s="17">
        <v>8120.68</v>
      </c>
      <c r="J476" s="18"/>
      <c r="K476" s="17">
        <v>719.08</v>
      </c>
      <c r="L476" s="18"/>
      <c r="M476" s="17">
        <v>695.54</v>
      </c>
      <c r="N476" s="18"/>
      <c r="O476" s="17">
        <v>1322.04</v>
      </c>
      <c r="P476" s="18"/>
      <c r="Q476" s="17">
        <v>84.04</v>
      </c>
      <c r="R476" s="18"/>
      <c r="S476" s="17">
        <v>1051.98</v>
      </c>
      <c r="T476" s="18"/>
      <c r="U476" s="17">
        <v>330.48</v>
      </c>
      <c r="V476" s="18"/>
      <c r="W476" s="17">
        <v>2324.89</v>
      </c>
      <c r="X476" s="18"/>
      <c r="Y476" s="17">
        <v>616.54</v>
      </c>
      <c r="Z476" s="18"/>
    </row>
    <row r="477" spans="1:26" x14ac:dyDescent="0.25">
      <c r="A477" s="24"/>
      <c r="B477" s="26" t="s">
        <v>21</v>
      </c>
      <c r="C477" s="14">
        <v>55.69</v>
      </c>
      <c r="D477" s="18"/>
      <c r="E477" s="17"/>
      <c r="F477" s="18"/>
      <c r="G477" s="17">
        <v>60.1</v>
      </c>
      <c r="H477" s="18"/>
      <c r="I477" s="17"/>
      <c r="J477" s="18"/>
      <c r="K477" s="17"/>
      <c r="L477" s="18"/>
      <c r="M477" s="17">
        <v>5583.48</v>
      </c>
      <c r="N477" s="18"/>
      <c r="O477" s="17">
        <v>5675.6</v>
      </c>
      <c r="P477" s="18"/>
      <c r="Q477" s="17">
        <v>2222.8200000000002</v>
      </c>
      <c r="R477" s="18"/>
      <c r="S477" s="17">
        <v>10538.64</v>
      </c>
      <c r="T477" s="18"/>
      <c r="U477" s="17">
        <v>4312.3599999999997</v>
      </c>
      <c r="V477" s="18"/>
      <c r="W477" s="17"/>
      <c r="X477" s="18"/>
      <c r="Y477" s="17"/>
      <c r="Z477" s="18"/>
    </row>
    <row r="478" spans="1:26" x14ac:dyDescent="0.25">
      <c r="A478" s="24"/>
      <c r="B478" s="26" t="s">
        <v>22</v>
      </c>
      <c r="C478" s="14">
        <v>211.22</v>
      </c>
      <c r="D478" s="18"/>
      <c r="E478" s="17">
        <v>333.66</v>
      </c>
      <c r="F478" s="18"/>
      <c r="G478" s="17">
        <v>284.81</v>
      </c>
      <c r="H478" s="18"/>
      <c r="I478" s="17">
        <v>411.81</v>
      </c>
      <c r="J478" s="18"/>
      <c r="K478" s="17">
        <v>378.04</v>
      </c>
      <c r="L478" s="18"/>
      <c r="M478" s="17">
        <v>445.44</v>
      </c>
      <c r="N478" s="18"/>
      <c r="O478" s="17">
        <v>512.09</v>
      </c>
      <c r="P478" s="18"/>
      <c r="Q478" s="17">
        <v>11386.55</v>
      </c>
      <c r="R478" s="18"/>
      <c r="S478" s="17">
        <v>551.23</v>
      </c>
      <c r="T478" s="18"/>
      <c r="U478" s="17">
        <v>19117.939999999999</v>
      </c>
      <c r="V478" s="18"/>
      <c r="W478" s="17">
        <v>27095.34</v>
      </c>
      <c r="X478" s="18"/>
      <c r="Y478" s="17">
        <v>19125.330000000002</v>
      </c>
      <c r="Z478" s="18"/>
    </row>
    <row r="479" spans="1:26" x14ac:dyDescent="0.25">
      <c r="B479" s="27" t="s">
        <v>23</v>
      </c>
      <c r="C479" s="13">
        <f>SUM(C476:C478)</f>
        <v>7562.4</v>
      </c>
      <c r="D479" s="15">
        <f t="shared" ref="D479" si="2603">SUM(D476:D478)</f>
        <v>0</v>
      </c>
      <c r="E479" s="15">
        <f t="shared" ref="E479" si="2604">SUM(E476:E478)</f>
        <v>4770.7699999999995</v>
      </c>
      <c r="F479" s="15">
        <f t="shared" ref="F479" si="2605">SUM(F476:F478)</f>
        <v>0</v>
      </c>
      <c r="G479" s="15">
        <f t="shared" ref="G479" si="2606">SUM(G476:G478)</f>
        <v>6880.130000000001</v>
      </c>
      <c r="H479" s="15">
        <f t="shared" ref="H479" si="2607">SUM(H476:H478)</f>
        <v>0</v>
      </c>
      <c r="I479" s="15">
        <f t="shared" ref="I479" si="2608">SUM(I476:I478)</f>
        <v>8532.49</v>
      </c>
      <c r="J479" s="15">
        <f t="shared" ref="J479" si="2609">SUM(J476:J478)</f>
        <v>0</v>
      </c>
      <c r="K479" s="15">
        <f t="shared" ref="K479" si="2610">SUM(K476:K478)</f>
        <v>1097.1200000000001</v>
      </c>
      <c r="L479" s="15">
        <f t="shared" ref="L479" si="2611">SUM(L476:L478)</f>
        <v>0</v>
      </c>
      <c r="M479" s="15">
        <f t="shared" ref="M479" si="2612">SUM(M476:M478)</f>
        <v>6724.4599999999991</v>
      </c>
      <c r="N479" s="15">
        <f t="shared" ref="N479" si="2613">SUM(N476:N478)</f>
        <v>0</v>
      </c>
      <c r="O479" s="15">
        <f t="shared" ref="O479" si="2614">SUM(O476:O478)</f>
        <v>7509.7300000000005</v>
      </c>
      <c r="P479" s="15">
        <f t="shared" ref="P479" si="2615">SUM(P476:P478)</f>
        <v>0</v>
      </c>
      <c r="Q479" s="15">
        <f t="shared" ref="Q479" si="2616">SUM(Q476:Q478)</f>
        <v>13693.41</v>
      </c>
      <c r="R479" s="15">
        <f t="shared" ref="R479" si="2617">SUM(R476:R478)</f>
        <v>0</v>
      </c>
      <c r="S479" s="15">
        <f t="shared" ref="S479" si="2618">SUM(S476:S478)</f>
        <v>12141.849999999999</v>
      </c>
      <c r="T479" s="15">
        <f t="shared" ref="T479" si="2619">SUM(T476:T478)</f>
        <v>0</v>
      </c>
      <c r="U479" s="15">
        <f t="shared" ref="U479" si="2620">SUM(U476:U478)</f>
        <v>23760.78</v>
      </c>
      <c r="V479" s="15">
        <f t="shared" ref="V479" si="2621">SUM(V476:V478)</f>
        <v>0</v>
      </c>
      <c r="W479" s="15">
        <f t="shared" ref="W479" si="2622">SUM(W476:W478)</f>
        <v>29420.23</v>
      </c>
      <c r="X479" s="15">
        <f t="shared" ref="X479" si="2623">SUM(X476:X478)</f>
        <v>0</v>
      </c>
      <c r="Y479" s="15">
        <f t="shared" ref="Y479" si="2624">SUM(Y476:Y478)</f>
        <v>19741.870000000003</v>
      </c>
      <c r="Z479" s="15">
        <f t="shared" ref="Z479" si="2625">SUM(Z476:Z478)</f>
        <v>0</v>
      </c>
    </row>
    <row r="480" spans="1:26" x14ac:dyDescent="0.25">
      <c r="A480" s="25">
        <v>53063014001</v>
      </c>
      <c r="B480" s="26" t="s">
        <v>20</v>
      </c>
      <c r="C480" s="14">
        <v>188.91</v>
      </c>
      <c r="D480" s="18"/>
      <c r="E480" s="17">
        <v>1350.79</v>
      </c>
      <c r="F480" s="18"/>
      <c r="G480" s="17">
        <v>454.95</v>
      </c>
      <c r="H480" s="18"/>
      <c r="I480" s="17">
        <v>166</v>
      </c>
      <c r="J480" s="18"/>
      <c r="K480" s="17">
        <v>391.53</v>
      </c>
      <c r="L480" s="18"/>
      <c r="M480" s="17">
        <v>57.97</v>
      </c>
      <c r="N480" s="18"/>
      <c r="O480" s="17">
        <v>13.98</v>
      </c>
      <c r="P480" s="18"/>
      <c r="Q480" s="17">
        <v>43.22</v>
      </c>
      <c r="R480" s="18"/>
      <c r="S480" s="17"/>
      <c r="T480" s="18"/>
      <c r="U480" s="17">
        <v>10.9</v>
      </c>
      <c r="V480" s="18"/>
      <c r="W480" s="17"/>
      <c r="X480" s="18"/>
      <c r="Y480" s="17">
        <v>117.63</v>
      </c>
      <c r="Z480" s="18"/>
    </row>
    <row r="481" spans="1:26" x14ac:dyDescent="0.25">
      <c r="A481" s="24"/>
      <c r="B481" s="26" t="s">
        <v>21</v>
      </c>
      <c r="C481" s="14"/>
      <c r="D481" s="18"/>
      <c r="E481" s="17"/>
      <c r="F481" s="18"/>
      <c r="G481" s="17">
        <v>3206.32</v>
      </c>
      <c r="H481" s="18"/>
      <c r="I481" s="17">
        <v>457.21</v>
      </c>
      <c r="J481" s="18"/>
      <c r="K481" s="17"/>
      <c r="L481" s="18"/>
      <c r="M481" s="17">
        <v>148.57</v>
      </c>
      <c r="N481" s="18"/>
      <c r="O481" s="17">
        <v>75.97</v>
      </c>
      <c r="P481" s="18"/>
      <c r="Q481" s="17">
        <v>24.88</v>
      </c>
      <c r="R481" s="18"/>
      <c r="S481" s="17"/>
      <c r="T481" s="18"/>
      <c r="U481" s="17"/>
      <c r="V481" s="18"/>
      <c r="W481" s="17"/>
      <c r="X481" s="18"/>
      <c r="Y481" s="17"/>
      <c r="Z481" s="18"/>
    </row>
    <row r="482" spans="1:26" x14ac:dyDescent="0.25">
      <c r="A482" s="24"/>
      <c r="B482" s="26" t="s">
        <v>22</v>
      </c>
      <c r="C482" s="14">
        <v>292.89</v>
      </c>
      <c r="D482" s="18"/>
      <c r="E482" s="17">
        <v>449.73</v>
      </c>
      <c r="F482" s="18"/>
      <c r="G482" s="17">
        <v>569.36</v>
      </c>
      <c r="H482" s="18"/>
      <c r="I482" s="17">
        <v>4665.88</v>
      </c>
      <c r="J482" s="18"/>
      <c r="K482" s="17">
        <v>4486.3999999999996</v>
      </c>
      <c r="L482" s="18"/>
      <c r="M482" s="17">
        <v>4757.17</v>
      </c>
      <c r="N482" s="18"/>
      <c r="O482" s="17">
        <v>1067.25</v>
      </c>
      <c r="P482" s="18"/>
      <c r="Q482" s="17">
        <v>383.13</v>
      </c>
      <c r="R482" s="18"/>
      <c r="S482" s="17">
        <v>497.02</v>
      </c>
      <c r="T482" s="18"/>
      <c r="U482" s="17">
        <v>542.99</v>
      </c>
      <c r="V482" s="18"/>
      <c r="W482" s="17">
        <v>631.91</v>
      </c>
      <c r="X482" s="18"/>
      <c r="Y482" s="17">
        <v>725.94</v>
      </c>
      <c r="Z482" s="18"/>
    </row>
    <row r="483" spans="1:26" x14ac:dyDescent="0.25">
      <c r="B483" s="27" t="s">
        <v>23</v>
      </c>
      <c r="C483" s="13">
        <f>SUM(C480:C482)</f>
        <v>481.79999999999995</v>
      </c>
      <c r="D483" s="15">
        <f t="shared" ref="D483" si="2626">SUM(D480:D482)</f>
        <v>0</v>
      </c>
      <c r="E483" s="15">
        <f t="shared" ref="E483" si="2627">SUM(E480:E482)</f>
        <v>1800.52</v>
      </c>
      <c r="F483" s="15">
        <f t="shared" ref="F483" si="2628">SUM(F480:F482)</f>
        <v>0</v>
      </c>
      <c r="G483" s="15">
        <f t="shared" ref="G483" si="2629">SUM(G480:G482)</f>
        <v>4230.63</v>
      </c>
      <c r="H483" s="15">
        <f t="shared" ref="H483" si="2630">SUM(H480:H482)</f>
        <v>0</v>
      </c>
      <c r="I483" s="15">
        <f t="shared" ref="I483" si="2631">SUM(I480:I482)</f>
        <v>5289.09</v>
      </c>
      <c r="J483" s="15">
        <f t="shared" ref="J483" si="2632">SUM(J480:J482)</f>
        <v>0</v>
      </c>
      <c r="K483" s="15">
        <f t="shared" ref="K483" si="2633">SUM(K480:K482)</f>
        <v>4877.9299999999994</v>
      </c>
      <c r="L483" s="15">
        <f t="shared" ref="L483" si="2634">SUM(L480:L482)</f>
        <v>0</v>
      </c>
      <c r="M483" s="15">
        <f t="shared" ref="M483" si="2635">SUM(M480:M482)</f>
        <v>4963.71</v>
      </c>
      <c r="N483" s="15">
        <f t="shared" ref="N483" si="2636">SUM(N480:N482)</f>
        <v>0</v>
      </c>
      <c r="O483" s="15">
        <f t="shared" ref="O483" si="2637">SUM(O480:O482)</f>
        <v>1157.2</v>
      </c>
      <c r="P483" s="15">
        <f t="shared" ref="P483" si="2638">SUM(P480:P482)</f>
        <v>0</v>
      </c>
      <c r="Q483" s="15">
        <f t="shared" ref="Q483" si="2639">SUM(Q480:Q482)</f>
        <v>451.23</v>
      </c>
      <c r="R483" s="15">
        <f t="shared" ref="R483" si="2640">SUM(R480:R482)</f>
        <v>0</v>
      </c>
      <c r="S483" s="15">
        <f t="shared" ref="S483" si="2641">SUM(S480:S482)</f>
        <v>497.02</v>
      </c>
      <c r="T483" s="15">
        <f t="shared" ref="T483" si="2642">SUM(T480:T482)</f>
        <v>0</v>
      </c>
      <c r="U483" s="15">
        <f t="shared" ref="U483" si="2643">SUM(U480:U482)</f>
        <v>553.89</v>
      </c>
      <c r="V483" s="15">
        <f t="shared" ref="V483" si="2644">SUM(V480:V482)</f>
        <v>0</v>
      </c>
      <c r="W483" s="15">
        <f t="shared" ref="W483" si="2645">SUM(W480:W482)</f>
        <v>631.91</v>
      </c>
      <c r="X483" s="15">
        <f t="shared" ref="X483" si="2646">SUM(X480:X482)</f>
        <v>0</v>
      </c>
      <c r="Y483" s="15">
        <f t="shared" ref="Y483" si="2647">SUM(Y480:Y482)</f>
        <v>843.57</v>
      </c>
      <c r="Z483" s="15">
        <f t="shared" ref="Z483" si="2648">SUM(Z480:Z482)</f>
        <v>0</v>
      </c>
    </row>
    <row r="484" spans="1:26" x14ac:dyDescent="0.25">
      <c r="A484" s="25">
        <v>53063014002</v>
      </c>
      <c r="B484" s="26" t="s">
        <v>20</v>
      </c>
      <c r="C484" s="14">
        <v>406.74</v>
      </c>
      <c r="D484" s="18"/>
      <c r="E484" s="17">
        <v>1026.8399999999999</v>
      </c>
      <c r="F484" s="18"/>
      <c r="G484" s="17">
        <v>213.06</v>
      </c>
      <c r="H484" s="18"/>
      <c r="I484" s="17">
        <v>929.68</v>
      </c>
      <c r="J484" s="18"/>
      <c r="K484" s="17"/>
      <c r="L484" s="18"/>
      <c r="M484" s="17">
        <v>290.45999999999998</v>
      </c>
      <c r="N484" s="18"/>
      <c r="O484" s="17">
        <v>56.04</v>
      </c>
      <c r="P484" s="18"/>
      <c r="Q484" s="17"/>
      <c r="R484" s="18"/>
      <c r="S484" s="17">
        <v>219.71</v>
      </c>
      <c r="T484" s="18"/>
      <c r="U484" s="17">
        <v>189.3</v>
      </c>
      <c r="V484" s="18"/>
      <c r="W484" s="17"/>
      <c r="X484" s="18"/>
      <c r="Y484" s="17">
        <v>6.46</v>
      </c>
      <c r="Z484" s="18"/>
    </row>
    <row r="485" spans="1:26" x14ac:dyDescent="0.25">
      <c r="A485" s="24"/>
      <c r="B485" s="26" t="s">
        <v>21</v>
      </c>
      <c r="C485" s="14"/>
      <c r="D485" s="18"/>
      <c r="E485" s="17"/>
      <c r="F485" s="18"/>
      <c r="G485" s="17"/>
      <c r="H485" s="18"/>
      <c r="I485" s="17"/>
      <c r="J485" s="18"/>
      <c r="K485" s="17"/>
      <c r="L485" s="18"/>
      <c r="M485" s="17"/>
      <c r="N485" s="18"/>
      <c r="O485" s="17"/>
      <c r="P485" s="18"/>
      <c r="Q485" s="17"/>
      <c r="R485" s="18"/>
      <c r="S485" s="17"/>
      <c r="T485" s="18"/>
      <c r="U485" s="17">
        <v>87.2</v>
      </c>
      <c r="V485" s="18"/>
      <c r="W485" s="17"/>
      <c r="X485" s="18"/>
      <c r="Y485" s="17"/>
      <c r="Z485" s="18"/>
    </row>
    <row r="486" spans="1:26" x14ac:dyDescent="0.25">
      <c r="A486" s="24"/>
      <c r="B486" s="26" t="s">
        <v>22</v>
      </c>
      <c r="C486" s="14"/>
      <c r="D486" s="18"/>
      <c r="E486" s="17"/>
      <c r="F486" s="18"/>
      <c r="G486" s="17"/>
      <c r="H486" s="18"/>
      <c r="I486" s="17"/>
      <c r="J486" s="18"/>
      <c r="K486" s="17"/>
      <c r="L486" s="18"/>
      <c r="M486" s="17"/>
      <c r="N486" s="18"/>
      <c r="O486" s="17"/>
      <c r="P486" s="18"/>
      <c r="Q486" s="17"/>
      <c r="R486" s="18"/>
      <c r="S486" s="17"/>
      <c r="T486" s="18"/>
      <c r="U486" s="17"/>
      <c r="V486" s="18"/>
      <c r="W486" s="17"/>
      <c r="X486" s="18"/>
      <c r="Y486" s="17"/>
      <c r="Z486" s="18"/>
    </row>
    <row r="487" spans="1:26" x14ac:dyDescent="0.25">
      <c r="B487" s="27" t="s">
        <v>23</v>
      </c>
      <c r="C487" s="13">
        <f>SUM(C484:C486)</f>
        <v>406.74</v>
      </c>
      <c r="D487" s="15">
        <f t="shared" ref="D487" si="2649">SUM(D484:D486)</f>
        <v>0</v>
      </c>
      <c r="E487" s="15">
        <f t="shared" ref="E487" si="2650">SUM(E484:E486)</f>
        <v>1026.8399999999999</v>
      </c>
      <c r="F487" s="15">
        <f t="shared" ref="F487" si="2651">SUM(F484:F486)</f>
        <v>0</v>
      </c>
      <c r="G487" s="15">
        <f t="shared" ref="G487" si="2652">SUM(G484:G486)</f>
        <v>213.06</v>
      </c>
      <c r="H487" s="15">
        <f t="shared" ref="H487" si="2653">SUM(H484:H486)</f>
        <v>0</v>
      </c>
      <c r="I487" s="15">
        <f t="shared" ref="I487" si="2654">SUM(I484:I486)</f>
        <v>929.68</v>
      </c>
      <c r="J487" s="15">
        <f t="shared" ref="J487" si="2655">SUM(J484:J486)</f>
        <v>0</v>
      </c>
      <c r="K487" s="15">
        <f t="shared" ref="K487" si="2656">SUM(K484:K486)</f>
        <v>0</v>
      </c>
      <c r="L487" s="15">
        <f t="shared" ref="L487" si="2657">SUM(L484:L486)</f>
        <v>0</v>
      </c>
      <c r="M487" s="15">
        <f t="shared" ref="M487" si="2658">SUM(M484:M486)</f>
        <v>290.45999999999998</v>
      </c>
      <c r="N487" s="15">
        <f t="shared" ref="N487" si="2659">SUM(N484:N486)</f>
        <v>0</v>
      </c>
      <c r="O487" s="15">
        <f t="shared" ref="O487" si="2660">SUM(O484:O486)</f>
        <v>56.04</v>
      </c>
      <c r="P487" s="15">
        <f t="shared" ref="P487" si="2661">SUM(P484:P486)</f>
        <v>0</v>
      </c>
      <c r="Q487" s="15">
        <f t="shared" ref="Q487" si="2662">SUM(Q484:Q486)</f>
        <v>0</v>
      </c>
      <c r="R487" s="15">
        <f t="shared" ref="R487" si="2663">SUM(R484:R486)</f>
        <v>0</v>
      </c>
      <c r="S487" s="15">
        <f t="shared" ref="S487" si="2664">SUM(S484:S486)</f>
        <v>219.71</v>
      </c>
      <c r="T487" s="15">
        <f t="shared" ref="T487" si="2665">SUM(T484:T486)</f>
        <v>0</v>
      </c>
      <c r="U487" s="15">
        <f t="shared" ref="U487" si="2666">SUM(U484:U486)</f>
        <v>276.5</v>
      </c>
      <c r="V487" s="15">
        <f t="shared" ref="V487" si="2667">SUM(V484:V486)</f>
        <v>0</v>
      </c>
      <c r="W487" s="15">
        <f t="shared" ref="W487" si="2668">SUM(W484:W486)</f>
        <v>0</v>
      </c>
      <c r="X487" s="15">
        <f t="shared" ref="X487" si="2669">SUM(X484:X486)</f>
        <v>0</v>
      </c>
      <c r="Y487" s="15">
        <f t="shared" ref="Y487" si="2670">SUM(Y484:Y486)</f>
        <v>6.46</v>
      </c>
      <c r="Z487" s="15">
        <f t="shared" ref="Z487" si="2671">SUM(Z484:Z486)</f>
        <v>0</v>
      </c>
    </row>
    <row r="488" spans="1:26" x14ac:dyDescent="0.25">
      <c r="A488" s="25">
        <v>53063014100</v>
      </c>
      <c r="B488" s="26" t="s">
        <v>20</v>
      </c>
      <c r="C488" s="14">
        <v>4243.8900000000003</v>
      </c>
      <c r="D488" s="18"/>
      <c r="E488" s="17">
        <v>10418.57</v>
      </c>
      <c r="F488" s="18"/>
      <c r="G488" s="17">
        <v>9050.2000000000007</v>
      </c>
      <c r="H488" s="18"/>
      <c r="I488" s="17">
        <v>2129.0700000000002</v>
      </c>
      <c r="J488" s="18"/>
      <c r="K488" s="17">
        <v>35.17</v>
      </c>
      <c r="L488" s="18"/>
      <c r="M488" s="17">
        <v>1370.28</v>
      </c>
      <c r="N488" s="18"/>
      <c r="O488" s="17"/>
      <c r="P488" s="18"/>
      <c r="Q488" s="17">
        <v>529.79</v>
      </c>
      <c r="R488" s="18"/>
      <c r="S488" s="17"/>
      <c r="T488" s="18"/>
      <c r="U488" s="17">
        <v>9688.2900000000009</v>
      </c>
      <c r="V488" s="18"/>
      <c r="W488" s="17">
        <v>243.96</v>
      </c>
      <c r="X488" s="18"/>
      <c r="Y488" s="17">
        <v>264.32</v>
      </c>
      <c r="Z488" s="18"/>
    </row>
    <row r="489" spans="1:26" x14ac:dyDescent="0.25">
      <c r="A489" s="24"/>
      <c r="B489" s="26" t="s">
        <v>21</v>
      </c>
      <c r="C489" s="14">
        <v>305.64999999999998</v>
      </c>
      <c r="D489" s="18"/>
      <c r="E489" s="17">
        <v>7907.43</v>
      </c>
      <c r="F489" s="18"/>
      <c r="G489" s="17"/>
      <c r="H489" s="18"/>
      <c r="I489" s="17"/>
      <c r="J489" s="18"/>
      <c r="K489" s="17">
        <v>469.4</v>
      </c>
      <c r="L489" s="18"/>
      <c r="M489" s="17">
        <v>179.54</v>
      </c>
      <c r="N489" s="18"/>
      <c r="O489" s="17"/>
      <c r="P489" s="18"/>
      <c r="Q489" s="17">
        <v>1000</v>
      </c>
      <c r="R489" s="18"/>
      <c r="S489" s="17"/>
      <c r="T489" s="18"/>
      <c r="U489" s="17"/>
      <c r="V489" s="18"/>
      <c r="W489" s="17">
        <v>786</v>
      </c>
      <c r="X489" s="18"/>
      <c r="Y489" s="17"/>
      <c r="Z489" s="18"/>
    </row>
    <row r="490" spans="1:26" x14ac:dyDescent="0.25">
      <c r="A490" s="24"/>
      <c r="B490" s="26" t="s">
        <v>22</v>
      </c>
      <c r="C490" s="14">
        <v>3745</v>
      </c>
      <c r="D490" s="18"/>
      <c r="E490" s="17">
        <v>2285.84</v>
      </c>
      <c r="F490" s="18"/>
      <c r="G490" s="17">
        <v>5658.29</v>
      </c>
      <c r="H490" s="18"/>
      <c r="I490" s="17">
        <v>9729.08</v>
      </c>
      <c r="J490" s="18"/>
      <c r="K490" s="17"/>
      <c r="L490" s="18"/>
      <c r="M490" s="17"/>
      <c r="N490" s="18"/>
      <c r="O490" s="17">
        <v>249.83</v>
      </c>
      <c r="P490" s="18"/>
      <c r="Q490" s="17">
        <v>332.63</v>
      </c>
      <c r="R490" s="18"/>
      <c r="S490" s="17">
        <v>411.86</v>
      </c>
      <c r="T490" s="18"/>
      <c r="U490" s="17">
        <v>491.77</v>
      </c>
      <c r="V490" s="18"/>
      <c r="W490" s="17">
        <v>585.36</v>
      </c>
      <c r="X490" s="18"/>
      <c r="Y490" s="17">
        <v>2116.4</v>
      </c>
      <c r="Z490" s="18"/>
    </row>
    <row r="491" spans="1:26" x14ac:dyDescent="0.25">
      <c r="B491" s="27" t="s">
        <v>23</v>
      </c>
      <c r="C491" s="13">
        <f>SUM(C488:C490)</f>
        <v>8294.5400000000009</v>
      </c>
      <c r="D491" s="15">
        <f t="shared" ref="D491" si="2672">SUM(D488:D490)</f>
        <v>0</v>
      </c>
      <c r="E491" s="15">
        <f t="shared" ref="E491" si="2673">SUM(E488:E490)</f>
        <v>20611.84</v>
      </c>
      <c r="F491" s="15">
        <f t="shared" ref="F491" si="2674">SUM(F488:F490)</f>
        <v>0</v>
      </c>
      <c r="G491" s="15">
        <f t="shared" ref="G491" si="2675">SUM(G488:G490)</f>
        <v>14708.490000000002</v>
      </c>
      <c r="H491" s="15">
        <f t="shared" ref="H491" si="2676">SUM(H488:H490)</f>
        <v>0</v>
      </c>
      <c r="I491" s="15">
        <f t="shared" ref="I491" si="2677">SUM(I488:I490)</f>
        <v>11858.15</v>
      </c>
      <c r="J491" s="15">
        <f t="shared" ref="J491" si="2678">SUM(J488:J490)</f>
        <v>0</v>
      </c>
      <c r="K491" s="15">
        <f t="shared" ref="K491" si="2679">SUM(K488:K490)</f>
        <v>504.57</v>
      </c>
      <c r="L491" s="15">
        <f t="shared" ref="L491" si="2680">SUM(L488:L490)</f>
        <v>0</v>
      </c>
      <c r="M491" s="15">
        <f t="shared" ref="M491" si="2681">SUM(M488:M490)</f>
        <v>1549.82</v>
      </c>
      <c r="N491" s="15">
        <f t="shared" ref="N491" si="2682">SUM(N488:N490)</f>
        <v>0</v>
      </c>
      <c r="O491" s="15">
        <f t="shared" ref="O491" si="2683">SUM(O488:O490)</f>
        <v>249.83</v>
      </c>
      <c r="P491" s="15">
        <f t="shared" ref="P491" si="2684">SUM(P488:P490)</f>
        <v>0</v>
      </c>
      <c r="Q491" s="15">
        <f t="shared" ref="Q491" si="2685">SUM(Q488:Q490)</f>
        <v>1862.42</v>
      </c>
      <c r="R491" s="15">
        <f t="shared" ref="R491" si="2686">SUM(R488:R490)</f>
        <v>0</v>
      </c>
      <c r="S491" s="15">
        <f t="shared" ref="S491" si="2687">SUM(S488:S490)</f>
        <v>411.86</v>
      </c>
      <c r="T491" s="15">
        <f t="shared" ref="T491" si="2688">SUM(T488:T490)</f>
        <v>0</v>
      </c>
      <c r="U491" s="15">
        <f t="shared" ref="U491" si="2689">SUM(U488:U490)</f>
        <v>10180.060000000001</v>
      </c>
      <c r="V491" s="15">
        <f t="shared" ref="V491" si="2690">SUM(V488:V490)</f>
        <v>0</v>
      </c>
      <c r="W491" s="15">
        <f t="shared" ref="W491" si="2691">SUM(W488:W490)</f>
        <v>1615.3200000000002</v>
      </c>
      <c r="X491" s="15">
        <f t="shared" ref="X491" si="2692">SUM(X488:X490)</f>
        <v>0</v>
      </c>
      <c r="Y491" s="15">
        <f t="shared" ref="Y491" si="2693">SUM(Y488:Y490)</f>
        <v>2380.7200000000003</v>
      </c>
      <c r="Z491" s="15">
        <f t="shared" ref="Z491" si="2694">SUM(Z488:Z490)</f>
        <v>0</v>
      </c>
    </row>
    <row r="492" spans="1:26" x14ac:dyDescent="0.25">
      <c r="A492" s="25">
        <v>53063014300</v>
      </c>
      <c r="B492" s="26" t="s">
        <v>20</v>
      </c>
      <c r="C492" s="14">
        <v>11284.37</v>
      </c>
      <c r="D492" s="18"/>
      <c r="E492" s="17">
        <v>719.11</v>
      </c>
      <c r="F492" s="18"/>
      <c r="G492" s="17">
        <v>3458.17</v>
      </c>
      <c r="H492" s="18"/>
      <c r="I492" s="17">
        <v>2036.35</v>
      </c>
      <c r="J492" s="18"/>
      <c r="K492" s="17">
        <v>1591.51</v>
      </c>
      <c r="L492" s="18"/>
      <c r="M492" s="17">
        <v>689.94</v>
      </c>
      <c r="N492" s="18"/>
      <c r="O492" s="17">
        <v>1704.98</v>
      </c>
      <c r="P492" s="18"/>
      <c r="Q492" s="17">
        <v>1613.74</v>
      </c>
      <c r="R492" s="18"/>
      <c r="S492" s="17">
        <v>10869.16</v>
      </c>
      <c r="T492" s="18"/>
      <c r="U492" s="17">
        <v>1338.15</v>
      </c>
      <c r="V492" s="18"/>
      <c r="W492" s="17">
        <v>3400.23</v>
      </c>
      <c r="X492" s="18"/>
      <c r="Y492" s="17">
        <v>2840.73</v>
      </c>
      <c r="Z492" s="18"/>
    </row>
    <row r="493" spans="1:26" x14ac:dyDescent="0.25">
      <c r="A493" s="24"/>
      <c r="B493" s="26" t="s">
        <v>21</v>
      </c>
      <c r="C493" s="14"/>
      <c r="D493" s="18"/>
      <c r="E493" s="17">
        <v>8020.34</v>
      </c>
      <c r="F493" s="18"/>
      <c r="G493" s="17">
        <v>824.57</v>
      </c>
      <c r="H493" s="18"/>
      <c r="I493" s="17">
        <v>146.11000000000001</v>
      </c>
      <c r="J493" s="18"/>
      <c r="K493" s="17"/>
      <c r="L493" s="18"/>
      <c r="M493" s="17">
        <v>137.84</v>
      </c>
      <c r="N493" s="18"/>
      <c r="O493" s="17">
        <v>171.02</v>
      </c>
      <c r="P493" s="18"/>
      <c r="Q493" s="17"/>
      <c r="R493" s="18"/>
      <c r="S493" s="17"/>
      <c r="T493" s="18"/>
      <c r="U493" s="17">
        <v>9160.2999999999993</v>
      </c>
      <c r="V493" s="18"/>
      <c r="W493" s="17">
        <v>256.3</v>
      </c>
      <c r="X493" s="18"/>
      <c r="Y493" s="17">
        <v>2555.91</v>
      </c>
      <c r="Z493" s="18"/>
    </row>
    <row r="494" spans="1:26" x14ac:dyDescent="0.25">
      <c r="A494" s="24"/>
      <c r="B494" s="26" t="s">
        <v>22</v>
      </c>
      <c r="C494" s="14">
        <v>277.82</v>
      </c>
      <c r="D494" s="18"/>
      <c r="E494" s="17">
        <v>121</v>
      </c>
      <c r="F494" s="18"/>
      <c r="G494" s="17">
        <v>205</v>
      </c>
      <c r="H494" s="18"/>
      <c r="I494" s="17">
        <v>9574.33</v>
      </c>
      <c r="J494" s="18"/>
      <c r="K494" s="17">
        <v>8476.98</v>
      </c>
      <c r="L494" s="18"/>
      <c r="M494" s="17">
        <v>8762.9500000000007</v>
      </c>
      <c r="N494" s="18"/>
      <c r="O494" s="17">
        <v>8969</v>
      </c>
      <c r="P494" s="18"/>
      <c r="Q494" s="17">
        <v>740.65</v>
      </c>
      <c r="R494" s="18"/>
      <c r="S494" s="17">
        <v>686.27</v>
      </c>
      <c r="T494" s="18"/>
      <c r="U494" s="17">
        <v>289</v>
      </c>
      <c r="V494" s="18"/>
      <c r="W494" s="17">
        <v>310.27999999999997</v>
      </c>
      <c r="X494" s="18"/>
      <c r="Y494" s="17">
        <v>568.46</v>
      </c>
      <c r="Z494" s="18"/>
    </row>
    <row r="495" spans="1:26" x14ac:dyDescent="0.25">
      <c r="B495" s="27" t="s">
        <v>23</v>
      </c>
      <c r="C495" s="13">
        <f>SUM(C492:C494)</f>
        <v>11562.19</v>
      </c>
      <c r="D495" s="15">
        <f t="shared" ref="D495" si="2695">SUM(D492:D494)</f>
        <v>0</v>
      </c>
      <c r="E495" s="15">
        <f t="shared" ref="E495" si="2696">SUM(E492:E494)</f>
        <v>8860.4500000000007</v>
      </c>
      <c r="F495" s="15">
        <f t="shared" ref="F495" si="2697">SUM(F492:F494)</f>
        <v>0</v>
      </c>
      <c r="G495" s="15">
        <f t="shared" ref="G495" si="2698">SUM(G492:G494)</f>
        <v>4487.74</v>
      </c>
      <c r="H495" s="15">
        <f t="shared" ref="H495" si="2699">SUM(H492:H494)</f>
        <v>0</v>
      </c>
      <c r="I495" s="15">
        <f t="shared" ref="I495" si="2700">SUM(I492:I494)</f>
        <v>11756.79</v>
      </c>
      <c r="J495" s="15">
        <f t="shared" ref="J495" si="2701">SUM(J492:J494)</f>
        <v>0</v>
      </c>
      <c r="K495" s="15">
        <f t="shared" ref="K495" si="2702">SUM(K492:K494)</f>
        <v>10068.49</v>
      </c>
      <c r="L495" s="15">
        <f t="shared" ref="L495" si="2703">SUM(L492:L494)</f>
        <v>0</v>
      </c>
      <c r="M495" s="15">
        <f t="shared" ref="M495" si="2704">SUM(M492:M494)</f>
        <v>9590.7300000000014</v>
      </c>
      <c r="N495" s="15">
        <f t="shared" ref="N495" si="2705">SUM(N492:N494)</f>
        <v>0</v>
      </c>
      <c r="O495" s="15">
        <f t="shared" ref="O495" si="2706">SUM(O492:O494)</f>
        <v>10845</v>
      </c>
      <c r="P495" s="15">
        <f t="shared" ref="P495" si="2707">SUM(P492:P494)</f>
        <v>0</v>
      </c>
      <c r="Q495" s="15">
        <f t="shared" ref="Q495" si="2708">SUM(Q492:Q494)</f>
        <v>2354.39</v>
      </c>
      <c r="R495" s="15">
        <f t="shared" ref="R495" si="2709">SUM(R492:R494)</f>
        <v>0</v>
      </c>
      <c r="S495" s="15">
        <f t="shared" ref="S495" si="2710">SUM(S492:S494)</f>
        <v>11555.43</v>
      </c>
      <c r="T495" s="15">
        <f t="shared" ref="T495" si="2711">SUM(T492:T494)</f>
        <v>0</v>
      </c>
      <c r="U495" s="15">
        <f t="shared" ref="U495" si="2712">SUM(U492:U494)</f>
        <v>10787.449999999999</v>
      </c>
      <c r="V495" s="15">
        <f t="shared" ref="V495" si="2713">SUM(V492:V494)</f>
        <v>0</v>
      </c>
      <c r="W495" s="15">
        <f t="shared" ref="W495" si="2714">SUM(W492:W494)</f>
        <v>3966.8100000000004</v>
      </c>
      <c r="X495" s="15">
        <f t="shared" ref="X495" si="2715">SUM(X492:X494)</f>
        <v>0</v>
      </c>
      <c r="Y495" s="15">
        <f t="shared" ref="Y495" si="2716">SUM(Y492:Y494)</f>
        <v>5965.0999999999995</v>
      </c>
      <c r="Z495" s="15">
        <f t="shared" ref="Z495" si="2717">SUM(Z492:Z494)</f>
        <v>0</v>
      </c>
    </row>
    <row r="496" spans="1:26" x14ac:dyDescent="0.25">
      <c r="A496" s="25">
        <v>53063014400</v>
      </c>
      <c r="B496" s="26" t="s">
        <v>20</v>
      </c>
      <c r="C496" s="14"/>
      <c r="D496" s="18">
        <v>10672</v>
      </c>
      <c r="E496" s="17"/>
      <c r="F496" s="18">
        <v>86820.22</v>
      </c>
      <c r="G496" s="17"/>
      <c r="H496" s="18">
        <v>12471.36</v>
      </c>
      <c r="I496" s="17"/>
      <c r="J496" s="18">
        <v>40114.519999999997</v>
      </c>
      <c r="K496" s="17"/>
      <c r="L496" s="18">
        <v>34105.11</v>
      </c>
      <c r="M496" s="17"/>
      <c r="N496" s="18">
        <v>8310.18</v>
      </c>
      <c r="O496" s="17"/>
      <c r="P496" s="18">
        <v>9704.74</v>
      </c>
      <c r="Q496" s="17"/>
      <c r="R496" s="18">
        <v>4833.1099999999997</v>
      </c>
      <c r="S496" s="17"/>
      <c r="T496" s="18">
        <v>12332.83</v>
      </c>
      <c r="U496" s="17"/>
      <c r="V496" s="18">
        <v>9926.2900000000009</v>
      </c>
      <c r="W496" s="17"/>
      <c r="X496" s="18">
        <v>46758.92</v>
      </c>
      <c r="Y496" s="17"/>
      <c r="Z496" s="18">
        <v>13762.67</v>
      </c>
    </row>
    <row r="497" spans="1:26" x14ac:dyDescent="0.25">
      <c r="A497" s="24"/>
      <c r="B497" s="26" t="s">
        <v>21</v>
      </c>
      <c r="C497" s="14"/>
      <c r="D497" s="18">
        <v>14116.73</v>
      </c>
      <c r="E497" s="17"/>
      <c r="F497" s="18">
        <v>13855.42</v>
      </c>
      <c r="G497" s="17"/>
      <c r="H497" s="18">
        <v>9548.8799999999992</v>
      </c>
      <c r="I497" s="17"/>
      <c r="J497" s="18">
        <v>8736.5400000000009</v>
      </c>
      <c r="K497" s="17"/>
      <c r="L497" s="18">
        <v>6482.24</v>
      </c>
      <c r="M497" s="17"/>
      <c r="N497" s="18">
        <v>10595.23</v>
      </c>
      <c r="O497" s="17"/>
      <c r="P497" s="18">
        <v>8515.65</v>
      </c>
      <c r="Q497" s="17"/>
      <c r="R497" s="18">
        <v>2722.68</v>
      </c>
      <c r="S497" s="17"/>
      <c r="T497" s="18">
        <v>450.13</v>
      </c>
      <c r="U497" s="17"/>
      <c r="V497" s="18">
        <v>2838.58</v>
      </c>
      <c r="W497" s="17"/>
      <c r="X497" s="18">
        <v>2671.18</v>
      </c>
      <c r="Y497" s="17"/>
      <c r="Z497" s="18">
        <v>55813.3</v>
      </c>
    </row>
    <row r="498" spans="1:26" x14ac:dyDescent="0.25">
      <c r="A498" s="24"/>
      <c r="B498" s="26" t="s">
        <v>22</v>
      </c>
      <c r="C498" s="14"/>
      <c r="D498" s="18">
        <v>117911.64</v>
      </c>
      <c r="E498" s="17"/>
      <c r="F498" s="18">
        <v>107244.16</v>
      </c>
      <c r="G498" s="17"/>
      <c r="H498" s="18">
        <v>110632.92</v>
      </c>
      <c r="I498" s="17"/>
      <c r="J498" s="18">
        <v>58656.4</v>
      </c>
      <c r="K498" s="17"/>
      <c r="L498" s="18">
        <v>106714.47</v>
      </c>
      <c r="M498" s="17"/>
      <c r="N498" s="18">
        <v>72207.490000000005</v>
      </c>
      <c r="O498" s="17"/>
      <c r="P498" s="18">
        <v>82912.03</v>
      </c>
      <c r="Q498" s="17"/>
      <c r="R498" s="18">
        <v>59623.63</v>
      </c>
      <c r="S498" s="17"/>
      <c r="T498" s="18">
        <v>89764.12</v>
      </c>
      <c r="U498" s="17"/>
      <c r="V498" s="18">
        <v>82362.38</v>
      </c>
      <c r="W498" s="17"/>
      <c r="X498" s="18">
        <v>70292.22</v>
      </c>
      <c r="Y498" s="17"/>
      <c r="Z498" s="18">
        <v>79583.98</v>
      </c>
    </row>
    <row r="499" spans="1:26" x14ac:dyDescent="0.25">
      <c r="B499" s="27" t="s">
        <v>23</v>
      </c>
      <c r="C499" s="13">
        <f>SUM(C496:C498)</f>
        <v>0</v>
      </c>
      <c r="D499" s="15">
        <f t="shared" ref="D499" si="2718">SUM(D496:D498)</f>
        <v>142700.37</v>
      </c>
      <c r="E499" s="15">
        <f t="shared" ref="E499" si="2719">SUM(E496:E498)</f>
        <v>0</v>
      </c>
      <c r="F499" s="15">
        <f t="shared" ref="F499" si="2720">SUM(F496:F498)</f>
        <v>207919.8</v>
      </c>
      <c r="G499" s="15">
        <f t="shared" ref="G499" si="2721">SUM(G496:G498)</f>
        <v>0</v>
      </c>
      <c r="H499" s="15">
        <f t="shared" ref="H499" si="2722">SUM(H496:H498)</f>
        <v>132653.16</v>
      </c>
      <c r="I499" s="15">
        <f t="shared" ref="I499" si="2723">SUM(I496:I498)</f>
        <v>0</v>
      </c>
      <c r="J499" s="15">
        <f t="shared" ref="J499" si="2724">SUM(J496:J498)</f>
        <v>107507.45999999999</v>
      </c>
      <c r="K499" s="15">
        <f t="shared" ref="K499" si="2725">SUM(K496:K498)</f>
        <v>0</v>
      </c>
      <c r="L499" s="15">
        <f t="shared" ref="L499" si="2726">SUM(L496:L498)</f>
        <v>147301.82</v>
      </c>
      <c r="M499" s="15">
        <f t="shared" ref="M499" si="2727">SUM(M496:M498)</f>
        <v>0</v>
      </c>
      <c r="N499" s="15">
        <f t="shared" ref="N499" si="2728">SUM(N496:N498)</f>
        <v>91112.900000000009</v>
      </c>
      <c r="O499" s="15">
        <f t="shared" ref="O499" si="2729">SUM(O496:O498)</f>
        <v>0</v>
      </c>
      <c r="P499" s="15">
        <f t="shared" ref="P499" si="2730">SUM(P496:P498)</f>
        <v>101132.42</v>
      </c>
      <c r="Q499" s="15">
        <f t="shared" ref="Q499" si="2731">SUM(Q496:Q498)</f>
        <v>0</v>
      </c>
      <c r="R499" s="15">
        <f t="shared" ref="R499" si="2732">SUM(R496:R498)</f>
        <v>67179.42</v>
      </c>
      <c r="S499" s="15">
        <f t="shared" ref="S499" si="2733">SUM(S496:S498)</f>
        <v>0</v>
      </c>
      <c r="T499" s="15">
        <f t="shared" ref="T499" si="2734">SUM(T496:T498)</f>
        <v>102547.07999999999</v>
      </c>
      <c r="U499" s="15">
        <f t="shared" ref="U499" si="2735">SUM(U496:U498)</f>
        <v>0</v>
      </c>
      <c r="V499" s="15">
        <f t="shared" ref="V499" si="2736">SUM(V496:V498)</f>
        <v>95127.25</v>
      </c>
      <c r="W499" s="15">
        <f t="shared" ref="W499" si="2737">SUM(W496:W498)</f>
        <v>0</v>
      </c>
      <c r="X499" s="15">
        <f t="shared" ref="X499" si="2738">SUM(X496:X498)</f>
        <v>119722.32</v>
      </c>
      <c r="Y499" s="15">
        <f t="shared" ref="Y499" si="2739">SUM(Y496:Y498)</f>
        <v>0</v>
      </c>
      <c r="Z499" s="15">
        <f t="shared" ref="Z499" si="2740">SUM(Z496:Z498)</f>
        <v>149159.95000000001</v>
      </c>
    </row>
    <row r="500" spans="1:26" x14ac:dyDescent="0.25">
      <c r="A500" s="25">
        <v>53063014500</v>
      </c>
      <c r="B500" s="26" t="s">
        <v>20</v>
      </c>
      <c r="C500" s="14"/>
      <c r="D500" s="18">
        <v>169459.82</v>
      </c>
      <c r="E500" s="17"/>
      <c r="F500" s="18">
        <v>55850.84</v>
      </c>
      <c r="G500" s="17"/>
      <c r="H500" s="18">
        <v>88319.27</v>
      </c>
      <c r="I500" s="17"/>
      <c r="J500" s="18">
        <v>87834.03</v>
      </c>
      <c r="K500" s="17"/>
      <c r="L500" s="18">
        <v>67098.429999999993</v>
      </c>
      <c r="M500" s="17"/>
      <c r="N500" s="18">
        <v>30618.799999999999</v>
      </c>
      <c r="O500" s="17"/>
      <c r="P500" s="18">
        <v>73124.88</v>
      </c>
      <c r="Q500" s="17"/>
      <c r="R500" s="18">
        <v>41050.620000000003</v>
      </c>
      <c r="S500" s="17"/>
      <c r="T500" s="18">
        <v>192671.16</v>
      </c>
      <c r="U500" s="17"/>
      <c r="V500" s="18">
        <v>60349.97</v>
      </c>
      <c r="W500" s="17"/>
      <c r="X500" s="18">
        <v>73982.42</v>
      </c>
      <c r="Y500" s="17"/>
      <c r="Z500" s="18">
        <v>104503.02</v>
      </c>
    </row>
    <row r="501" spans="1:26" x14ac:dyDescent="0.25">
      <c r="A501" s="24"/>
      <c r="B501" s="26" t="s">
        <v>21</v>
      </c>
      <c r="C501" s="14"/>
      <c r="D501" s="18">
        <v>81736.070000000007</v>
      </c>
      <c r="E501" s="17"/>
      <c r="F501" s="18">
        <v>105887.02</v>
      </c>
      <c r="G501" s="17"/>
      <c r="H501" s="18">
        <v>40924.39</v>
      </c>
      <c r="I501" s="17"/>
      <c r="J501" s="18">
        <v>62036.62</v>
      </c>
      <c r="K501" s="17"/>
      <c r="L501" s="18">
        <v>32849.72</v>
      </c>
      <c r="M501" s="17"/>
      <c r="N501" s="18">
        <v>41632.639999999999</v>
      </c>
      <c r="O501" s="17"/>
      <c r="P501" s="18">
        <v>41162.19</v>
      </c>
      <c r="Q501" s="17"/>
      <c r="R501" s="18">
        <v>11808.85</v>
      </c>
      <c r="S501" s="17"/>
      <c r="T501" s="18">
        <v>20373.52</v>
      </c>
      <c r="U501" s="17"/>
      <c r="V501" s="18">
        <v>54860.86</v>
      </c>
      <c r="W501" s="17"/>
      <c r="X501" s="18">
        <v>32993.82</v>
      </c>
      <c r="Y501" s="17"/>
      <c r="Z501" s="18">
        <v>95912.33</v>
      </c>
    </row>
    <row r="502" spans="1:26" x14ac:dyDescent="0.25">
      <c r="A502" s="24"/>
      <c r="B502" s="26" t="s">
        <v>22</v>
      </c>
      <c r="C502" s="14"/>
      <c r="D502" s="18">
        <v>209341.09</v>
      </c>
      <c r="E502" s="17"/>
      <c r="F502" s="18">
        <v>171249.53</v>
      </c>
      <c r="G502" s="17"/>
      <c r="H502" s="18">
        <v>244104.59</v>
      </c>
      <c r="I502" s="17"/>
      <c r="J502" s="18">
        <v>247847.41</v>
      </c>
      <c r="K502" s="17"/>
      <c r="L502" s="18">
        <v>272710.48</v>
      </c>
      <c r="M502" s="17"/>
      <c r="N502" s="18">
        <v>238143.43</v>
      </c>
      <c r="O502" s="17"/>
      <c r="P502" s="18">
        <v>108125.28</v>
      </c>
      <c r="Q502" s="17"/>
      <c r="R502" s="18">
        <v>141818.18</v>
      </c>
      <c r="S502" s="17"/>
      <c r="T502" s="18">
        <v>155464.44</v>
      </c>
      <c r="U502" s="17"/>
      <c r="V502" s="18">
        <v>86537.79</v>
      </c>
      <c r="W502" s="17"/>
      <c r="X502" s="18">
        <v>113944.94</v>
      </c>
      <c r="Y502" s="17"/>
      <c r="Z502" s="18">
        <v>68039.570000000007</v>
      </c>
    </row>
    <row r="503" spans="1:26" x14ac:dyDescent="0.25">
      <c r="B503" s="27" t="s">
        <v>23</v>
      </c>
      <c r="C503" s="13">
        <f>SUM(C500:C502)</f>
        <v>0</v>
      </c>
      <c r="D503" s="15">
        <f t="shared" ref="D503" si="2741">SUM(D500:D502)</f>
        <v>460536.98</v>
      </c>
      <c r="E503" s="15">
        <f t="shared" ref="E503" si="2742">SUM(E500:E502)</f>
        <v>0</v>
      </c>
      <c r="F503" s="15">
        <f t="shared" ref="F503" si="2743">SUM(F500:F502)</f>
        <v>332987.39</v>
      </c>
      <c r="G503" s="15">
        <f t="shared" ref="G503" si="2744">SUM(G500:G502)</f>
        <v>0</v>
      </c>
      <c r="H503" s="15">
        <f t="shared" ref="H503" si="2745">SUM(H500:H502)</f>
        <v>373348.25</v>
      </c>
      <c r="I503" s="15">
        <f t="shared" ref="I503" si="2746">SUM(I500:I502)</f>
        <v>0</v>
      </c>
      <c r="J503" s="15">
        <f t="shared" ref="J503" si="2747">SUM(J500:J502)</f>
        <v>397718.06</v>
      </c>
      <c r="K503" s="15">
        <f t="shared" ref="K503" si="2748">SUM(K500:K502)</f>
        <v>0</v>
      </c>
      <c r="L503" s="15">
        <f t="shared" ref="L503" si="2749">SUM(L500:L502)</f>
        <v>372658.63</v>
      </c>
      <c r="M503" s="15">
        <f t="shared" ref="M503" si="2750">SUM(M500:M502)</f>
        <v>0</v>
      </c>
      <c r="N503" s="15">
        <f t="shared" ref="N503" si="2751">SUM(N500:N502)</f>
        <v>310394.87</v>
      </c>
      <c r="O503" s="15">
        <f t="shared" ref="O503" si="2752">SUM(O500:O502)</f>
        <v>0</v>
      </c>
      <c r="P503" s="15">
        <f t="shared" ref="P503" si="2753">SUM(P500:P502)</f>
        <v>222412.35</v>
      </c>
      <c r="Q503" s="15">
        <f t="shared" ref="Q503" si="2754">SUM(Q500:Q502)</f>
        <v>0</v>
      </c>
      <c r="R503" s="15">
        <f t="shared" ref="R503" si="2755">SUM(R500:R502)</f>
        <v>194677.65</v>
      </c>
      <c r="S503" s="15">
        <f t="shared" ref="S503" si="2756">SUM(S500:S502)</f>
        <v>0</v>
      </c>
      <c r="T503" s="15">
        <f t="shared" ref="T503" si="2757">SUM(T500:T502)</f>
        <v>368509.12</v>
      </c>
      <c r="U503" s="15">
        <f t="shared" ref="U503" si="2758">SUM(U500:U502)</f>
        <v>0</v>
      </c>
      <c r="V503" s="15">
        <f t="shared" ref="V503" si="2759">SUM(V500:V502)</f>
        <v>201748.62</v>
      </c>
      <c r="W503" s="15">
        <f t="shared" ref="W503" si="2760">SUM(W500:W502)</f>
        <v>0</v>
      </c>
      <c r="X503" s="15">
        <f t="shared" ref="X503" si="2761">SUM(X500:X502)</f>
        <v>220921.18</v>
      </c>
      <c r="Y503" s="15">
        <f t="shared" ref="Y503" si="2762">SUM(Y500:Y502)</f>
        <v>0</v>
      </c>
      <c r="Z503" s="15">
        <f t="shared" ref="Z503" si="2763">SUM(Z500:Z502)</f>
        <v>268454.92000000004</v>
      </c>
    </row>
    <row r="504" spans="1:26" x14ac:dyDescent="0.25">
      <c r="A504" s="25">
        <v>53065941000</v>
      </c>
      <c r="B504" s="26" t="s">
        <v>20</v>
      </c>
      <c r="C504" s="14"/>
      <c r="D504" s="18">
        <v>979.74</v>
      </c>
      <c r="E504" s="17"/>
      <c r="F504" s="18">
        <v>7452.58</v>
      </c>
      <c r="G504" s="17"/>
      <c r="H504" s="18">
        <v>551.48</v>
      </c>
      <c r="I504" s="17"/>
      <c r="J504" s="18">
        <v>14683.33</v>
      </c>
      <c r="K504" s="17"/>
      <c r="L504" s="18">
        <v>359.84</v>
      </c>
      <c r="M504" s="17"/>
      <c r="N504" s="18">
        <v>873.61</v>
      </c>
      <c r="O504" s="17"/>
      <c r="P504" s="18">
        <v>1714.08</v>
      </c>
      <c r="Q504" s="17"/>
      <c r="R504" s="18">
        <v>345.47</v>
      </c>
      <c r="S504" s="17"/>
      <c r="T504" s="18">
        <v>979.72</v>
      </c>
      <c r="U504" s="17"/>
      <c r="V504" s="18">
        <v>1715.41</v>
      </c>
      <c r="W504" s="17"/>
      <c r="X504" s="18">
        <v>2423.4</v>
      </c>
      <c r="Y504" s="17"/>
      <c r="Z504" s="18">
        <v>365.73</v>
      </c>
    </row>
    <row r="505" spans="1:26" x14ac:dyDescent="0.25">
      <c r="A505" s="24"/>
      <c r="B505" s="26" t="s">
        <v>21</v>
      </c>
      <c r="C505" s="14"/>
      <c r="D505" s="18">
        <v>98.55</v>
      </c>
      <c r="E505" s="17"/>
      <c r="F505" s="18">
        <v>40.380000000000003</v>
      </c>
      <c r="G505" s="17"/>
      <c r="H505" s="18">
        <v>131.33000000000001</v>
      </c>
      <c r="I505" s="17"/>
      <c r="J505" s="18"/>
      <c r="K505" s="17"/>
      <c r="L505" s="18">
        <v>8298.2999999999993</v>
      </c>
      <c r="M505" s="17"/>
      <c r="N505" s="18">
        <v>544.62</v>
      </c>
      <c r="O505" s="17"/>
      <c r="P505" s="18">
        <v>945.17</v>
      </c>
      <c r="Q505" s="17"/>
      <c r="R505" s="18">
        <v>3107.37</v>
      </c>
      <c r="S505" s="17"/>
      <c r="T505" s="18">
        <v>26.48</v>
      </c>
      <c r="U505" s="17"/>
      <c r="V505" s="18">
        <v>118.13</v>
      </c>
      <c r="W505" s="17"/>
      <c r="X505" s="18">
        <v>143.13</v>
      </c>
      <c r="Y505" s="17"/>
      <c r="Z505" s="18"/>
    </row>
    <row r="506" spans="1:26" x14ac:dyDescent="0.25">
      <c r="A506" s="24"/>
      <c r="B506" s="26" t="s">
        <v>22</v>
      </c>
      <c r="C506" s="14"/>
      <c r="D506" s="18">
        <v>859.36</v>
      </c>
      <c r="E506" s="17"/>
      <c r="F506" s="18">
        <v>493.65</v>
      </c>
      <c r="G506" s="17"/>
      <c r="H506" s="18">
        <v>597.82000000000005</v>
      </c>
      <c r="I506" s="17"/>
      <c r="J506" s="18">
        <v>357.03</v>
      </c>
      <c r="K506" s="17"/>
      <c r="L506" s="18">
        <v>436.5</v>
      </c>
      <c r="M506" s="17"/>
      <c r="N506" s="18">
        <v>585.67999999999995</v>
      </c>
      <c r="O506" s="17"/>
      <c r="P506" s="18">
        <v>816.95</v>
      </c>
      <c r="Q506" s="17"/>
      <c r="R506" s="18">
        <v>638.30999999999995</v>
      </c>
      <c r="S506" s="17"/>
      <c r="T506" s="18">
        <v>603.29999999999995</v>
      </c>
      <c r="U506" s="17"/>
      <c r="V506" s="18">
        <v>663.82</v>
      </c>
      <c r="W506" s="17"/>
      <c r="X506" s="18">
        <v>390.12</v>
      </c>
      <c r="Y506" s="17"/>
      <c r="Z506" s="18">
        <v>323.52</v>
      </c>
    </row>
    <row r="507" spans="1:26" x14ac:dyDescent="0.25">
      <c r="B507" s="27" t="s">
        <v>23</v>
      </c>
      <c r="C507" s="13">
        <f>SUM(C504:C506)</f>
        <v>0</v>
      </c>
      <c r="D507" s="15">
        <f t="shared" ref="D507" si="2764">SUM(D504:D506)</f>
        <v>1937.65</v>
      </c>
      <c r="E507" s="15">
        <f t="shared" ref="E507" si="2765">SUM(E504:E506)</f>
        <v>0</v>
      </c>
      <c r="F507" s="15">
        <f t="shared" ref="F507" si="2766">SUM(F504:F506)</f>
        <v>7986.61</v>
      </c>
      <c r="G507" s="15">
        <f t="shared" ref="G507" si="2767">SUM(G504:G506)</f>
        <v>0</v>
      </c>
      <c r="H507" s="15">
        <f t="shared" ref="H507" si="2768">SUM(H504:H506)</f>
        <v>1280.6300000000001</v>
      </c>
      <c r="I507" s="15">
        <f t="shared" ref="I507" si="2769">SUM(I504:I506)</f>
        <v>0</v>
      </c>
      <c r="J507" s="15">
        <f t="shared" ref="J507" si="2770">SUM(J504:J506)</f>
        <v>15040.36</v>
      </c>
      <c r="K507" s="15">
        <f t="shared" ref="K507" si="2771">SUM(K504:K506)</f>
        <v>0</v>
      </c>
      <c r="L507" s="15">
        <f t="shared" ref="L507" si="2772">SUM(L504:L506)</f>
        <v>9094.64</v>
      </c>
      <c r="M507" s="15">
        <f t="shared" ref="M507" si="2773">SUM(M504:M506)</f>
        <v>0</v>
      </c>
      <c r="N507" s="15">
        <f t="shared" ref="N507" si="2774">SUM(N504:N506)</f>
        <v>2003.9099999999999</v>
      </c>
      <c r="O507" s="15">
        <f t="shared" ref="O507" si="2775">SUM(O504:O506)</f>
        <v>0</v>
      </c>
      <c r="P507" s="15">
        <f t="shared" ref="P507" si="2776">SUM(P504:P506)</f>
        <v>3476.2</v>
      </c>
      <c r="Q507" s="15">
        <f t="shared" ref="Q507" si="2777">SUM(Q504:Q506)</f>
        <v>0</v>
      </c>
      <c r="R507" s="15">
        <f t="shared" ref="R507" si="2778">SUM(R504:R506)</f>
        <v>4091.15</v>
      </c>
      <c r="S507" s="15">
        <f t="shared" ref="S507" si="2779">SUM(S504:S506)</f>
        <v>0</v>
      </c>
      <c r="T507" s="15">
        <f t="shared" ref="T507" si="2780">SUM(T504:T506)</f>
        <v>1609.5</v>
      </c>
      <c r="U507" s="15">
        <f t="shared" ref="U507" si="2781">SUM(U504:U506)</f>
        <v>0</v>
      </c>
      <c r="V507" s="15">
        <f t="shared" ref="V507" si="2782">SUM(V504:V506)</f>
        <v>2497.36</v>
      </c>
      <c r="W507" s="15">
        <f t="shared" ref="W507" si="2783">SUM(W504:W506)</f>
        <v>0</v>
      </c>
      <c r="X507" s="15">
        <f t="shared" ref="X507" si="2784">SUM(X504:X506)</f>
        <v>2956.65</v>
      </c>
      <c r="Y507" s="15">
        <f t="shared" ref="Y507" si="2785">SUM(Y504:Y506)</f>
        <v>0</v>
      </c>
      <c r="Z507" s="15">
        <f t="shared" ref="Z507" si="2786">SUM(Z504:Z506)</f>
        <v>689.25</v>
      </c>
    </row>
    <row r="508" spans="1:26" x14ac:dyDescent="0.25">
      <c r="A508" s="25">
        <v>53065950100</v>
      </c>
      <c r="B508" s="26" t="s">
        <v>20</v>
      </c>
      <c r="C508" s="14"/>
      <c r="D508" s="18">
        <v>121183.94</v>
      </c>
      <c r="E508" s="17"/>
      <c r="F508" s="18">
        <v>123543.52</v>
      </c>
      <c r="G508" s="17"/>
      <c r="H508" s="18">
        <v>7289.19</v>
      </c>
      <c r="I508" s="17"/>
      <c r="J508" s="18">
        <v>128156.57</v>
      </c>
      <c r="K508" s="17"/>
      <c r="L508" s="18">
        <v>87044.82</v>
      </c>
      <c r="M508" s="17"/>
      <c r="N508" s="18">
        <v>54987.57</v>
      </c>
      <c r="O508" s="17"/>
      <c r="P508" s="18">
        <v>60067.45</v>
      </c>
      <c r="Q508" s="17"/>
      <c r="R508" s="18">
        <v>50769.5</v>
      </c>
      <c r="S508" s="17"/>
      <c r="T508" s="18">
        <v>42885.96</v>
      </c>
      <c r="U508" s="17"/>
      <c r="V508" s="18">
        <v>63474.82</v>
      </c>
      <c r="W508" s="17"/>
      <c r="X508" s="18">
        <v>66294.97</v>
      </c>
      <c r="Y508" s="17"/>
      <c r="Z508" s="18">
        <v>135989.45000000001</v>
      </c>
    </row>
    <row r="509" spans="1:26" x14ac:dyDescent="0.25">
      <c r="A509" s="24"/>
      <c r="B509" s="26" t="s">
        <v>21</v>
      </c>
      <c r="C509" s="14"/>
      <c r="D509" s="18">
        <v>10391.09</v>
      </c>
      <c r="E509" s="17"/>
      <c r="F509" s="18">
        <v>25822.92</v>
      </c>
      <c r="G509" s="17"/>
      <c r="H509" s="18">
        <v>10699.5</v>
      </c>
      <c r="I509" s="17"/>
      <c r="J509" s="18">
        <v>12271.59</v>
      </c>
      <c r="K509" s="17"/>
      <c r="L509" s="18">
        <v>7814.25</v>
      </c>
      <c r="M509" s="17"/>
      <c r="N509" s="18">
        <v>537.14</v>
      </c>
      <c r="O509" s="17"/>
      <c r="P509" s="18">
        <v>3216.3</v>
      </c>
      <c r="Q509" s="17"/>
      <c r="R509" s="18">
        <v>5760.6</v>
      </c>
      <c r="S509" s="17"/>
      <c r="T509" s="18">
        <v>10522.08</v>
      </c>
      <c r="U509" s="17"/>
      <c r="V509" s="18">
        <v>8768.3799999999992</v>
      </c>
      <c r="W509" s="17"/>
      <c r="X509" s="18">
        <v>7227.13</v>
      </c>
      <c r="Y509" s="17"/>
      <c r="Z509" s="18">
        <v>11901.44</v>
      </c>
    </row>
    <row r="510" spans="1:26" x14ac:dyDescent="0.25">
      <c r="A510" s="24"/>
      <c r="B510" s="26" t="s">
        <v>22</v>
      </c>
      <c r="C510" s="14"/>
      <c r="D510" s="18">
        <v>4161.55</v>
      </c>
      <c r="E510" s="17"/>
      <c r="F510" s="18">
        <v>19615.64</v>
      </c>
      <c r="G510" s="17"/>
      <c r="H510" s="18">
        <v>32744.98</v>
      </c>
      <c r="I510" s="17"/>
      <c r="J510" s="18">
        <v>6012.39</v>
      </c>
      <c r="K510" s="17"/>
      <c r="L510" s="18">
        <v>42425.96</v>
      </c>
      <c r="M510" s="17"/>
      <c r="N510" s="18">
        <v>29686.77</v>
      </c>
      <c r="O510" s="17"/>
      <c r="P510" s="18">
        <v>37152.910000000003</v>
      </c>
      <c r="Q510" s="17"/>
      <c r="R510" s="18">
        <v>16489.72</v>
      </c>
      <c r="S510" s="17"/>
      <c r="T510" s="18">
        <v>20274.52</v>
      </c>
      <c r="U510" s="17"/>
      <c r="V510" s="18">
        <v>1728.67</v>
      </c>
      <c r="W510" s="17"/>
      <c r="X510" s="18">
        <v>11187.36</v>
      </c>
      <c r="Y510" s="17"/>
      <c r="Z510" s="18">
        <v>14587.81</v>
      </c>
    </row>
    <row r="511" spans="1:26" x14ac:dyDescent="0.25">
      <c r="B511" s="27" t="s">
        <v>23</v>
      </c>
      <c r="C511" s="13">
        <f>SUM(C508:C510)</f>
        <v>0</v>
      </c>
      <c r="D511" s="15">
        <f t="shared" ref="D511" si="2787">SUM(D508:D510)</f>
        <v>135736.57999999999</v>
      </c>
      <c r="E511" s="15">
        <f t="shared" ref="E511" si="2788">SUM(E508:E510)</f>
        <v>0</v>
      </c>
      <c r="F511" s="15">
        <f t="shared" ref="F511" si="2789">SUM(F508:F510)</f>
        <v>168982.08000000002</v>
      </c>
      <c r="G511" s="15">
        <f t="shared" ref="G511" si="2790">SUM(G508:G510)</f>
        <v>0</v>
      </c>
      <c r="H511" s="15">
        <f t="shared" ref="H511" si="2791">SUM(H508:H510)</f>
        <v>50733.67</v>
      </c>
      <c r="I511" s="15">
        <f t="shared" ref="I511" si="2792">SUM(I508:I510)</f>
        <v>0</v>
      </c>
      <c r="J511" s="15">
        <f t="shared" ref="J511" si="2793">SUM(J508:J510)</f>
        <v>146440.55000000002</v>
      </c>
      <c r="K511" s="15">
        <f t="shared" ref="K511" si="2794">SUM(K508:K510)</f>
        <v>0</v>
      </c>
      <c r="L511" s="15">
        <f t="shared" ref="L511" si="2795">SUM(L508:L510)</f>
        <v>137285.03</v>
      </c>
      <c r="M511" s="15">
        <f t="shared" ref="M511" si="2796">SUM(M508:M510)</f>
        <v>0</v>
      </c>
      <c r="N511" s="15">
        <f t="shared" ref="N511" si="2797">SUM(N508:N510)</f>
        <v>85211.48</v>
      </c>
      <c r="O511" s="15">
        <f t="shared" ref="O511" si="2798">SUM(O508:O510)</f>
        <v>0</v>
      </c>
      <c r="P511" s="15">
        <f t="shared" ref="P511" si="2799">SUM(P508:P510)</f>
        <v>100436.66</v>
      </c>
      <c r="Q511" s="15">
        <f t="shared" ref="Q511" si="2800">SUM(Q508:Q510)</f>
        <v>0</v>
      </c>
      <c r="R511" s="15">
        <f t="shared" ref="R511" si="2801">SUM(R508:R510)</f>
        <v>73019.820000000007</v>
      </c>
      <c r="S511" s="15">
        <f t="shared" ref="S511" si="2802">SUM(S508:S510)</f>
        <v>0</v>
      </c>
      <c r="T511" s="15">
        <f t="shared" ref="T511" si="2803">SUM(T508:T510)</f>
        <v>73682.559999999998</v>
      </c>
      <c r="U511" s="15">
        <f t="shared" ref="U511" si="2804">SUM(U508:U510)</f>
        <v>0</v>
      </c>
      <c r="V511" s="15">
        <f t="shared" ref="V511" si="2805">SUM(V508:V510)</f>
        <v>73971.87</v>
      </c>
      <c r="W511" s="15">
        <f t="shared" ref="W511" si="2806">SUM(W508:W510)</f>
        <v>0</v>
      </c>
      <c r="X511" s="15">
        <f t="shared" ref="X511" si="2807">SUM(X508:X510)</f>
        <v>84709.46</v>
      </c>
      <c r="Y511" s="15">
        <f t="shared" ref="Y511" si="2808">SUM(Y508:Y510)</f>
        <v>0</v>
      </c>
      <c r="Z511" s="15">
        <f t="shared" ref="Z511" si="2809">SUM(Z508:Z510)</f>
        <v>162478.70000000001</v>
      </c>
    </row>
    <row r="512" spans="1:26" x14ac:dyDescent="0.25">
      <c r="A512" s="25">
        <v>53065950200</v>
      </c>
      <c r="B512" s="26" t="s">
        <v>20</v>
      </c>
      <c r="C512" s="14">
        <v>287.19</v>
      </c>
      <c r="D512" s="18"/>
      <c r="E512" s="17">
        <v>1376.36</v>
      </c>
      <c r="F512" s="18"/>
      <c r="G512" s="17">
        <v>1183.27</v>
      </c>
      <c r="H512" s="18"/>
      <c r="I512" s="17">
        <v>1269.78</v>
      </c>
      <c r="J512" s="18"/>
      <c r="K512" s="17">
        <v>789.26</v>
      </c>
      <c r="L512" s="18"/>
      <c r="M512" s="17">
        <v>594.95000000000005</v>
      </c>
      <c r="N512" s="18"/>
      <c r="O512" s="17">
        <v>97.24</v>
      </c>
      <c r="P512" s="18"/>
      <c r="Q512" s="17">
        <v>55.12</v>
      </c>
      <c r="R512" s="18"/>
      <c r="S512" s="17">
        <v>1521.6</v>
      </c>
      <c r="T512" s="18"/>
      <c r="U512" s="17">
        <v>1395.74</v>
      </c>
      <c r="V512" s="18"/>
      <c r="W512" s="17">
        <v>56.36</v>
      </c>
      <c r="X512" s="18"/>
      <c r="Y512" s="17">
        <v>650.80999999999995</v>
      </c>
      <c r="Z512" s="18"/>
    </row>
    <row r="513" spans="1:26" x14ac:dyDescent="0.25">
      <c r="A513" s="24"/>
      <c r="B513" s="26" t="s">
        <v>21</v>
      </c>
      <c r="C513" s="14">
        <v>1123.22</v>
      </c>
      <c r="D513" s="18"/>
      <c r="E513" s="17">
        <v>1455.65</v>
      </c>
      <c r="F513" s="18"/>
      <c r="G513" s="17">
        <v>663.78</v>
      </c>
      <c r="H513" s="18"/>
      <c r="I513" s="17">
        <v>956.77</v>
      </c>
      <c r="J513" s="18"/>
      <c r="K513" s="17"/>
      <c r="L513" s="18"/>
      <c r="M513" s="17">
        <v>42</v>
      </c>
      <c r="N513" s="18"/>
      <c r="O513" s="17"/>
      <c r="P513" s="18"/>
      <c r="Q513" s="17"/>
      <c r="R513" s="18"/>
      <c r="S513" s="17"/>
      <c r="T513" s="18"/>
      <c r="U513" s="17">
        <v>446.7</v>
      </c>
      <c r="V513" s="18"/>
      <c r="W513" s="17"/>
      <c r="X513" s="18"/>
      <c r="Y513" s="17"/>
      <c r="Z513" s="18"/>
    </row>
    <row r="514" spans="1:26" x14ac:dyDescent="0.25">
      <c r="A514" s="24"/>
      <c r="B514" s="26" t="s">
        <v>22</v>
      </c>
      <c r="C514" s="14"/>
      <c r="D514" s="18"/>
      <c r="E514" s="17"/>
      <c r="F514" s="18"/>
      <c r="G514" s="17">
        <v>1630.26</v>
      </c>
      <c r="H514" s="18"/>
      <c r="I514" s="17">
        <v>1823.46</v>
      </c>
      <c r="J514" s="18"/>
      <c r="K514" s="17">
        <v>774.68</v>
      </c>
      <c r="L514" s="18"/>
      <c r="M514" s="17"/>
      <c r="N514" s="18"/>
      <c r="O514" s="17">
        <v>42</v>
      </c>
      <c r="P514" s="18"/>
      <c r="Q514" s="17"/>
      <c r="R514" s="18"/>
      <c r="S514" s="17">
        <v>1485.8</v>
      </c>
      <c r="T514" s="18"/>
      <c r="U514" s="17">
        <v>1249.72</v>
      </c>
      <c r="V514" s="18"/>
      <c r="W514" s="17">
        <v>2152.8000000000002</v>
      </c>
      <c r="X514" s="18"/>
      <c r="Y514" s="17"/>
      <c r="Z514" s="18"/>
    </row>
    <row r="515" spans="1:26" x14ac:dyDescent="0.25">
      <c r="B515" s="27" t="s">
        <v>23</v>
      </c>
      <c r="C515" s="13">
        <f>SUM(C512:C514)</f>
        <v>1410.41</v>
      </c>
      <c r="D515" s="15">
        <f t="shared" ref="D515" si="2810">SUM(D512:D514)</f>
        <v>0</v>
      </c>
      <c r="E515" s="15">
        <f t="shared" ref="E515" si="2811">SUM(E512:E514)</f>
        <v>2832.01</v>
      </c>
      <c r="F515" s="15">
        <f t="shared" ref="F515" si="2812">SUM(F512:F514)</f>
        <v>0</v>
      </c>
      <c r="G515" s="15">
        <f t="shared" ref="G515" si="2813">SUM(G512:G514)</f>
        <v>3477.31</v>
      </c>
      <c r="H515" s="15">
        <f t="shared" ref="H515" si="2814">SUM(H512:H514)</f>
        <v>0</v>
      </c>
      <c r="I515" s="15">
        <f t="shared" ref="I515" si="2815">SUM(I512:I514)</f>
        <v>4050.01</v>
      </c>
      <c r="J515" s="15">
        <f t="shared" ref="J515" si="2816">SUM(J512:J514)</f>
        <v>0</v>
      </c>
      <c r="K515" s="15">
        <f t="shared" ref="K515" si="2817">SUM(K512:K514)</f>
        <v>1563.94</v>
      </c>
      <c r="L515" s="15">
        <f t="shared" ref="L515" si="2818">SUM(L512:L514)</f>
        <v>0</v>
      </c>
      <c r="M515" s="15">
        <f t="shared" ref="M515" si="2819">SUM(M512:M514)</f>
        <v>636.95000000000005</v>
      </c>
      <c r="N515" s="15">
        <f t="shared" ref="N515" si="2820">SUM(N512:N514)</f>
        <v>0</v>
      </c>
      <c r="O515" s="15">
        <f t="shared" ref="O515" si="2821">SUM(O512:O514)</f>
        <v>139.24</v>
      </c>
      <c r="P515" s="15">
        <f t="shared" ref="P515" si="2822">SUM(P512:P514)</f>
        <v>0</v>
      </c>
      <c r="Q515" s="15">
        <f t="shared" ref="Q515" si="2823">SUM(Q512:Q514)</f>
        <v>55.12</v>
      </c>
      <c r="R515" s="15">
        <f t="shared" ref="R515" si="2824">SUM(R512:R514)</f>
        <v>0</v>
      </c>
      <c r="S515" s="15">
        <f t="shared" ref="S515" si="2825">SUM(S512:S514)</f>
        <v>3007.3999999999996</v>
      </c>
      <c r="T515" s="15">
        <f t="shared" ref="T515" si="2826">SUM(T512:T514)</f>
        <v>0</v>
      </c>
      <c r="U515" s="15">
        <f t="shared" ref="U515" si="2827">SUM(U512:U514)</f>
        <v>3092.16</v>
      </c>
      <c r="V515" s="15">
        <f t="shared" ref="V515" si="2828">SUM(V512:V514)</f>
        <v>0</v>
      </c>
      <c r="W515" s="15">
        <f t="shared" ref="W515" si="2829">SUM(W512:W514)</f>
        <v>2209.1600000000003</v>
      </c>
      <c r="X515" s="15">
        <f t="shared" ref="X515" si="2830">SUM(X512:X514)</f>
        <v>0</v>
      </c>
      <c r="Y515" s="15">
        <f t="shared" ref="Y515" si="2831">SUM(Y512:Y514)</f>
        <v>650.80999999999995</v>
      </c>
      <c r="Z515" s="15">
        <f t="shared" ref="Z515" si="2832">SUM(Z512:Z514)</f>
        <v>0</v>
      </c>
    </row>
    <row r="516" spans="1:26" x14ac:dyDescent="0.25">
      <c r="A516" s="25">
        <v>53065950300</v>
      </c>
      <c r="B516" s="26" t="s">
        <v>20</v>
      </c>
      <c r="C516" s="14">
        <v>3159.27</v>
      </c>
      <c r="D516" s="18"/>
      <c r="E516" s="17">
        <v>5618.43</v>
      </c>
      <c r="F516" s="18"/>
      <c r="G516" s="17">
        <v>5055.3900000000003</v>
      </c>
      <c r="H516" s="18"/>
      <c r="I516" s="17">
        <v>6337.91</v>
      </c>
      <c r="J516" s="18"/>
      <c r="K516" s="17">
        <v>2568.4499999999998</v>
      </c>
      <c r="L516" s="18"/>
      <c r="M516" s="17">
        <v>12350.04</v>
      </c>
      <c r="N516" s="18"/>
      <c r="O516" s="17">
        <v>1327.52</v>
      </c>
      <c r="P516" s="18"/>
      <c r="Q516" s="17">
        <v>1517.38</v>
      </c>
      <c r="R516" s="18"/>
      <c r="S516" s="17">
        <v>5973.35</v>
      </c>
      <c r="T516" s="18"/>
      <c r="U516" s="17">
        <v>2575.29</v>
      </c>
      <c r="V516" s="18"/>
      <c r="W516" s="17">
        <v>1555.18</v>
      </c>
      <c r="X516" s="18"/>
      <c r="Y516" s="17">
        <v>12230.27</v>
      </c>
      <c r="Z516" s="18"/>
    </row>
    <row r="517" spans="1:26" x14ac:dyDescent="0.25">
      <c r="A517" s="24"/>
      <c r="B517" s="26" t="s">
        <v>21</v>
      </c>
      <c r="C517" s="14">
        <v>46.31</v>
      </c>
      <c r="D517" s="18"/>
      <c r="E517" s="17">
        <v>2715.86</v>
      </c>
      <c r="F517" s="18"/>
      <c r="G517" s="17">
        <v>4202.92</v>
      </c>
      <c r="H517" s="18"/>
      <c r="I517" s="17">
        <v>3665.16</v>
      </c>
      <c r="J517" s="18"/>
      <c r="K517" s="17">
        <v>2429.08</v>
      </c>
      <c r="L517" s="18"/>
      <c r="M517" s="17">
        <v>2167.37</v>
      </c>
      <c r="N517" s="18"/>
      <c r="O517" s="17">
        <v>5463.16</v>
      </c>
      <c r="P517" s="18"/>
      <c r="Q517" s="17">
        <v>293.27999999999997</v>
      </c>
      <c r="R517" s="18"/>
      <c r="S517" s="17">
        <v>402.02</v>
      </c>
      <c r="T517" s="18"/>
      <c r="U517" s="17">
        <v>4408.16</v>
      </c>
      <c r="V517" s="18"/>
      <c r="W517" s="17">
        <v>123.23</v>
      </c>
      <c r="X517" s="18"/>
      <c r="Y517" s="17"/>
      <c r="Z517" s="18"/>
    </row>
    <row r="518" spans="1:26" x14ac:dyDescent="0.25">
      <c r="A518" s="24"/>
      <c r="B518" s="26" t="s">
        <v>22</v>
      </c>
      <c r="C518" s="14">
        <v>16897.87</v>
      </c>
      <c r="D518" s="18"/>
      <c r="E518" s="17">
        <v>16042.9</v>
      </c>
      <c r="F518" s="18"/>
      <c r="G518" s="17">
        <v>11832.93</v>
      </c>
      <c r="H518" s="18"/>
      <c r="I518" s="17">
        <v>7843.8</v>
      </c>
      <c r="J518" s="18"/>
      <c r="K518" s="17">
        <v>2808.8</v>
      </c>
      <c r="L518" s="18"/>
      <c r="M518" s="17">
        <v>16776.82</v>
      </c>
      <c r="N518" s="18"/>
      <c r="O518" s="17">
        <v>11056.26</v>
      </c>
      <c r="P518" s="18"/>
      <c r="Q518" s="17">
        <v>9866.7099999999991</v>
      </c>
      <c r="R518" s="18"/>
      <c r="S518" s="17">
        <v>11556.44</v>
      </c>
      <c r="T518" s="18"/>
      <c r="U518" s="17">
        <v>12241.76</v>
      </c>
      <c r="V518" s="18"/>
      <c r="W518" s="17">
        <v>13447.09</v>
      </c>
      <c r="X518" s="18"/>
      <c r="Y518" s="17">
        <v>13248.26</v>
      </c>
      <c r="Z518" s="18"/>
    </row>
    <row r="519" spans="1:26" x14ac:dyDescent="0.25">
      <c r="B519" s="27" t="s">
        <v>23</v>
      </c>
      <c r="C519" s="13">
        <f>SUM(C516:C518)</f>
        <v>20103.449999999997</v>
      </c>
      <c r="D519" s="15">
        <f t="shared" ref="D519" si="2833">SUM(D516:D518)</f>
        <v>0</v>
      </c>
      <c r="E519" s="15">
        <f t="shared" ref="E519" si="2834">SUM(E516:E518)</f>
        <v>24377.190000000002</v>
      </c>
      <c r="F519" s="15">
        <f t="shared" ref="F519" si="2835">SUM(F516:F518)</f>
        <v>0</v>
      </c>
      <c r="G519" s="15">
        <f t="shared" ref="G519" si="2836">SUM(G516:G518)</f>
        <v>21091.24</v>
      </c>
      <c r="H519" s="15">
        <f t="shared" ref="H519" si="2837">SUM(H516:H518)</f>
        <v>0</v>
      </c>
      <c r="I519" s="15">
        <f t="shared" ref="I519" si="2838">SUM(I516:I518)</f>
        <v>17846.87</v>
      </c>
      <c r="J519" s="15">
        <f t="shared" ref="J519" si="2839">SUM(J516:J518)</f>
        <v>0</v>
      </c>
      <c r="K519" s="15">
        <f t="shared" ref="K519" si="2840">SUM(K516:K518)</f>
        <v>7806.33</v>
      </c>
      <c r="L519" s="15">
        <f t="shared" ref="L519" si="2841">SUM(L516:L518)</f>
        <v>0</v>
      </c>
      <c r="M519" s="15">
        <f t="shared" ref="M519" si="2842">SUM(M516:M518)</f>
        <v>31294.23</v>
      </c>
      <c r="N519" s="15">
        <f t="shared" ref="N519" si="2843">SUM(N516:N518)</f>
        <v>0</v>
      </c>
      <c r="O519" s="15">
        <f t="shared" ref="O519" si="2844">SUM(O516:O518)</f>
        <v>17846.940000000002</v>
      </c>
      <c r="P519" s="15">
        <f t="shared" ref="P519" si="2845">SUM(P516:P518)</f>
        <v>0</v>
      </c>
      <c r="Q519" s="15">
        <f t="shared" ref="Q519" si="2846">SUM(Q516:Q518)</f>
        <v>11677.369999999999</v>
      </c>
      <c r="R519" s="15">
        <f t="shared" ref="R519" si="2847">SUM(R516:R518)</f>
        <v>0</v>
      </c>
      <c r="S519" s="15">
        <f t="shared" ref="S519" si="2848">SUM(S516:S518)</f>
        <v>17931.810000000001</v>
      </c>
      <c r="T519" s="15">
        <f t="shared" ref="T519" si="2849">SUM(T516:T518)</f>
        <v>0</v>
      </c>
      <c r="U519" s="15">
        <f t="shared" ref="U519" si="2850">SUM(U516:U518)</f>
        <v>19225.21</v>
      </c>
      <c r="V519" s="15">
        <f t="shared" ref="V519" si="2851">SUM(V516:V518)</f>
        <v>0</v>
      </c>
      <c r="W519" s="15">
        <f t="shared" ref="W519" si="2852">SUM(W516:W518)</f>
        <v>15125.5</v>
      </c>
      <c r="X519" s="15">
        <f t="shared" ref="X519" si="2853">SUM(X516:X518)</f>
        <v>0</v>
      </c>
      <c r="Y519" s="15">
        <f t="shared" ref="Y519" si="2854">SUM(Y516:Y518)</f>
        <v>25478.53</v>
      </c>
      <c r="Z519" s="15">
        <f t="shared" ref="Z519" si="2855">SUM(Z516:Z518)</f>
        <v>0</v>
      </c>
    </row>
    <row r="520" spans="1:26" x14ac:dyDescent="0.25">
      <c r="A520" s="25">
        <v>53065950500</v>
      </c>
      <c r="B520" s="26" t="s">
        <v>20</v>
      </c>
      <c r="C520" s="14">
        <v>4724.28</v>
      </c>
      <c r="D520" s="18"/>
      <c r="E520" s="17">
        <v>1112.69</v>
      </c>
      <c r="F520" s="18"/>
      <c r="G520" s="17">
        <v>4944.28</v>
      </c>
      <c r="H520" s="18"/>
      <c r="I520" s="17">
        <v>5586.91</v>
      </c>
      <c r="J520" s="18"/>
      <c r="K520" s="17">
        <v>5044.0200000000004</v>
      </c>
      <c r="L520" s="18"/>
      <c r="M520" s="17">
        <v>2513.84</v>
      </c>
      <c r="N520" s="18"/>
      <c r="O520" s="17">
        <v>1634.07</v>
      </c>
      <c r="P520" s="18"/>
      <c r="Q520" s="17">
        <v>3295.94</v>
      </c>
      <c r="R520" s="18"/>
      <c r="S520" s="17">
        <v>2344.04</v>
      </c>
      <c r="T520" s="18"/>
      <c r="U520" s="17">
        <v>9208.7199999999993</v>
      </c>
      <c r="V520" s="18"/>
      <c r="W520" s="17">
        <v>5421.36</v>
      </c>
      <c r="X520" s="18"/>
      <c r="Y520" s="17">
        <v>5289.55</v>
      </c>
      <c r="Z520" s="18"/>
    </row>
    <row r="521" spans="1:26" x14ac:dyDescent="0.25">
      <c r="A521" s="24"/>
      <c r="B521" s="26" t="s">
        <v>21</v>
      </c>
      <c r="C521" s="14">
        <v>733.12</v>
      </c>
      <c r="D521" s="18"/>
      <c r="E521" s="17">
        <v>8727.24</v>
      </c>
      <c r="F521" s="18"/>
      <c r="G521" s="17">
        <v>348.27</v>
      </c>
      <c r="H521" s="18"/>
      <c r="I521" s="17">
        <v>370</v>
      </c>
      <c r="J521" s="18"/>
      <c r="K521" s="17">
        <v>1467.22</v>
      </c>
      <c r="L521" s="18"/>
      <c r="M521" s="17">
        <v>589.96</v>
      </c>
      <c r="N521" s="18"/>
      <c r="O521" s="17">
        <v>296.70999999999998</v>
      </c>
      <c r="P521" s="18"/>
      <c r="Q521" s="17">
        <v>287.3</v>
      </c>
      <c r="R521" s="18"/>
      <c r="S521" s="17">
        <v>1936.85</v>
      </c>
      <c r="T521" s="18"/>
      <c r="U521" s="17">
        <v>435.36</v>
      </c>
      <c r="V521" s="18"/>
      <c r="W521" s="17"/>
      <c r="X521" s="18"/>
      <c r="Y521" s="17"/>
      <c r="Z521" s="18"/>
    </row>
    <row r="522" spans="1:26" x14ac:dyDescent="0.25">
      <c r="A522" s="24"/>
      <c r="B522" s="26" t="s">
        <v>22</v>
      </c>
      <c r="C522" s="14"/>
      <c r="D522" s="18"/>
      <c r="E522" s="17"/>
      <c r="F522" s="18"/>
      <c r="G522" s="17"/>
      <c r="H522" s="18"/>
      <c r="I522" s="17"/>
      <c r="J522" s="18"/>
      <c r="K522" s="17">
        <v>540.38</v>
      </c>
      <c r="L522" s="18"/>
      <c r="M522" s="17">
        <v>381.11</v>
      </c>
      <c r="N522" s="18"/>
      <c r="O522" s="17"/>
      <c r="P522" s="18"/>
      <c r="Q522" s="17"/>
      <c r="R522" s="18"/>
      <c r="S522" s="17"/>
      <c r="T522" s="18"/>
      <c r="U522" s="17">
        <v>787.24</v>
      </c>
      <c r="V522" s="18"/>
      <c r="W522" s="17">
        <v>343.2</v>
      </c>
      <c r="X522" s="18"/>
      <c r="Y522" s="17">
        <v>188.73</v>
      </c>
      <c r="Z522" s="18"/>
    </row>
    <row r="523" spans="1:26" x14ac:dyDescent="0.25">
      <c r="B523" s="27" t="s">
        <v>23</v>
      </c>
      <c r="C523" s="13">
        <f>SUM(C520:C522)</f>
        <v>5457.4</v>
      </c>
      <c r="D523" s="15">
        <f t="shared" ref="D523" si="2856">SUM(D520:D522)</f>
        <v>0</v>
      </c>
      <c r="E523" s="15">
        <f t="shared" ref="E523" si="2857">SUM(E520:E522)</f>
        <v>9839.93</v>
      </c>
      <c r="F523" s="15">
        <f t="shared" ref="F523" si="2858">SUM(F520:F522)</f>
        <v>0</v>
      </c>
      <c r="G523" s="15">
        <f t="shared" ref="G523" si="2859">SUM(G520:G522)</f>
        <v>5292.5499999999993</v>
      </c>
      <c r="H523" s="15">
        <f t="shared" ref="H523" si="2860">SUM(H520:H522)</f>
        <v>0</v>
      </c>
      <c r="I523" s="15">
        <f t="shared" ref="I523" si="2861">SUM(I520:I522)</f>
        <v>5956.91</v>
      </c>
      <c r="J523" s="15">
        <f t="shared" ref="J523" si="2862">SUM(J520:J522)</f>
        <v>0</v>
      </c>
      <c r="K523" s="15">
        <f t="shared" ref="K523" si="2863">SUM(K520:K522)</f>
        <v>7051.6200000000008</v>
      </c>
      <c r="L523" s="15">
        <f t="shared" ref="L523" si="2864">SUM(L520:L522)</f>
        <v>0</v>
      </c>
      <c r="M523" s="15">
        <f t="shared" ref="M523" si="2865">SUM(M520:M522)</f>
        <v>3484.9100000000003</v>
      </c>
      <c r="N523" s="15">
        <f t="shared" ref="N523" si="2866">SUM(N520:N522)</f>
        <v>0</v>
      </c>
      <c r="O523" s="15">
        <f t="shared" ref="O523" si="2867">SUM(O520:O522)</f>
        <v>1930.78</v>
      </c>
      <c r="P523" s="15">
        <f t="shared" ref="P523" si="2868">SUM(P520:P522)</f>
        <v>0</v>
      </c>
      <c r="Q523" s="15">
        <f t="shared" ref="Q523" si="2869">SUM(Q520:Q522)</f>
        <v>3583.2400000000002</v>
      </c>
      <c r="R523" s="15">
        <f t="shared" ref="R523" si="2870">SUM(R520:R522)</f>
        <v>0</v>
      </c>
      <c r="S523" s="15">
        <f t="shared" ref="S523" si="2871">SUM(S520:S522)</f>
        <v>4280.8899999999994</v>
      </c>
      <c r="T523" s="15">
        <f t="shared" ref="T523" si="2872">SUM(T520:T522)</f>
        <v>0</v>
      </c>
      <c r="U523" s="15">
        <f t="shared" ref="U523" si="2873">SUM(U520:U522)</f>
        <v>10431.32</v>
      </c>
      <c r="V523" s="15">
        <f t="shared" ref="V523" si="2874">SUM(V520:V522)</f>
        <v>0</v>
      </c>
      <c r="W523" s="15">
        <f t="shared" ref="W523" si="2875">SUM(W520:W522)</f>
        <v>5764.5599999999995</v>
      </c>
      <c r="X523" s="15">
        <f t="shared" ref="X523" si="2876">SUM(X520:X522)</f>
        <v>0</v>
      </c>
      <c r="Y523" s="15">
        <f t="shared" ref="Y523" si="2877">SUM(Y520:Y522)</f>
        <v>5478.28</v>
      </c>
      <c r="Z523" s="15">
        <f t="shared" ref="Z523" si="2878">SUM(Z520:Z522)</f>
        <v>0</v>
      </c>
    </row>
    <row r="524" spans="1:26" x14ac:dyDescent="0.25">
      <c r="A524" s="25">
        <v>53065950600</v>
      </c>
      <c r="B524" s="26" t="s">
        <v>20</v>
      </c>
      <c r="C524" s="14">
        <v>1380.11</v>
      </c>
      <c r="D524" s="18"/>
      <c r="E524" s="17">
        <v>1343.45</v>
      </c>
      <c r="F524" s="18"/>
      <c r="G524" s="17">
        <v>842.24</v>
      </c>
      <c r="H524" s="18"/>
      <c r="I524" s="17">
        <v>14179.75</v>
      </c>
      <c r="J524" s="18"/>
      <c r="K524" s="17">
        <v>24.1</v>
      </c>
      <c r="L524" s="18"/>
      <c r="M524" s="17">
        <v>2324.25</v>
      </c>
      <c r="N524" s="18"/>
      <c r="O524" s="17">
        <v>1166.25</v>
      </c>
      <c r="P524" s="18"/>
      <c r="Q524" s="17"/>
      <c r="R524" s="18"/>
      <c r="S524" s="17">
        <v>127.34</v>
      </c>
      <c r="T524" s="18"/>
      <c r="U524" s="17"/>
      <c r="V524" s="18"/>
      <c r="W524" s="17">
        <v>554.94000000000005</v>
      </c>
      <c r="X524" s="18"/>
      <c r="Y524" s="17">
        <v>323.77</v>
      </c>
      <c r="Z524" s="18"/>
    </row>
    <row r="525" spans="1:26" x14ac:dyDescent="0.25">
      <c r="A525" s="24"/>
      <c r="B525" s="26" t="s">
        <v>21</v>
      </c>
      <c r="C525" s="14">
        <v>301.86</v>
      </c>
      <c r="D525" s="18"/>
      <c r="E525" s="17"/>
      <c r="F525" s="18"/>
      <c r="G525" s="17"/>
      <c r="H525" s="18"/>
      <c r="I525" s="17"/>
      <c r="J525" s="18"/>
      <c r="K525" s="17"/>
      <c r="L525" s="18"/>
      <c r="M525" s="17"/>
      <c r="N525" s="18"/>
      <c r="O525" s="17"/>
      <c r="P525" s="18"/>
      <c r="Q525" s="17"/>
      <c r="R525" s="18"/>
      <c r="S525" s="17"/>
      <c r="T525" s="18"/>
      <c r="U525" s="17"/>
      <c r="V525" s="18"/>
      <c r="W525" s="17"/>
      <c r="X525" s="18"/>
      <c r="Y525" s="17"/>
      <c r="Z525" s="18"/>
    </row>
    <row r="526" spans="1:26" x14ac:dyDescent="0.25">
      <c r="A526" s="24"/>
      <c r="B526" s="26" t="s">
        <v>22</v>
      </c>
      <c r="C526" s="14"/>
      <c r="D526" s="18"/>
      <c r="E526" s="17"/>
      <c r="F526" s="18"/>
      <c r="G526" s="17"/>
      <c r="H526" s="18"/>
      <c r="I526" s="17"/>
      <c r="J526" s="18"/>
      <c r="K526" s="17"/>
      <c r="L526" s="18"/>
      <c r="M526" s="17"/>
      <c r="N526" s="18"/>
      <c r="O526" s="17"/>
      <c r="P526" s="18"/>
      <c r="Q526" s="17"/>
      <c r="R526" s="18"/>
      <c r="S526" s="17"/>
      <c r="T526" s="18"/>
      <c r="U526" s="17"/>
      <c r="V526" s="18"/>
      <c r="W526" s="17"/>
      <c r="X526" s="18"/>
      <c r="Y526" s="17"/>
      <c r="Z526" s="18"/>
    </row>
    <row r="527" spans="1:26" x14ac:dyDescent="0.25">
      <c r="B527" s="27" t="s">
        <v>23</v>
      </c>
      <c r="C527" s="13">
        <f>SUM(C524:C526)</f>
        <v>1681.9699999999998</v>
      </c>
      <c r="D527" s="15">
        <f t="shared" ref="D527" si="2879">SUM(D524:D526)</f>
        <v>0</v>
      </c>
      <c r="E527" s="15">
        <f t="shared" ref="E527" si="2880">SUM(E524:E526)</f>
        <v>1343.45</v>
      </c>
      <c r="F527" s="15">
        <f t="shared" ref="F527" si="2881">SUM(F524:F526)</f>
        <v>0</v>
      </c>
      <c r="G527" s="15">
        <f t="shared" ref="G527" si="2882">SUM(G524:G526)</f>
        <v>842.24</v>
      </c>
      <c r="H527" s="15">
        <f t="shared" ref="H527" si="2883">SUM(H524:H526)</f>
        <v>0</v>
      </c>
      <c r="I527" s="15">
        <f t="shared" ref="I527" si="2884">SUM(I524:I526)</f>
        <v>14179.75</v>
      </c>
      <c r="J527" s="15">
        <f t="shared" ref="J527" si="2885">SUM(J524:J526)</f>
        <v>0</v>
      </c>
      <c r="K527" s="15">
        <f t="shared" ref="K527" si="2886">SUM(K524:K526)</f>
        <v>24.1</v>
      </c>
      <c r="L527" s="15">
        <f t="shared" ref="L527" si="2887">SUM(L524:L526)</f>
        <v>0</v>
      </c>
      <c r="M527" s="15">
        <f t="shared" ref="M527" si="2888">SUM(M524:M526)</f>
        <v>2324.25</v>
      </c>
      <c r="N527" s="15">
        <f t="shared" ref="N527" si="2889">SUM(N524:N526)</f>
        <v>0</v>
      </c>
      <c r="O527" s="15">
        <f t="shared" ref="O527" si="2890">SUM(O524:O526)</f>
        <v>1166.25</v>
      </c>
      <c r="P527" s="15">
        <f t="shared" ref="P527" si="2891">SUM(P524:P526)</f>
        <v>0</v>
      </c>
      <c r="Q527" s="15">
        <f t="shared" ref="Q527" si="2892">SUM(Q524:Q526)</f>
        <v>0</v>
      </c>
      <c r="R527" s="15">
        <f t="shared" ref="R527" si="2893">SUM(R524:R526)</f>
        <v>0</v>
      </c>
      <c r="S527" s="15">
        <f t="shared" ref="S527" si="2894">SUM(S524:S526)</f>
        <v>127.34</v>
      </c>
      <c r="T527" s="15">
        <f t="shared" ref="T527" si="2895">SUM(T524:T526)</f>
        <v>0</v>
      </c>
      <c r="U527" s="15">
        <f t="shared" ref="U527" si="2896">SUM(U524:U526)</f>
        <v>0</v>
      </c>
      <c r="V527" s="15">
        <f t="shared" ref="V527" si="2897">SUM(V524:V526)</f>
        <v>0</v>
      </c>
      <c r="W527" s="15">
        <f t="shared" ref="W527" si="2898">SUM(W524:W526)</f>
        <v>554.94000000000005</v>
      </c>
      <c r="X527" s="15">
        <f t="shared" ref="X527" si="2899">SUM(X524:X526)</f>
        <v>0</v>
      </c>
      <c r="Y527" s="15">
        <f t="shared" ref="Y527" si="2900">SUM(Y524:Y526)</f>
        <v>323.77</v>
      </c>
      <c r="Z527" s="15">
        <f t="shared" ref="Z527" si="2901">SUM(Z524:Z526)</f>
        <v>0</v>
      </c>
    </row>
    <row r="528" spans="1:26" x14ac:dyDescent="0.25">
      <c r="A528" s="25">
        <v>53065950700</v>
      </c>
      <c r="B528" s="26" t="s">
        <v>20</v>
      </c>
      <c r="C528" s="14"/>
      <c r="D528" s="18">
        <v>161.53</v>
      </c>
      <c r="E528" s="17"/>
      <c r="F528" s="18">
        <v>1866.05</v>
      </c>
      <c r="G528" s="17"/>
      <c r="H528" s="18">
        <v>514.54</v>
      </c>
      <c r="I528" s="17"/>
      <c r="J528" s="18">
        <v>162.21</v>
      </c>
      <c r="K528" s="17"/>
      <c r="L528" s="18">
        <v>300.60000000000002</v>
      </c>
      <c r="M528" s="17"/>
      <c r="N528" s="18"/>
      <c r="O528" s="17"/>
      <c r="P528" s="18">
        <v>85.18</v>
      </c>
      <c r="Q528" s="17"/>
      <c r="R528" s="18">
        <v>93.66</v>
      </c>
      <c r="S528" s="17"/>
      <c r="T528" s="18">
        <v>60.42</v>
      </c>
      <c r="U528" s="17"/>
      <c r="V528" s="18">
        <v>64.8</v>
      </c>
      <c r="W528" s="17"/>
      <c r="X528" s="18">
        <v>102.74</v>
      </c>
      <c r="Y528" s="17"/>
      <c r="Z528" s="18">
        <v>296.31</v>
      </c>
    </row>
    <row r="529" spans="1:26" x14ac:dyDescent="0.25">
      <c r="A529" s="24"/>
      <c r="B529" s="26" t="s">
        <v>21</v>
      </c>
      <c r="C529" s="14"/>
      <c r="D529" s="18">
        <v>2126.46</v>
      </c>
      <c r="E529" s="17"/>
      <c r="F529" s="18">
        <v>387.26</v>
      </c>
      <c r="G529" s="17"/>
      <c r="H529" s="18"/>
      <c r="I529" s="17"/>
      <c r="J529" s="18">
        <v>563.65</v>
      </c>
      <c r="K529" s="17"/>
      <c r="L529" s="18"/>
      <c r="M529" s="17"/>
      <c r="N529" s="18">
        <v>224.69</v>
      </c>
      <c r="O529" s="17"/>
      <c r="P529" s="18"/>
      <c r="Q529" s="17"/>
      <c r="R529" s="18"/>
      <c r="S529" s="17"/>
      <c r="T529" s="18">
        <v>731.27</v>
      </c>
      <c r="U529" s="17"/>
      <c r="V529" s="18">
        <v>110.77</v>
      </c>
      <c r="W529" s="17"/>
      <c r="X529" s="18">
        <v>59.62</v>
      </c>
      <c r="Y529" s="17"/>
      <c r="Z529" s="18">
        <v>131.88</v>
      </c>
    </row>
    <row r="530" spans="1:26" x14ac:dyDescent="0.25">
      <c r="A530" s="24"/>
      <c r="B530" s="26" t="s">
        <v>22</v>
      </c>
      <c r="C530" s="14"/>
      <c r="D530" s="18">
        <v>266.10000000000002</v>
      </c>
      <c r="E530" s="17"/>
      <c r="F530" s="18"/>
      <c r="G530" s="17"/>
      <c r="H530" s="18"/>
      <c r="I530" s="17"/>
      <c r="J530" s="18"/>
      <c r="K530" s="17"/>
      <c r="L530" s="18">
        <v>148.74</v>
      </c>
      <c r="M530" s="17"/>
      <c r="N530" s="18">
        <v>261.83</v>
      </c>
      <c r="O530" s="17"/>
      <c r="P530" s="18">
        <v>276.27</v>
      </c>
      <c r="Q530" s="17"/>
      <c r="R530" s="18">
        <v>289.17</v>
      </c>
      <c r="S530" s="17"/>
      <c r="T530" s="18">
        <v>299.24</v>
      </c>
      <c r="U530" s="17"/>
      <c r="V530" s="18">
        <v>22.55</v>
      </c>
      <c r="W530" s="17"/>
      <c r="X530" s="18">
        <v>121.56</v>
      </c>
      <c r="Y530" s="17"/>
      <c r="Z530" s="18"/>
    </row>
    <row r="531" spans="1:26" x14ac:dyDescent="0.25">
      <c r="B531" s="27" t="s">
        <v>23</v>
      </c>
      <c r="C531" s="13">
        <f>SUM(C528:C530)</f>
        <v>0</v>
      </c>
      <c r="D531" s="15">
        <f t="shared" ref="D531" si="2902">SUM(D528:D530)</f>
        <v>2554.09</v>
      </c>
      <c r="E531" s="15">
        <f t="shared" ref="E531" si="2903">SUM(E528:E530)</f>
        <v>0</v>
      </c>
      <c r="F531" s="15">
        <f t="shared" ref="F531" si="2904">SUM(F528:F530)</f>
        <v>2253.31</v>
      </c>
      <c r="G531" s="15">
        <f t="shared" ref="G531" si="2905">SUM(G528:G530)</f>
        <v>0</v>
      </c>
      <c r="H531" s="15">
        <f t="shared" ref="H531" si="2906">SUM(H528:H530)</f>
        <v>514.54</v>
      </c>
      <c r="I531" s="15">
        <f t="shared" ref="I531" si="2907">SUM(I528:I530)</f>
        <v>0</v>
      </c>
      <c r="J531" s="15">
        <f t="shared" ref="J531" si="2908">SUM(J528:J530)</f>
        <v>725.86</v>
      </c>
      <c r="K531" s="15">
        <f t="shared" ref="K531" si="2909">SUM(K528:K530)</f>
        <v>0</v>
      </c>
      <c r="L531" s="15">
        <f t="shared" ref="L531" si="2910">SUM(L528:L530)</f>
        <v>449.34000000000003</v>
      </c>
      <c r="M531" s="15">
        <f t="shared" ref="M531" si="2911">SUM(M528:M530)</f>
        <v>0</v>
      </c>
      <c r="N531" s="15">
        <f t="shared" ref="N531" si="2912">SUM(N528:N530)</f>
        <v>486.52</v>
      </c>
      <c r="O531" s="15">
        <f t="shared" ref="O531" si="2913">SUM(O528:O530)</f>
        <v>0</v>
      </c>
      <c r="P531" s="15">
        <f t="shared" ref="P531" si="2914">SUM(P528:P530)</f>
        <v>361.45</v>
      </c>
      <c r="Q531" s="15">
        <f t="shared" ref="Q531" si="2915">SUM(Q528:Q530)</f>
        <v>0</v>
      </c>
      <c r="R531" s="15">
        <f t="shared" ref="R531" si="2916">SUM(R528:R530)</f>
        <v>382.83000000000004</v>
      </c>
      <c r="S531" s="15">
        <f t="shared" ref="S531" si="2917">SUM(S528:S530)</f>
        <v>0</v>
      </c>
      <c r="T531" s="15">
        <f t="shared" ref="T531" si="2918">SUM(T528:T530)</f>
        <v>1090.9299999999998</v>
      </c>
      <c r="U531" s="15">
        <f t="shared" ref="U531" si="2919">SUM(U528:U530)</f>
        <v>0</v>
      </c>
      <c r="V531" s="15">
        <f t="shared" ref="V531" si="2920">SUM(V528:V530)</f>
        <v>198.12</v>
      </c>
      <c r="W531" s="15">
        <f t="shared" ref="W531" si="2921">SUM(W528:W530)</f>
        <v>0</v>
      </c>
      <c r="X531" s="15">
        <f t="shared" ref="X531" si="2922">SUM(X528:X530)</f>
        <v>283.91999999999996</v>
      </c>
      <c r="Y531" s="15">
        <f t="shared" ref="Y531" si="2923">SUM(Y528:Y530)</f>
        <v>0</v>
      </c>
      <c r="Z531" s="15">
        <f t="shared" ref="Z531" si="2924">SUM(Z528:Z530)</f>
        <v>428.19</v>
      </c>
    </row>
    <row r="532" spans="1:26" x14ac:dyDescent="0.25">
      <c r="A532" s="25">
        <v>53065950800</v>
      </c>
      <c r="B532" s="26" t="s">
        <v>20</v>
      </c>
      <c r="C532" s="14"/>
      <c r="D532" s="18">
        <v>4374.28</v>
      </c>
      <c r="E532" s="17"/>
      <c r="F532" s="18">
        <v>5879.03</v>
      </c>
      <c r="G532" s="17"/>
      <c r="H532" s="18">
        <v>27579.55</v>
      </c>
      <c r="I532" s="17"/>
      <c r="J532" s="18">
        <v>3566.41</v>
      </c>
      <c r="K532" s="17"/>
      <c r="L532" s="18">
        <v>4984.3100000000004</v>
      </c>
      <c r="M532" s="17"/>
      <c r="N532" s="18">
        <v>6062.31</v>
      </c>
      <c r="O532" s="17"/>
      <c r="P532" s="18">
        <v>2814.67</v>
      </c>
      <c r="Q532" s="17"/>
      <c r="R532" s="18">
        <v>2920.43</v>
      </c>
      <c r="S532" s="17"/>
      <c r="T532" s="18">
        <v>10.130000000000001</v>
      </c>
      <c r="U532" s="17"/>
      <c r="V532" s="18">
        <v>2834.92</v>
      </c>
      <c r="W532" s="17"/>
      <c r="X532" s="18">
        <v>655.51</v>
      </c>
      <c r="Y532" s="17"/>
      <c r="Z532" s="18">
        <v>438.66</v>
      </c>
    </row>
    <row r="533" spans="1:26" x14ac:dyDescent="0.25">
      <c r="A533" s="24"/>
      <c r="B533" s="26" t="s">
        <v>21</v>
      </c>
      <c r="C533" s="14"/>
      <c r="D533" s="18">
        <v>2114.04</v>
      </c>
      <c r="E533" s="17"/>
      <c r="F533" s="18">
        <v>2079.89</v>
      </c>
      <c r="G533" s="17"/>
      <c r="H533" s="18">
        <v>578.1</v>
      </c>
      <c r="I533" s="17"/>
      <c r="J533" s="18">
        <v>653.75</v>
      </c>
      <c r="K533" s="17"/>
      <c r="L533" s="18">
        <v>451.16</v>
      </c>
      <c r="M533" s="17"/>
      <c r="N533" s="18">
        <v>1133.96</v>
      </c>
      <c r="O533" s="17"/>
      <c r="P533" s="18">
        <v>2468.13</v>
      </c>
      <c r="Q533" s="17"/>
      <c r="R533" s="18">
        <v>71.58</v>
      </c>
      <c r="S533" s="17"/>
      <c r="T533" s="18">
        <v>8137.97</v>
      </c>
      <c r="U533" s="17"/>
      <c r="V533" s="18">
        <v>680.37</v>
      </c>
      <c r="W533" s="17"/>
      <c r="X533" s="18">
        <v>43.82</v>
      </c>
      <c r="Y533" s="17"/>
      <c r="Z533" s="18">
        <v>1247.27</v>
      </c>
    </row>
    <row r="534" spans="1:26" x14ac:dyDescent="0.25">
      <c r="A534" s="24"/>
      <c r="B534" s="26" t="s">
        <v>22</v>
      </c>
      <c r="C534" s="14"/>
      <c r="D534" s="18">
        <v>1823.69</v>
      </c>
      <c r="E534" s="17"/>
      <c r="F534" s="18">
        <v>6567.43</v>
      </c>
      <c r="G534" s="17"/>
      <c r="H534" s="18">
        <v>13124.42</v>
      </c>
      <c r="I534" s="17"/>
      <c r="J534" s="18">
        <v>8798.4500000000007</v>
      </c>
      <c r="K534" s="17"/>
      <c r="L534" s="18">
        <v>1896.04</v>
      </c>
      <c r="M534" s="17"/>
      <c r="N534" s="18">
        <v>15422.35</v>
      </c>
      <c r="O534" s="17"/>
      <c r="P534" s="18">
        <v>15623.88</v>
      </c>
      <c r="Q534" s="17"/>
      <c r="R534" s="18">
        <v>14493.03</v>
      </c>
      <c r="S534" s="17"/>
      <c r="T534" s="18">
        <v>8652.68</v>
      </c>
      <c r="U534" s="17"/>
      <c r="V534" s="18">
        <v>10589.86</v>
      </c>
      <c r="W534" s="17"/>
      <c r="X534" s="18">
        <v>10816.75</v>
      </c>
      <c r="Y534" s="17"/>
      <c r="Z534" s="18">
        <v>1430.14</v>
      </c>
    </row>
    <row r="535" spans="1:26" x14ac:dyDescent="0.25">
      <c r="B535" s="27" t="s">
        <v>23</v>
      </c>
      <c r="C535" s="13">
        <f>SUM(C532:C534)</f>
        <v>0</v>
      </c>
      <c r="D535" s="15">
        <f t="shared" ref="D535" si="2925">SUM(D532:D534)</f>
        <v>8312.01</v>
      </c>
      <c r="E535" s="15">
        <f t="shared" ref="E535" si="2926">SUM(E532:E534)</f>
        <v>0</v>
      </c>
      <c r="F535" s="15">
        <f t="shared" ref="F535" si="2927">SUM(F532:F534)</f>
        <v>14526.35</v>
      </c>
      <c r="G535" s="15">
        <f t="shared" ref="G535" si="2928">SUM(G532:G534)</f>
        <v>0</v>
      </c>
      <c r="H535" s="15">
        <f t="shared" ref="H535" si="2929">SUM(H532:H534)</f>
        <v>41282.07</v>
      </c>
      <c r="I535" s="15">
        <f t="shared" ref="I535" si="2930">SUM(I532:I534)</f>
        <v>0</v>
      </c>
      <c r="J535" s="15">
        <f t="shared" ref="J535" si="2931">SUM(J532:J534)</f>
        <v>13018.61</v>
      </c>
      <c r="K535" s="15">
        <f t="shared" ref="K535" si="2932">SUM(K532:K534)</f>
        <v>0</v>
      </c>
      <c r="L535" s="15">
        <f t="shared" ref="L535" si="2933">SUM(L532:L534)</f>
        <v>7331.51</v>
      </c>
      <c r="M535" s="15">
        <f t="shared" ref="M535" si="2934">SUM(M532:M534)</f>
        <v>0</v>
      </c>
      <c r="N535" s="15">
        <f t="shared" ref="N535" si="2935">SUM(N532:N534)</f>
        <v>22618.620000000003</v>
      </c>
      <c r="O535" s="15">
        <f t="shared" ref="O535" si="2936">SUM(O532:O534)</f>
        <v>0</v>
      </c>
      <c r="P535" s="15">
        <f t="shared" ref="P535" si="2937">SUM(P532:P534)</f>
        <v>20906.68</v>
      </c>
      <c r="Q535" s="15">
        <f t="shared" ref="Q535" si="2938">SUM(Q532:Q534)</f>
        <v>0</v>
      </c>
      <c r="R535" s="15">
        <f t="shared" ref="R535" si="2939">SUM(R532:R534)</f>
        <v>17485.04</v>
      </c>
      <c r="S535" s="15">
        <f t="shared" ref="S535" si="2940">SUM(S532:S534)</f>
        <v>0</v>
      </c>
      <c r="T535" s="15">
        <f t="shared" ref="T535" si="2941">SUM(T532:T534)</f>
        <v>16800.78</v>
      </c>
      <c r="U535" s="15">
        <f t="shared" ref="U535" si="2942">SUM(U532:U534)</f>
        <v>0</v>
      </c>
      <c r="V535" s="15">
        <f t="shared" ref="V535" si="2943">SUM(V532:V534)</f>
        <v>14105.150000000001</v>
      </c>
      <c r="W535" s="15">
        <f t="shared" ref="W535" si="2944">SUM(W532:W534)</f>
        <v>0</v>
      </c>
      <c r="X535" s="15">
        <f t="shared" ref="X535" si="2945">SUM(X532:X534)</f>
        <v>11516.08</v>
      </c>
      <c r="Y535" s="15">
        <f t="shared" ref="Y535" si="2946">SUM(Y532:Y534)</f>
        <v>0</v>
      </c>
      <c r="Z535" s="15">
        <f t="shared" ref="Z535" si="2947">SUM(Z532:Z534)</f>
        <v>3116.07</v>
      </c>
    </row>
    <row r="536" spans="1:26" x14ac:dyDescent="0.25">
      <c r="A536" s="25">
        <v>53065950900</v>
      </c>
      <c r="B536" s="26" t="s">
        <v>20</v>
      </c>
      <c r="C536" s="14">
        <v>2309.41</v>
      </c>
      <c r="D536" s="18"/>
      <c r="E536" s="17">
        <v>1672.44</v>
      </c>
      <c r="F536" s="18"/>
      <c r="G536" s="17">
        <v>1404.04</v>
      </c>
      <c r="H536" s="18"/>
      <c r="I536" s="17">
        <v>1295.93</v>
      </c>
      <c r="J536" s="18"/>
      <c r="K536" s="17">
        <v>869.13</v>
      </c>
      <c r="L536" s="18"/>
      <c r="M536" s="17">
        <v>2599.13</v>
      </c>
      <c r="N536" s="18"/>
      <c r="O536" s="17">
        <v>900.59</v>
      </c>
      <c r="P536" s="18"/>
      <c r="Q536" s="17">
        <v>860.34</v>
      </c>
      <c r="R536" s="18"/>
      <c r="S536" s="17">
        <v>1328.75</v>
      </c>
      <c r="T536" s="18"/>
      <c r="U536" s="17">
        <v>1735.45</v>
      </c>
      <c r="V536" s="18"/>
      <c r="W536" s="17">
        <v>1405.94</v>
      </c>
      <c r="X536" s="18"/>
      <c r="Y536" s="17">
        <v>304.19</v>
      </c>
      <c r="Z536" s="18"/>
    </row>
    <row r="537" spans="1:26" x14ac:dyDescent="0.25">
      <c r="A537" s="24"/>
      <c r="B537" s="26" t="s">
        <v>21</v>
      </c>
      <c r="C537" s="14">
        <v>418.44</v>
      </c>
      <c r="D537" s="18"/>
      <c r="E537" s="17">
        <v>117.23</v>
      </c>
      <c r="F537" s="18"/>
      <c r="G537" s="17">
        <v>138.94</v>
      </c>
      <c r="H537" s="18"/>
      <c r="I537" s="17"/>
      <c r="J537" s="18"/>
      <c r="K537" s="17">
        <v>688.39</v>
      </c>
      <c r="L537" s="18"/>
      <c r="M537" s="17"/>
      <c r="N537" s="18"/>
      <c r="O537" s="17"/>
      <c r="P537" s="18"/>
      <c r="Q537" s="17">
        <v>71.75</v>
      </c>
      <c r="R537" s="18"/>
      <c r="S537" s="17">
        <v>1677.14</v>
      </c>
      <c r="T537" s="18"/>
      <c r="U537" s="17">
        <v>303.86</v>
      </c>
      <c r="V537" s="18"/>
      <c r="W537" s="17">
        <v>106.21</v>
      </c>
      <c r="X537" s="18"/>
      <c r="Y537" s="17">
        <v>158.44</v>
      </c>
      <c r="Z537" s="18"/>
    </row>
    <row r="538" spans="1:26" x14ac:dyDescent="0.25">
      <c r="A538" s="24"/>
      <c r="B538" s="26" t="s">
        <v>22</v>
      </c>
      <c r="C538" s="14">
        <v>1488.57</v>
      </c>
      <c r="D538" s="18"/>
      <c r="E538" s="17"/>
      <c r="F538" s="18"/>
      <c r="G538" s="17">
        <v>294.33999999999997</v>
      </c>
      <c r="H538" s="18"/>
      <c r="I538" s="17">
        <v>167.18</v>
      </c>
      <c r="J538" s="18"/>
      <c r="K538" s="17">
        <v>253.81</v>
      </c>
      <c r="L538" s="18"/>
      <c r="M538" s="17">
        <v>1727.18</v>
      </c>
      <c r="N538" s="18"/>
      <c r="O538" s="17">
        <v>868.89</v>
      </c>
      <c r="P538" s="18"/>
      <c r="Q538" s="17">
        <v>754.36</v>
      </c>
      <c r="R538" s="18"/>
      <c r="S538" s="17">
        <v>920.89</v>
      </c>
      <c r="T538" s="18"/>
      <c r="U538" s="17">
        <v>1602.05</v>
      </c>
      <c r="V538" s="18"/>
      <c r="W538" s="17">
        <v>1412.81</v>
      </c>
      <c r="X538" s="18"/>
      <c r="Y538" s="17">
        <v>808.25</v>
      </c>
      <c r="Z538" s="18"/>
    </row>
    <row r="539" spans="1:26" x14ac:dyDescent="0.25">
      <c r="B539" s="27" t="s">
        <v>23</v>
      </c>
      <c r="C539" s="13">
        <f>SUM(C536:C538)</f>
        <v>4216.42</v>
      </c>
      <c r="D539" s="15">
        <f t="shared" ref="D539" si="2948">SUM(D536:D538)</f>
        <v>0</v>
      </c>
      <c r="E539" s="15">
        <f t="shared" ref="E539" si="2949">SUM(E536:E538)</f>
        <v>1789.67</v>
      </c>
      <c r="F539" s="15">
        <f t="shared" ref="F539" si="2950">SUM(F536:F538)</f>
        <v>0</v>
      </c>
      <c r="G539" s="15">
        <f t="shared" ref="G539" si="2951">SUM(G536:G538)</f>
        <v>1837.32</v>
      </c>
      <c r="H539" s="15">
        <f t="shared" ref="H539" si="2952">SUM(H536:H538)</f>
        <v>0</v>
      </c>
      <c r="I539" s="15">
        <f t="shared" ref="I539" si="2953">SUM(I536:I538)</f>
        <v>1463.1100000000001</v>
      </c>
      <c r="J539" s="15">
        <f t="shared" ref="J539" si="2954">SUM(J536:J538)</f>
        <v>0</v>
      </c>
      <c r="K539" s="15">
        <f t="shared" ref="K539" si="2955">SUM(K536:K538)</f>
        <v>1811.33</v>
      </c>
      <c r="L539" s="15">
        <f t="shared" ref="L539" si="2956">SUM(L536:L538)</f>
        <v>0</v>
      </c>
      <c r="M539" s="15">
        <f t="shared" ref="M539" si="2957">SUM(M536:M538)</f>
        <v>4326.3100000000004</v>
      </c>
      <c r="N539" s="15">
        <f t="shared" ref="N539" si="2958">SUM(N536:N538)</f>
        <v>0</v>
      </c>
      <c r="O539" s="15">
        <f t="shared" ref="O539" si="2959">SUM(O536:O538)</f>
        <v>1769.48</v>
      </c>
      <c r="P539" s="15">
        <f t="shared" ref="P539" si="2960">SUM(P536:P538)</f>
        <v>0</v>
      </c>
      <c r="Q539" s="15">
        <f t="shared" ref="Q539" si="2961">SUM(Q536:Q538)</f>
        <v>1686.45</v>
      </c>
      <c r="R539" s="15">
        <f t="shared" ref="R539" si="2962">SUM(R536:R538)</f>
        <v>0</v>
      </c>
      <c r="S539" s="15">
        <f t="shared" ref="S539" si="2963">SUM(S536:S538)</f>
        <v>3926.78</v>
      </c>
      <c r="T539" s="15">
        <f t="shared" ref="T539" si="2964">SUM(T536:T538)</f>
        <v>0</v>
      </c>
      <c r="U539" s="15">
        <f t="shared" ref="U539" si="2965">SUM(U536:U538)</f>
        <v>3641.3599999999997</v>
      </c>
      <c r="V539" s="15">
        <f t="shared" ref="V539" si="2966">SUM(V536:V538)</f>
        <v>0</v>
      </c>
      <c r="W539" s="15">
        <f t="shared" ref="W539" si="2967">SUM(W536:W538)</f>
        <v>2924.96</v>
      </c>
      <c r="X539" s="15">
        <f t="shared" ref="X539" si="2968">SUM(X536:X538)</f>
        <v>0</v>
      </c>
      <c r="Y539" s="15">
        <f t="shared" ref="Y539" si="2969">SUM(Y536:Y538)</f>
        <v>1270.8800000000001</v>
      </c>
      <c r="Z539" s="15">
        <f t="shared" ref="Z539" si="2970">SUM(Z536:Z538)</f>
        <v>0</v>
      </c>
    </row>
    <row r="540" spans="1:26" x14ac:dyDescent="0.25">
      <c r="A540" s="25">
        <v>53065951100</v>
      </c>
      <c r="B540" s="26" t="s">
        <v>20</v>
      </c>
      <c r="C540" s="14"/>
      <c r="D540" s="18">
        <v>18226.64</v>
      </c>
      <c r="E540" s="17"/>
      <c r="F540" s="18">
        <v>3946.56</v>
      </c>
      <c r="G540" s="17"/>
      <c r="H540" s="18">
        <v>5410.08</v>
      </c>
      <c r="I540" s="17"/>
      <c r="J540" s="18">
        <v>2895.18</v>
      </c>
      <c r="K540" s="17"/>
      <c r="L540" s="18">
        <v>1006</v>
      </c>
      <c r="M540" s="17"/>
      <c r="N540" s="18">
        <v>1229.03</v>
      </c>
      <c r="O540" s="17"/>
      <c r="P540" s="18">
        <v>782.6</v>
      </c>
      <c r="Q540" s="17"/>
      <c r="R540" s="18">
        <v>2810.8</v>
      </c>
      <c r="S540" s="17"/>
      <c r="T540" s="18">
        <v>6631.69</v>
      </c>
      <c r="U540" s="17"/>
      <c r="V540" s="18">
        <v>5220.9399999999996</v>
      </c>
      <c r="W540" s="17"/>
      <c r="X540" s="18">
        <v>8023.2</v>
      </c>
      <c r="Y540" s="17"/>
      <c r="Z540" s="18">
        <v>4734.92</v>
      </c>
    </row>
    <row r="541" spans="1:26" x14ac:dyDescent="0.25">
      <c r="A541" s="24"/>
      <c r="B541" s="26" t="s">
        <v>21</v>
      </c>
      <c r="C541" s="14"/>
      <c r="D541" s="18">
        <v>1933.35</v>
      </c>
      <c r="E541" s="17"/>
      <c r="F541" s="18">
        <v>1309.26</v>
      </c>
      <c r="G541" s="17"/>
      <c r="H541" s="18">
        <v>3523.48</v>
      </c>
      <c r="I541" s="17"/>
      <c r="J541" s="18">
        <v>9331.84</v>
      </c>
      <c r="K541" s="17"/>
      <c r="L541" s="18">
        <v>9369.43</v>
      </c>
      <c r="M541" s="17"/>
      <c r="N541" s="18">
        <v>7599.2</v>
      </c>
      <c r="O541" s="17"/>
      <c r="P541" s="18">
        <v>931.18</v>
      </c>
      <c r="Q541" s="17"/>
      <c r="R541" s="18"/>
      <c r="S541" s="17"/>
      <c r="T541" s="18">
        <v>2087.34</v>
      </c>
      <c r="U541" s="17"/>
      <c r="V541" s="18">
        <v>3236.7</v>
      </c>
      <c r="W541" s="17"/>
      <c r="X541" s="18">
        <v>10550.62</v>
      </c>
      <c r="Y541" s="17"/>
      <c r="Z541" s="18">
        <v>6408.76</v>
      </c>
    </row>
    <row r="542" spans="1:26" x14ac:dyDescent="0.25">
      <c r="A542" s="24"/>
      <c r="B542" s="26" t="s">
        <v>22</v>
      </c>
      <c r="C542" s="14"/>
      <c r="D542" s="18">
        <v>24103.24</v>
      </c>
      <c r="E542" s="17"/>
      <c r="F542" s="18">
        <v>2761.61</v>
      </c>
      <c r="G542" s="17"/>
      <c r="H542" s="18">
        <v>2483.71</v>
      </c>
      <c r="I542" s="17"/>
      <c r="J542" s="18">
        <v>10378.43</v>
      </c>
      <c r="K542" s="17"/>
      <c r="L542" s="18">
        <v>8659.1</v>
      </c>
      <c r="M542" s="17"/>
      <c r="N542" s="18">
        <v>9149.61</v>
      </c>
      <c r="O542" s="17"/>
      <c r="P542" s="18">
        <v>10110.74</v>
      </c>
      <c r="Q542" s="17"/>
      <c r="R542" s="18">
        <v>8590.4699999999993</v>
      </c>
      <c r="S542" s="17"/>
      <c r="T542" s="18">
        <v>9021.93</v>
      </c>
      <c r="U542" s="17"/>
      <c r="V542" s="18">
        <v>4824.3500000000004</v>
      </c>
      <c r="W542" s="17"/>
      <c r="X542" s="18">
        <v>4447.21</v>
      </c>
      <c r="Y542" s="17"/>
      <c r="Z542" s="18">
        <v>4408.3100000000004</v>
      </c>
    </row>
    <row r="543" spans="1:26" x14ac:dyDescent="0.25">
      <c r="B543" s="27" t="s">
        <v>23</v>
      </c>
      <c r="C543" s="13">
        <f>SUM(C540:C542)</f>
        <v>0</v>
      </c>
      <c r="D543" s="15">
        <f t="shared" ref="D543" si="2971">SUM(D540:D542)</f>
        <v>44263.229999999996</v>
      </c>
      <c r="E543" s="15">
        <f t="shared" ref="E543" si="2972">SUM(E540:E542)</f>
        <v>0</v>
      </c>
      <c r="F543" s="15">
        <f t="shared" ref="F543" si="2973">SUM(F540:F542)</f>
        <v>8017.43</v>
      </c>
      <c r="G543" s="15">
        <f t="shared" ref="G543" si="2974">SUM(G540:G542)</f>
        <v>0</v>
      </c>
      <c r="H543" s="15">
        <f t="shared" ref="H543" si="2975">SUM(H540:H542)</f>
        <v>11417.27</v>
      </c>
      <c r="I543" s="15">
        <f t="shared" ref="I543" si="2976">SUM(I540:I542)</f>
        <v>0</v>
      </c>
      <c r="J543" s="15">
        <f t="shared" ref="J543" si="2977">SUM(J540:J542)</f>
        <v>22605.45</v>
      </c>
      <c r="K543" s="15">
        <f t="shared" ref="K543" si="2978">SUM(K540:K542)</f>
        <v>0</v>
      </c>
      <c r="L543" s="15">
        <f t="shared" ref="L543" si="2979">SUM(L540:L542)</f>
        <v>19034.53</v>
      </c>
      <c r="M543" s="15">
        <f t="shared" ref="M543" si="2980">SUM(M540:M542)</f>
        <v>0</v>
      </c>
      <c r="N543" s="15">
        <f t="shared" ref="N543" si="2981">SUM(N540:N542)</f>
        <v>17977.84</v>
      </c>
      <c r="O543" s="15">
        <f t="shared" ref="O543" si="2982">SUM(O540:O542)</f>
        <v>0</v>
      </c>
      <c r="P543" s="15">
        <f t="shared" ref="P543" si="2983">SUM(P540:P542)</f>
        <v>11824.52</v>
      </c>
      <c r="Q543" s="15">
        <f t="shared" ref="Q543" si="2984">SUM(Q540:Q542)</f>
        <v>0</v>
      </c>
      <c r="R543" s="15">
        <f t="shared" ref="R543" si="2985">SUM(R540:R542)</f>
        <v>11401.27</v>
      </c>
      <c r="S543" s="15">
        <f t="shared" ref="S543" si="2986">SUM(S540:S542)</f>
        <v>0</v>
      </c>
      <c r="T543" s="15">
        <f t="shared" ref="T543" si="2987">SUM(T540:T542)</f>
        <v>17740.96</v>
      </c>
      <c r="U543" s="15">
        <f t="shared" ref="U543" si="2988">SUM(U540:U542)</f>
        <v>0</v>
      </c>
      <c r="V543" s="15">
        <f t="shared" ref="V543" si="2989">SUM(V540:V542)</f>
        <v>13281.99</v>
      </c>
      <c r="W543" s="15">
        <f t="shared" ref="W543" si="2990">SUM(W540:W542)</f>
        <v>0</v>
      </c>
      <c r="X543" s="15">
        <f t="shared" ref="X543" si="2991">SUM(X540:X542)</f>
        <v>23021.03</v>
      </c>
      <c r="Y543" s="15">
        <f t="shared" ref="Y543" si="2992">SUM(Y540:Y542)</f>
        <v>0</v>
      </c>
      <c r="Z543" s="15">
        <f t="shared" ref="Z543" si="2993">SUM(Z540:Z542)</f>
        <v>15551.990000000002</v>
      </c>
    </row>
    <row r="544" spans="1:26" x14ac:dyDescent="0.25">
      <c r="A544" s="25">
        <v>53065951300</v>
      </c>
      <c r="B544" s="26" t="s">
        <v>20</v>
      </c>
      <c r="C544" s="14"/>
      <c r="D544" s="18">
        <v>2873.82</v>
      </c>
      <c r="E544" s="17"/>
      <c r="F544" s="18">
        <v>37330.99</v>
      </c>
      <c r="G544" s="17"/>
      <c r="H544" s="18">
        <v>1085.82</v>
      </c>
      <c r="I544" s="17"/>
      <c r="J544" s="18">
        <v>192.79</v>
      </c>
      <c r="K544" s="17"/>
      <c r="L544" s="18">
        <v>71.28</v>
      </c>
      <c r="M544" s="17"/>
      <c r="N544" s="18">
        <v>138.04</v>
      </c>
      <c r="O544" s="17"/>
      <c r="P544" s="18">
        <v>1636.59</v>
      </c>
      <c r="Q544" s="17"/>
      <c r="R544" s="18">
        <v>18295.61</v>
      </c>
      <c r="S544" s="17"/>
      <c r="T544" s="18"/>
      <c r="U544" s="17"/>
      <c r="V544" s="18">
        <v>659.98</v>
      </c>
      <c r="W544" s="17"/>
      <c r="X544" s="18">
        <v>514.86</v>
      </c>
      <c r="Y544" s="17"/>
      <c r="Z544" s="18">
        <v>537.73</v>
      </c>
    </row>
    <row r="545" spans="1:26" x14ac:dyDescent="0.25">
      <c r="A545" s="24"/>
      <c r="B545" s="26" t="s">
        <v>21</v>
      </c>
      <c r="C545" s="14"/>
      <c r="D545" s="18"/>
      <c r="E545" s="17"/>
      <c r="F545" s="18"/>
      <c r="G545" s="17"/>
      <c r="H545" s="18">
        <v>68180.399999999994</v>
      </c>
      <c r="I545" s="17"/>
      <c r="J545" s="18">
        <v>3037.08</v>
      </c>
      <c r="K545" s="17"/>
      <c r="L545" s="18">
        <v>2590.2600000000002</v>
      </c>
      <c r="M545" s="17"/>
      <c r="N545" s="18"/>
      <c r="O545" s="17"/>
      <c r="P545" s="18">
        <v>114.49</v>
      </c>
      <c r="Q545" s="17"/>
      <c r="R545" s="18"/>
      <c r="S545" s="17"/>
      <c r="T545" s="18">
        <v>36871.279999999999</v>
      </c>
      <c r="U545" s="17"/>
      <c r="V545" s="18"/>
      <c r="W545" s="17"/>
      <c r="X545" s="18">
        <v>75.150000000000006</v>
      </c>
      <c r="Y545" s="17"/>
      <c r="Z545" s="18"/>
    </row>
    <row r="546" spans="1:26" x14ac:dyDescent="0.25">
      <c r="A546" s="24"/>
      <c r="B546" s="26" t="s">
        <v>22</v>
      </c>
      <c r="C546" s="14"/>
      <c r="D546" s="18">
        <v>555.62</v>
      </c>
      <c r="E546" s="17"/>
      <c r="F546" s="18">
        <v>670.94</v>
      </c>
      <c r="G546" s="17"/>
      <c r="H546" s="18">
        <v>362.05</v>
      </c>
      <c r="I546" s="17"/>
      <c r="J546" s="18">
        <v>104965.54</v>
      </c>
      <c r="K546" s="17"/>
      <c r="L546" s="18">
        <v>134676.31</v>
      </c>
      <c r="M546" s="17"/>
      <c r="N546" s="18">
        <v>1950.24</v>
      </c>
      <c r="O546" s="17"/>
      <c r="P546" s="18">
        <v>117.62</v>
      </c>
      <c r="Q546" s="17"/>
      <c r="R546" s="18">
        <v>336.36</v>
      </c>
      <c r="S546" s="17"/>
      <c r="T546" s="18">
        <v>434.87</v>
      </c>
      <c r="U546" s="17"/>
      <c r="V546" s="18">
        <v>51798.02</v>
      </c>
      <c r="W546" s="17"/>
      <c r="X546" s="18">
        <v>59319.93</v>
      </c>
      <c r="Y546" s="17"/>
      <c r="Z546" s="18">
        <v>64980.71</v>
      </c>
    </row>
    <row r="547" spans="1:26" x14ac:dyDescent="0.25">
      <c r="B547" s="27" t="s">
        <v>23</v>
      </c>
      <c r="C547" s="13">
        <f>SUM(C544:C546)</f>
        <v>0</v>
      </c>
      <c r="D547" s="15">
        <f t="shared" ref="D547" si="2994">SUM(D544:D546)</f>
        <v>3429.44</v>
      </c>
      <c r="E547" s="15">
        <f t="shared" ref="E547" si="2995">SUM(E544:E546)</f>
        <v>0</v>
      </c>
      <c r="F547" s="15">
        <f t="shared" ref="F547" si="2996">SUM(F544:F546)</f>
        <v>38001.93</v>
      </c>
      <c r="G547" s="15">
        <f t="shared" ref="G547" si="2997">SUM(G544:G546)</f>
        <v>0</v>
      </c>
      <c r="H547" s="15">
        <f t="shared" ref="H547" si="2998">SUM(H544:H546)</f>
        <v>69628.27</v>
      </c>
      <c r="I547" s="15">
        <f t="shared" ref="I547" si="2999">SUM(I544:I546)</f>
        <v>0</v>
      </c>
      <c r="J547" s="15">
        <f t="shared" ref="J547" si="3000">SUM(J544:J546)</f>
        <v>108195.40999999999</v>
      </c>
      <c r="K547" s="15">
        <f t="shared" ref="K547" si="3001">SUM(K544:K546)</f>
        <v>0</v>
      </c>
      <c r="L547" s="15">
        <f t="shared" ref="L547" si="3002">SUM(L544:L546)</f>
        <v>137337.85</v>
      </c>
      <c r="M547" s="15">
        <f t="shared" ref="M547" si="3003">SUM(M544:M546)</f>
        <v>0</v>
      </c>
      <c r="N547" s="15">
        <f t="shared" ref="N547" si="3004">SUM(N544:N546)</f>
        <v>2088.2800000000002</v>
      </c>
      <c r="O547" s="15">
        <f t="shared" ref="O547" si="3005">SUM(O544:O546)</f>
        <v>0</v>
      </c>
      <c r="P547" s="15">
        <f t="shared" ref="P547" si="3006">SUM(P544:P546)</f>
        <v>1868.6999999999998</v>
      </c>
      <c r="Q547" s="15">
        <f t="shared" ref="Q547" si="3007">SUM(Q544:Q546)</f>
        <v>0</v>
      </c>
      <c r="R547" s="15">
        <f t="shared" ref="R547" si="3008">SUM(R544:R546)</f>
        <v>18631.97</v>
      </c>
      <c r="S547" s="15">
        <f t="shared" ref="S547" si="3009">SUM(S544:S546)</f>
        <v>0</v>
      </c>
      <c r="T547" s="15">
        <f t="shared" ref="T547" si="3010">SUM(T544:T546)</f>
        <v>37306.15</v>
      </c>
      <c r="U547" s="15">
        <f t="shared" ref="U547" si="3011">SUM(U544:U546)</f>
        <v>0</v>
      </c>
      <c r="V547" s="15">
        <f t="shared" ref="V547" si="3012">SUM(V544:V546)</f>
        <v>52458</v>
      </c>
      <c r="W547" s="15">
        <f t="shared" ref="W547" si="3013">SUM(W544:W546)</f>
        <v>0</v>
      </c>
      <c r="X547" s="15">
        <f t="shared" ref="X547" si="3014">SUM(X544:X546)</f>
        <v>59909.94</v>
      </c>
      <c r="Y547" s="15">
        <f t="shared" ref="Y547" si="3015">SUM(Y544:Y546)</f>
        <v>0</v>
      </c>
      <c r="Z547" s="15">
        <f t="shared" ref="Z547" si="3016">SUM(Z544:Z546)</f>
        <v>65518.44</v>
      </c>
    </row>
    <row r="548" spans="1:26" x14ac:dyDescent="0.25">
      <c r="A548" s="25">
        <v>53065951400</v>
      </c>
      <c r="B548" s="26" t="s">
        <v>20</v>
      </c>
      <c r="C548" s="14">
        <v>764.94</v>
      </c>
      <c r="D548" s="18"/>
      <c r="E548" s="17"/>
      <c r="F548" s="18"/>
      <c r="G548" s="17">
        <v>24.17</v>
      </c>
      <c r="H548" s="18"/>
      <c r="I548" s="17">
        <v>28.35</v>
      </c>
      <c r="J548" s="18"/>
      <c r="K548" s="17">
        <v>8492.77</v>
      </c>
      <c r="L548" s="18"/>
      <c r="M548" s="17">
        <v>49.33</v>
      </c>
      <c r="N548" s="18"/>
      <c r="O548" s="17">
        <v>5229.88</v>
      </c>
      <c r="P548" s="18"/>
      <c r="Q548" s="17">
        <v>23.3</v>
      </c>
      <c r="R548" s="18"/>
      <c r="S548" s="17">
        <v>59.63</v>
      </c>
      <c r="T548" s="18"/>
      <c r="U548" s="17"/>
      <c r="V548" s="18"/>
      <c r="W548" s="17">
        <v>128.05000000000001</v>
      </c>
      <c r="X548" s="18"/>
      <c r="Y548" s="17">
        <v>126.34</v>
      </c>
      <c r="Z548" s="18"/>
    </row>
    <row r="549" spans="1:26" x14ac:dyDescent="0.25">
      <c r="A549" s="24"/>
      <c r="B549" s="26" t="s">
        <v>21</v>
      </c>
      <c r="C549" s="14">
        <v>246.26</v>
      </c>
      <c r="D549" s="18"/>
      <c r="E549" s="17">
        <v>964</v>
      </c>
      <c r="F549" s="18"/>
      <c r="G549" s="17">
        <v>1284.98</v>
      </c>
      <c r="H549" s="18"/>
      <c r="I549" s="17">
        <v>45.88</v>
      </c>
      <c r="J549" s="18"/>
      <c r="K549" s="17"/>
      <c r="L549" s="18"/>
      <c r="M549" s="17"/>
      <c r="N549" s="18"/>
      <c r="O549" s="17">
        <v>56.7</v>
      </c>
      <c r="P549" s="18"/>
      <c r="Q549" s="17"/>
      <c r="R549" s="18"/>
      <c r="S549" s="17">
        <v>46.63</v>
      </c>
      <c r="T549" s="18"/>
      <c r="U549" s="17">
        <v>119.28</v>
      </c>
      <c r="V549" s="18"/>
      <c r="W549" s="17"/>
      <c r="X549" s="18"/>
      <c r="Y549" s="17">
        <v>367.18</v>
      </c>
      <c r="Z549" s="18"/>
    </row>
    <row r="550" spans="1:26" x14ac:dyDescent="0.25">
      <c r="A550" s="24"/>
      <c r="B550" s="26" t="s">
        <v>22</v>
      </c>
      <c r="C550" s="14">
        <v>397.04</v>
      </c>
      <c r="D550" s="18"/>
      <c r="E550" s="17">
        <v>416.29</v>
      </c>
      <c r="F550" s="18"/>
      <c r="G550" s="17">
        <v>552</v>
      </c>
      <c r="H550" s="18"/>
      <c r="I550" s="17">
        <v>2452.92</v>
      </c>
      <c r="J550" s="18"/>
      <c r="K550" s="17">
        <v>3045.83</v>
      </c>
      <c r="L550" s="18"/>
      <c r="M550" s="17">
        <v>3328.7</v>
      </c>
      <c r="N550" s="18"/>
      <c r="O550" s="17"/>
      <c r="P550" s="18"/>
      <c r="Q550" s="17"/>
      <c r="R550" s="18"/>
      <c r="S550" s="17"/>
      <c r="T550" s="18"/>
      <c r="U550" s="17"/>
      <c r="V550" s="18"/>
      <c r="W550" s="17">
        <v>96.85</v>
      </c>
      <c r="X550" s="18"/>
      <c r="Y550" s="17">
        <v>173.43</v>
      </c>
      <c r="Z550" s="18"/>
    </row>
    <row r="551" spans="1:26" x14ac:dyDescent="0.25">
      <c r="B551" s="27" t="s">
        <v>23</v>
      </c>
      <c r="C551" s="13">
        <f>SUM(C548:C550)</f>
        <v>1408.24</v>
      </c>
      <c r="D551" s="15">
        <f t="shared" ref="D551" si="3017">SUM(D548:D550)</f>
        <v>0</v>
      </c>
      <c r="E551" s="15">
        <f t="shared" ref="E551" si="3018">SUM(E548:E550)</f>
        <v>1380.29</v>
      </c>
      <c r="F551" s="15">
        <f t="shared" ref="F551" si="3019">SUM(F548:F550)</f>
        <v>0</v>
      </c>
      <c r="G551" s="15">
        <f t="shared" ref="G551" si="3020">SUM(G548:G550)</f>
        <v>1861.15</v>
      </c>
      <c r="H551" s="15">
        <f t="shared" ref="H551" si="3021">SUM(H548:H550)</f>
        <v>0</v>
      </c>
      <c r="I551" s="15">
        <f t="shared" ref="I551" si="3022">SUM(I548:I550)</f>
        <v>2527.15</v>
      </c>
      <c r="J551" s="15">
        <f t="shared" ref="J551" si="3023">SUM(J548:J550)</f>
        <v>0</v>
      </c>
      <c r="K551" s="15">
        <f t="shared" ref="K551" si="3024">SUM(K548:K550)</f>
        <v>11538.6</v>
      </c>
      <c r="L551" s="15">
        <f t="shared" ref="L551" si="3025">SUM(L548:L550)</f>
        <v>0</v>
      </c>
      <c r="M551" s="15">
        <f t="shared" ref="M551" si="3026">SUM(M548:M550)</f>
        <v>3378.0299999999997</v>
      </c>
      <c r="N551" s="15">
        <f t="shared" ref="N551" si="3027">SUM(N548:N550)</f>
        <v>0</v>
      </c>
      <c r="O551" s="15">
        <f t="shared" ref="O551" si="3028">SUM(O548:O550)</f>
        <v>5286.58</v>
      </c>
      <c r="P551" s="15">
        <f t="shared" ref="P551" si="3029">SUM(P548:P550)</f>
        <v>0</v>
      </c>
      <c r="Q551" s="15">
        <f t="shared" ref="Q551" si="3030">SUM(Q548:Q550)</f>
        <v>23.3</v>
      </c>
      <c r="R551" s="15">
        <f t="shared" ref="R551" si="3031">SUM(R548:R550)</f>
        <v>0</v>
      </c>
      <c r="S551" s="15">
        <f t="shared" ref="S551" si="3032">SUM(S548:S550)</f>
        <v>106.26</v>
      </c>
      <c r="T551" s="15">
        <f t="shared" ref="T551" si="3033">SUM(T548:T550)</f>
        <v>0</v>
      </c>
      <c r="U551" s="15">
        <f t="shared" ref="U551" si="3034">SUM(U548:U550)</f>
        <v>119.28</v>
      </c>
      <c r="V551" s="15">
        <f t="shared" ref="V551" si="3035">SUM(V548:V550)</f>
        <v>0</v>
      </c>
      <c r="W551" s="15">
        <f t="shared" ref="W551" si="3036">SUM(W548:W550)</f>
        <v>224.9</v>
      </c>
      <c r="X551" s="15">
        <f t="shared" ref="X551" si="3037">SUM(X548:X550)</f>
        <v>0</v>
      </c>
      <c r="Y551" s="15">
        <f t="shared" ref="Y551" si="3038">SUM(Y548:Y550)</f>
        <v>666.95</v>
      </c>
      <c r="Z551" s="15">
        <f t="shared" ref="Z551" si="3039">SUM(Z548:Z550)</f>
        <v>0</v>
      </c>
    </row>
    <row r="552" spans="1:26" x14ac:dyDescent="0.25">
      <c r="A552" s="25">
        <v>53075000100</v>
      </c>
      <c r="B552" s="26" t="s">
        <v>20</v>
      </c>
      <c r="C552" s="14"/>
      <c r="D552" s="18">
        <v>1391.95</v>
      </c>
      <c r="E552" s="17"/>
      <c r="F552" s="18">
        <v>19906.580000000002</v>
      </c>
      <c r="G552" s="17"/>
      <c r="H552" s="18">
        <v>11494.92</v>
      </c>
      <c r="I552" s="17"/>
      <c r="J552" s="18">
        <v>3489.26</v>
      </c>
      <c r="K552" s="17"/>
      <c r="L552" s="18">
        <v>831.18</v>
      </c>
      <c r="M552" s="17"/>
      <c r="N552" s="18">
        <v>1625.93</v>
      </c>
      <c r="O552" s="17"/>
      <c r="P552" s="18">
        <v>1466.83</v>
      </c>
      <c r="Q552" s="17"/>
      <c r="R552" s="18">
        <v>3728.05</v>
      </c>
      <c r="S552" s="17"/>
      <c r="T552" s="18">
        <v>82867.039999999994</v>
      </c>
      <c r="U552" s="17"/>
      <c r="V552" s="18">
        <v>3734.28</v>
      </c>
      <c r="W552" s="17"/>
      <c r="X552" s="18">
        <v>77.94</v>
      </c>
      <c r="Y552" s="17"/>
      <c r="Z552" s="18">
        <v>2647.89</v>
      </c>
    </row>
    <row r="553" spans="1:26" x14ac:dyDescent="0.25">
      <c r="A553" s="24"/>
      <c r="B553" s="26" t="s">
        <v>21</v>
      </c>
      <c r="C553" s="14"/>
      <c r="D553" s="18">
        <v>1770.98</v>
      </c>
      <c r="E553" s="17"/>
      <c r="F553" s="18">
        <v>2403.04</v>
      </c>
      <c r="G553" s="17"/>
      <c r="H553" s="18"/>
      <c r="I553" s="17"/>
      <c r="J553" s="18">
        <v>2754.14</v>
      </c>
      <c r="K553" s="17"/>
      <c r="L553" s="18">
        <v>502.9</v>
      </c>
      <c r="M553" s="17"/>
      <c r="N553" s="18">
        <v>1338.54</v>
      </c>
      <c r="O553" s="17"/>
      <c r="P553" s="18"/>
      <c r="Q553" s="17"/>
      <c r="R553" s="18"/>
      <c r="S553" s="17"/>
      <c r="T553" s="18"/>
      <c r="U553" s="17"/>
      <c r="V553" s="18">
        <v>606.04</v>
      </c>
      <c r="W553" s="17"/>
      <c r="X553" s="18"/>
      <c r="Y553" s="17"/>
      <c r="Z553" s="18"/>
    </row>
    <row r="554" spans="1:26" x14ac:dyDescent="0.25">
      <c r="A554" s="24"/>
      <c r="B554" s="26" t="s">
        <v>22</v>
      </c>
      <c r="C554" s="14"/>
      <c r="D554" s="18">
        <v>1828.35</v>
      </c>
      <c r="E554" s="17"/>
      <c r="F554" s="18"/>
      <c r="G554" s="17"/>
      <c r="H554" s="18"/>
      <c r="I554" s="17"/>
      <c r="J554" s="18"/>
      <c r="K554" s="17"/>
      <c r="L554" s="18"/>
      <c r="M554" s="17"/>
      <c r="N554" s="18">
        <v>638.82000000000005</v>
      </c>
      <c r="O554" s="17"/>
      <c r="P554" s="18">
        <v>1338.54</v>
      </c>
      <c r="Q554" s="17"/>
      <c r="R554" s="18"/>
      <c r="S554" s="17"/>
      <c r="T554" s="18"/>
      <c r="U554" s="17"/>
      <c r="V554" s="18"/>
      <c r="W554" s="17"/>
      <c r="X554" s="18">
        <v>875.34</v>
      </c>
      <c r="Y554" s="17"/>
      <c r="Z554" s="18">
        <v>338.49</v>
      </c>
    </row>
    <row r="555" spans="1:26" x14ac:dyDescent="0.25">
      <c r="B555" s="27" t="s">
        <v>23</v>
      </c>
      <c r="C555" s="13">
        <f>SUM(C552:C554)</f>
        <v>0</v>
      </c>
      <c r="D555" s="15">
        <f t="shared" ref="D555" si="3040">SUM(D552:D554)</f>
        <v>4991.2800000000007</v>
      </c>
      <c r="E555" s="15">
        <f t="shared" ref="E555" si="3041">SUM(E552:E554)</f>
        <v>0</v>
      </c>
      <c r="F555" s="15">
        <f t="shared" ref="F555" si="3042">SUM(F552:F554)</f>
        <v>22309.620000000003</v>
      </c>
      <c r="G555" s="15">
        <f t="shared" ref="G555" si="3043">SUM(G552:G554)</f>
        <v>0</v>
      </c>
      <c r="H555" s="15">
        <f t="shared" ref="H555" si="3044">SUM(H552:H554)</f>
        <v>11494.92</v>
      </c>
      <c r="I555" s="15">
        <f t="shared" ref="I555" si="3045">SUM(I552:I554)</f>
        <v>0</v>
      </c>
      <c r="J555" s="15">
        <f t="shared" ref="J555" si="3046">SUM(J552:J554)</f>
        <v>6243.4</v>
      </c>
      <c r="K555" s="15">
        <f t="shared" ref="K555" si="3047">SUM(K552:K554)</f>
        <v>0</v>
      </c>
      <c r="L555" s="15">
        <f t="shared" ref="L555" si="3048">SUM(L552:L554)</f>
        <v>1334.08</v>
      </c>
      <c r="M555" s="15">
        <f t="shared" ref="M555" si="3049">SUM(M552:M554)</f>
        <v>0</v>
      </c>
      <c r="N555" s="15">
        <f t="shared" ref="N555" si="3050">SUM(N552:N554)</f>
        <v>3603.2900000000004</v>
      </c>
      <c r="O555" s="15">
        <f t="shared" ref="O555" si="3051">SUM(O552:O554)</f>
        <v>0</v>
      </c>
      <c r="P555" s="15">
        <f t="shared" ref="P555" si="3052">SUM(P552:P554)</f>
        <v>2805.37</v>
      </c>
      <c r="Q555" s="15">
        <f t="shared" ref="Q555" si="3053">SUM(Q552:Q554)</f>
        <v>0</v>
      </c>
      <c r="R555" s="15">
        <f t="shared" ref="R555" si="3054">SUM(R552:R554)</f>
        <v>3728.05</v>
      </c>
      <c r="S555" s="15">
        <f t="shared" ref="S555" si="3055">SUM(S552:S554)</f>
        <v>0</v>
      </c>
      <c r="T555" s="15">
        <f t="shared" ref="T555" si="3056">SUM(T552:T554)</f>
        <v>82867.039999999994</v>
      </c>
      <c r="U555" s="15">
        <f t="shared" ref="U555" si="3057">SUM(U552:U554)</f>
        <v>0</v>
      </c>
      <c r="V555" s="15">
        <f t="shared" ref="V555" si="3058">SUM(V552:V554)</f>
        <v>4340.32</v>
      </c>
      <c r="W555" s="15">
        <f t="shared" ref="W555" si="3059">SUM(W552:W554)</f>
        <v>0</v>
      </c>
      <c r="X555" s="15">
        <f t="shared" ref="X555" si="3060">SUM(X552:X554)</f>
        <v>953.28</v>
      </c>
      <c r="Y555" s="15">
        <f t="shared" ref="Y555" si="3061">SUM(Y552:Y554)</f>
        <v>0</v>
      </c>
      <c r="Z555" s="15">
        <f t="shared" ref="Z555" si="3062">SUM(Z552:Z554)</f>
        <v>2986.38</v>
      </c>
    </row>
    <row r="556" spans="1:26" x14ac:dyDescent="0.25">
      <c r="A556" s="25">
        <v>53075000200</v>
      </c>
      <c r="B556" s="26" t="s">
        <v>20</v>
      </c>
      <c r="C556" s="14">
        <v>4921.8500000000004</v>
      </c>
      <c r="D556" s="18"/>
      <c r="E556" s="17">
        <v>22042.5</v>
      </c>
      <c r="F556" s="18"/>
      <c r="G556" s="17">
        <v>9056.11</v>
      </c>
      <c r="H556" s="18"/>
      <c r="I556" s="17">
        <v>34289.370000000003</v>
      </c>
      <c r="J556" s="18"/>
      <c r="K556" s="17">
        <v>10979.88</v>
      </c>
      <c r="L556" s="18"/>
      <c r="M556" s="17">
        <v>11876.42</v>
      </c>
      <c r="N556" s="18"/>
      <c r="O556" s="17">
        <v>9099.5400000000009</v>
      </c>
      <c r="P556" s="18"/>
      <c r="Q556" s="17">
        <v>8011.69</v>
      </c>
      <c r="R556" s="18"/>
      <c r="S556" s="17">
        <v>31837.93</v>
      </c>
      <c r="T556" s="18"/>
      <c r="U556" s="17">
        <v>1413.52</v>
      </c>
      <c r="V556" s="18"/>
      <c r="W556" s="17">
        <v>3493.37</v>
      </c>
      <c r="X556" s="18"/>
      <c r="Y556" s="17">
        <v>8632.7000000000007</v>
      </c>
      <c r="Z556" s="18"/>
    </row>
    <row r="557" spans="1:26" x14ac:dyDescent="0.25">
      <c r="A557" s="24"/>
      <c r="B557" s="26" t="s">
        <v>21</v>
      </c>
      <c r="C557" s="14">
        <v>8938.6200000000008</v>
      </c>
      <c r="D557" s="18"/>
      <c r="E557" s="17">
        <v>1686.61</v>
      </c>
      <c r="F557" s="18"/>
      <c r="G557" s="17">
        <v>2423.88</v>
      </c>
      <c r="H557" s="18"/>
      <c r="I557" s="17"/>
      <c r="J557" s="18"/>
      <c r="K557" s="17">
        <v>1768.97</v>
      </c>
      <c r="L557" s="18"/>
      <c r="M557" s="17"/>
      <c r="N557" s="18"/>
      <c r="O557" s="17">
        <v>2490.4299999999998</v>
      </c>
      <c r="P557" s="18"/>
      <c r="Q557" s="17"/>
      <c r="R557" s="18"/>
      <c r="S557" s="17">
        <v>1000.36</v>
      </c>
      <c r="T557" s="18"/>
      <c r="U557" s="17">
        <v>2422.06</v>
      </c>
      <c r="V557" s="18"/>
      <c r="W557" s="17"/>
      <c r="X557" s="18"/>
      <c r="Y557" s="17"/>
      <c r="Z557" s="18"/>
    </row>
    <row r="558" spans="1:26" x14ac:dyDescent="0.25">
      <c r="A558" s="24"/>
      <c r="B558" s="26" t="s">
        <v>22</v>
      </c>
      <c r="C558" s="14">
        <v>1176.5</v>
      </c>
      <c r="D558" s="18"/>
      <c r="E558" s="17">
        <v>8546.2999999999993</v>
      </c>
      <c r="F558" s="18"/>
      <c r="G558" s="17">
        <v>11419.38</v>
      </c>
      <c r="H558" s="18"/>
      <c r="I558" s="17">
        <v>13958.76</v>
      </c>
      <c r="J558" s="18"/>
      <c r="K558" s="17">
        <v>15586.5</v>
      </c>
      <c r="L558" s="18"/>
      <c r="M558" s="17">
        <v>15926.58</v>
      </c>
      <c r="N558" s="18"/>
      <c r="O558" s="17">
        <v>146.9</v>
      </c>
      <c r="P558" s="18"/>
      <c r="Q558" s="17">
        <v>3092.95</v>
      </c>
      <c r="R558" s="18"/>
      <c r="S558" s="17">
        <v>219.87</v>
      </c>
      <c r="T558" s="18"/>
      <c r="U558" s="17">
        <v>248.9</v>
      </c>
      <c r="V558" s="18"/>
      <c r="W558" s="17">
        <v>958.84</v>
      </c>
      <c r="X558" s="18"/>
      <c r="Y558" s="17"/>
      <c r="Z558" s="18"/>
    </row>
    <row r="559" spans="1:26" x14ac:dyDescent="0.25">
      <c r="B559" s="27" t="s">
        <v>23</v>
      </c>
      <c r="C559" s="13">
        <f>SUM(C556:C558)</f>
        <v>15036.970000000001</v>
      </c>
      <c r="D559" s="15">
        <f t="shared" ref="D559" si="3063">SUM(D556:D558)</f>
        <v>0</v>
      </c>
      <c r="E559" s="15">
        <f t="shared" ref="E559" si="3064">SUM(E556:E558)</f>
        <v>32275.41</v>
      </c>
      <c r="F559" s="15">
        <f t="shared" ref="F559" si="3065">SUM(F556:F558)</f>
        <v>0</v>
      </c>
      <c r="G559" s="15">
        <f t="shared" ref="G559" si="3066">SUM(G556:G558)</f>
        <v>22899.370000000003</v>
      </c>
      <c r="H559" s="15">
        <f t="shared" ref="H559" si="3067">SUM(H556:H558)</f>
        <v>0</v>
      </c>
      <c r="I559" s="15">
        <f t="shared" ref="I559" si="3068">SUM(I556:I558)</f>
        <v>48248.130000000005</v>
      </c>
      <c r="J559" s="15">
        <f t="shared" ref="J559" si="3069">SUM(J556:J558)</f>
        <v>0</v>
      </c>
      <c r="K559" s="15">
        <f t="shared" ref="K559" si="3070">SUM(K556:K558)</f>
        <v>28335.35</v>
      </c>
      <c r="L559" s="15">
        <f t="shared" ref="L559" si="3071">SUM(L556:L558)</f>
        <v>0</v>
      </c>
      <c r="M559" s="15">
        <f t="shared" ref="M559" si="3072">SUM(M556:M558)</f>
        <v>27803</v>
      </c>
      <c r="N559" s="15">
        <f t="shared" ref="N559" si="3073">SUM(N556:N558)</f>
        <v>0</v>
      </c>
      <c r="O559" s="15">
        <f t="shared" ref="O559" si="3074">SUM(O556:O558)</f>
        <v>11736.87</v>
      </c>
      <c r="P559" s="15">
        <f t="shared" ref="P559" si="3075">SUM(P556:P558)</f>
        <v>0</v>
      </c>
      <c r="Q559" s="15">
        <f t="shared" ref="Q559" si="3076">SUM(Q556:Q558)</f>
        <v>11104.64</v>
      </c>
      <c r="R559" s="15">
        <f t="shared" ref="R559" si="3077">SUM(R556:R558)</f>
        <v>0</v>
      </c>
      <c r="S559" s="15">
        <f t="shared" ref="S559" si="3078">SUM(S556:S558)</f>
        <v>33058.160000000003</v>
      </c>
      <c r="T559" s="15">
        <f t="shared" ref="T559" si="3079">SUM(T556:T558)</f>
        <v>0</v>
      </c>
      <c r="U559" s="15">
        <f t="shared" ref="U559" si="3080">SUM(U556:U558)</f>
        <v>4084.48</v>
      </c>
      <c r="V559" s="15">
        <f t="shared" ref="V559" si="3081">SUM(V556:V558)</f>
        <v>0</v>
      </c>
      <c r="W559" s="15">
        <f t="shared" ref="W559" si="3082">SUM(W556:W558)</f>
        <v>4452.21</v>
      </c>
      <c r="X559" s="15">
        <f t="shared" ref="X559" si="3083">SUM(X556:X558)</f>
        <v>0</v>
      </c>
      <c r="Y559" s="15">
        <f t="shared" ref="Y559" si="3084">SUM(Y556:Y558)</f>
        <v>8632.7000000000007</v>
      </c>
      <c r="Z559" s="15">
        <f t="shared" ref="Z559" si="3085">SUM(Z556:Z558)</f>
        <v>0</v>
      </c>
    </row>
    <row r="560" spans="1:26" x14ac:dyDescent="0.25">
      <c r="A560" s="25">
        <v>53075000300</v>
      </c>
      <c r="B560" s="26" t="s">
        <v>20</v>
      </c>
      <c r="C560" s="14">
        <v>8221.86</v>
      </c>
      <c r="D560" s="18"/>
      <c r="E560" s="17">
        <v>7349.58</v>
      </c>
      <c r="F560" s="18"/>
      <c r="G560" s="17">
        <v>2103.16</v>
      </c>
      <c r="H560" s="18"/>
      <c r="I560" s="17">
        <v>6872.83</v>
      </c>
      <c r="J560" s="18"/>
      <c r="K560" s="17">
        <v>1587.98</v>
      </c>
      <c r="L560" s="18"/>
      <c r="M560" s="17">
        <v>3083.56</v>
      </c>
      <c r="N560" s="18"/>
      <c r="O560" s="17">
        <v>466.97</v>
      </c>
      <c r="P560" s="18"/>
      <c r="Q560" s="17">
        <v>179.48</v>
      </c>
      <c r="R560" s="18"/>
      <c r="S560" s="17">
        <v>43625.64</v>
      </c>
      <c r="T560" s="18"/>
      <c r="U560" s="17">
        <v>29.12</v>
      </c>
      <c r="V560" s="18"/>
      <c r="W560" s="17">
        <v>1006.48</v>
      </c>
      <c r="X560" s="18"/>
      <c r="Y560" s="17">
        <v>131.81</v>
      </c>
      <c r="Z560" s="18"/>
    </row>
    <row r="561" spans="1:26" x14ac:dyDescent="0.25">
      <c r="A561" s="24"/>
      <c r="B561" s="26" t="s">
        <v>21</v>
      </c>
      <c r="C561" s="14"/>
      <c r="D561" s="18"/>
      <c r="E561" s="17"/>
      <c r="F561" s="18"/>
      <c r="G561" s="17">
        <v>142.52000000000001</v>
      </c>
      <c r="H561" s="18"/>
      <c r="I561" s="17"/>
      <c r="J561" s="18"/>
      <c r="K561" s="17"/>
      <c r="L561" s="18"/>
      <c r="M561" s="17">
        <v>740.52</v>
      </c>
      <c r="N561" s="18"/>
      <c r="O561" s="17">
        <v>2319.46</v>
      </c>
      <c r="P561" s="18"/>
      <c r="Q561" s="17"/>
      <c r="R561" s="18"/>
      <c r="S561" s="17">
        <v>1592.58</v>
      </c>
      <c r="T561" s="18"/>
      <c r="U561" s="17"/>
      <c r="V561" s="18"/>
      <c r="W561" s="17">
        <v>59.05</v>
      </c>
      <c r="X561" s="18"/>
      <c r="Y561" s="17"/>
      <c r="Z561" s="18"/>
    </row>
    <row r="562" spans="1:26" x14ac:dyDescent="0.25">
      <c r="A562" s="24"/>
      <c r="B562" s="26" t="s">
        <v>22</v>
      </c>
      <c r="C562" s="14">
        <v>600.75</v>
      </c>
      <c r="D562" s="18"/>
      <c r="E562" s="17">
        <v>758.29</v>
      </c>
      <c r="F562" s="18"/>
      <c r="G562" s="17">
        <v>915.17</v>
      </c>
      <c r="H562" s="18"/>
      <c r="I562" s="17"/>
      <c r="J562" s="18"/>
      <c r="K562" s="17"/>
      <c r="L562" s="18"/>
      <c r="M562" s="17">
        <v>12225.54</v>
      </c>
      <c r="N562" s="18"/>
      <c r="O562" s="17"/>
      <c r="P562" s="18"/>
      <c r="Q562" s="17">
        <v>750</v>
      </c>
      <c r="R562" s="18"/>
      <c r="S562" s="17">
        <v>507.36</v>
      </c>
      <c r="T562" s="18"/>
      <c r="U562" s="17">
        <v>3463.98</v>
      </c>
      <c r="V562" s="18"/>
      <c r="W562" s="17">
        <v>4482.28</v>
      </c>
      <c r="X562" s="18"/>
      <c r="Y562" s="17">
        <v>6017.93</v>
      </c>
      <c r="Z562" s="18"/>
    </row>
    <row r="563" spans="1:26" x14ac:dyDescent="0.25">
      <c r="B563" s="27" t="s">
        <v>23</v>
      </c>
      <c r="C563" s="13">
        <f>SUM(C560:C562)</f>
        <v>8822.61</v>
      </c>
      <c r="D563" s="15">
        <f t="shared" ref="D563" si="3086">SUM(D560:D562)</f>
        <v>0</v>
      </c>
      <c r="E563" s="15">
        <f t="shared" ref="E563" si="3087">SUM(E560:E562)</f>
        <v>8107.87</v>
      </c>
      <c r="F563" s="15">
        <f t="shared" ref="F563" si="3088">SUM(F560:F562)</f>
        <v>0</v>
      </c>
      <c r="G563" s="15">
        <f t="shared" ref="G563" si="3089">SUM(G560:G562)</f>
        <v>3160.85</v>
      </c>
      <c r="H563" s="15">
        <f t="shared" ref="H563" si="3090">SUM(H560:H562)</f>
        <v>0</v>
      </c>
      <c r="I563" s="15">
        <f t="shared" ref="I563" si="3091">SUM(I560:I562)</f>
        <v>6872.83</v>
      </c>
      <c r="J563" s="15">
        <f t="shared" ref="J563" si="3092">SUM(J560:J562)</f>
        <v>0</v>
      </c>
      <c r="K563" s="15">
        <f t="shared" ref="K563" si="3093">SUM(K560:K562)</f>
        <v>1587.98</v>
      </c>
      <c r="L563" s="15">
        <f t="shared" ref="L563" si="3094">SUM(L560:L562)</f>
        <v>0</v>
      </c>
      <c r="M563" s="15">
        <f t="shared" ref="M563" si="3095">SUM(M560:M562)</f>
        <v>16049.62</v>
      </c>
      <c r="N563" s="15">
        <f t="shared" ref="N563" si="3096">SUM(N560:N562)</f>
        <v>0</v>
      </c>
      <c r="O563" s="15">
        <f t="shared" ref="O563" si="3097">SUM(O560:O562)</f>
        <v>2786.4300000000003</v>
      </c>
      <c r="P563" s="15">
        <f t="shared" ref="P563" si="3098">SUM(P560:P562)</f>
        <v>0</v>
      </c>
      <c r="Q563" s="15">
        <f t="shared" ref="Q563" si="3099">SUM(Q560:Q562)</f>
        <v>929.48</v>
      </c>
      <c r="R563" s="15">
        <f t="shared" ref="R563" si="3100">SUM(R560:R562)</f>
        <v>0</v>
      </c>
      <c r="S563" s="15">
        <f t="shared" ref="S563" si="3101">SUM(S560:S562)</f>
        <v>45725.58</v>
      </c>
      <c r="T563" s="15">
        <f t="shared" ref="T563" si="3102">SUM(T560:T562)</f>
        <v>0</v>
      </c>
      <c r="U563" s="15">
        <f t="shared" ref="U563" si="3103">SUM(U560:U562)</f>
        <v>3493.1</v>
      </c>
      <c r="V563" s="15">
        <f t="shared" ref="V563" si="3104">SUM(V560:V562)</f>
        <v>0</v>
      </c>
      <c r="W563" s="15">
        <f t="shared" ref="W563" si="3105">SUM(W560:W562)</f>
        <v>5547.8099999999995</v>
      </c>
      <c r="X563" s="15">
        <f t="shared" ref="X563" si="3106">SUM(X560:X562)</f>
        <v>0</v>
      </c>
      <c r="Y563" s="15">
        <f t="shared" ref="Y563" si="3107">SUM(Y560:Y562)</f>
        <v>6149.7400000000007</v>
      </c>
      <c r="Z563" s="15">
        <f t="shared" ref="Z563" si="3108">SUM(Z560:Z562)</f>
        <v>0</v>
      </c>
    </row>
    <row r="564" spans="1:26" x14ac:dyDescent="0.25">
      <c r="A564" s="25">
        <v>53075000400</v>
      </c>
      <c r="B564" s="26" t="s">
        <v>20</v>
      </c>
      <c r="C564" s="14">
        <v>31343.67</v>
      </c>
      <c r="D564" s="18"/>
      <c r="E564" s="17">
        <v>12293.94</v>
      </c>
      <c r="F564" s="18"/>
      <c r="G564" s="17">
        <v>23119.53</v>
      </c>
      <c r="H564" s="18"/>
      <c r="I564" s="17">
        <v>85487.95</v>
      </c>
      <c r="J564" s="18"/>
      <c r="K564" s="17">
        <v>7452.64</v>
      </c>
      <c r="L564" s="18"/>
      <c r="M564" s="17">
        <v>13061.54</v>
      </c>
      <c r="N564" s="18"/>
      <c r="O564" s="17">
        <v>6578.33</v>
      </c>
      <c r="P564" s="18"/>
      <c r="Q564" s="17">
        <v>3531.58</v>
      </c>
      <c r="R564" s="18"/>
      <c r="S564" s="17">
        <v>231954.42</v>
      </c>
      <c r="T564" s="18"/>
      <c r="U564" s="17">
        <v>8328.08</v>
      </c>
      <c r="V564" s="18"/>
      <c r="W564" s="17">
        <v>8170.48</v>
      </c>
      <c r="X564" s="18"/>
      <c r="Y564" s="17">
        <v>3612.78</v>
      </c>
      <c r="Z564" s="18"/>
    </row>
    <row r="565" spans="1:26" x14ac:dyDescent="0.25">
      <c r="A565" s="24"/>
      <c r="B565" s="26" t="s">
        <v>21</v>
      </c>
      <c r="C565" s="14">
        <v>938.5</v>
      </c>
      <c r="D565" s="18"/>
      <c r="E565" s="17">
        <v>7543.95</v>
      </c>
      <c r="F565" s="18"/>
      <c r="G565" s="17">
        <v>2879.7</v>
      </c>
      <c r="H565" s="18"/>
      <c r="I565" s="17">
        <v>17192.61</v>
      </c>
      <c r="J565" s="18"/>
      <c r="K565" s="17">
        <v>8604.33</v>
      </c>
      <c r="L565" s="18"/>
      <c r="M565" s="17">
        <v>716.68</v>
      </c>
      <c r="N565" s="18"/>
      <c r="O565" s="17">
        <v>2759.5</v>
      </c>
      <c r="P565" s="18"/>
      <c r="Q565" s="17">
        <v>3849.3</v>
      </c>
      <c r="R565" s="18"/>
      <c r="S565" s="17">
        <v>5819.34</v>
      </c>
      <c r="T565" s="18"/>
      <c r="U565" s="17">
        <v>376.34</v>
      </c>
      <c r="V565" s="18"/>
      <c r="W565" s="17">
        <v>6171.64</v>
      </c>
      <c r="X565" s="18"/>
      <c r="Y565" s="17">
        <v>4580.5600000000004</v>
      </c>
      <c r="Z565" s="18"/>
    </row>
    <row r="566" spans="1:26" x14ac:dyDescent="0.25">
      <c r="A566" s="24"/>
      <c r="B566" s="26" t="s">
        <v>22</v>
      </c>
      <c r="C566" s="14">
        <v>25532.67</v>
      </c>
      <c r="D566" s="18"/>
      <c r="E566" s="17">
        <v>24034.32</v>
      </c>
      <c r="F566" s="18"/>
      <c r="G566" s="17">
        <v>2471.5100000000002</v>
      </c>
      <c r="H566" s="18"/>
      <c r="I566" s="17">
        <v>2522.81</v>
      </c>
      <c r="J566" s="18"/>
      <c r="K566" s="17">
        <v>2265.2800000000002</v>
      </c>
      <c r="L566" s="18"/>
      <c r="M566" s="17">
        <v>5703.54</v>
      </c>
      <c r="N566" s="18"/>
      <c r="O566" s="17">
        <v>316.70999999999998</v>
      </c>
      <c r="P566" s="18"/>
      <c r="Q566" s="17">
        <v>2110.35</v>
      </c>
      <c r="R566" s="18"/>
      <c r="S566" s="17">
        <v>2767.35</v>
      </c>
      <c r="T566" s="18"/>
      <c r="U566" s="17">
        <v>490.45</v>
      </c>
      <c r="V566" s="18"/>
      <c r="W566" s="17">
        <v>550.17999999999995</v>
      </c>
      <c r="X566" s="18"/>
      <c r="Y566" s="17">
        <v>1973.26</v>
      </c>
      <c r="Z566" s="18"/>
    </row>
    <row r="567" spans="1:26" x14ac:dyDescent="0.25">
      <c r="B567" s="27" t="s">
        <v>23</v>
      </c>
      <c r="C567" s="13">
        <f>SUM(C564:C566)</f>
        <v>57814.84</v>
      </c>
      <c r="D567" s="15">
        <f t="shared" ref="D567" si="3109">SUM(D564:D566)</f>
        <v>0</v>
      </c>
      <c r="E567" s="15">
        <f t="shared" ref="E567" si="3110">SUM(E564:E566)</f>
        <v>43872.21</v>
      </c>
      <c r="F567" s="15">
        <f t="shared" ref="F567" si="3111">SUM(F564:F566)</f>
        <v>0</v>
      </c>
      <c r="G567" s="15">
        <f t="shared" ref="G567" si="3112">SUM(G564:G566)</f>
        <v>28470.739999999998</v>
      </c>
      <c r="H567" s="15">
        <f t="shared" ref="H567" si="3113">SUM(H564:H566)</f>
        <v>0</v>
      </c>
      <c r="I567" s="15">
        <f t="shared" ref="I567" si="3114">SUM(I564:I566)</f>
        <v>105203.37</v>
      </c>
      <c r="J567" s="15">
        <f t="shared" ref="J567" si="3115">SUM(J564:J566)</f>
        <v>0</v>
      </c>
      <c r="K567" s="15">
        <f t="shared" ref="K567" si="3116">SUM(K564:K566)</f>
        <v>18322.25</v>
      </c>
      <c r="L567" s="15">
        <f t="shared" ref="L567" si="3117">SUM(L564:L566)</f>
        <v>0</v>
      </c>
      <c r="M567" s="15">
        <f t="shared" ref="M567" si="3118">SUM(M564:M566)</f>
        <v>19481.760000000002</v>
      </c>
      <c r="N567" s="15">
        <f t="shared" ref="N567" si="3119">SUM(N564:N566)</f>
        <v>0</v>
      </c>
      <c r="O567" s="15">
        <f t="shared" ref="O567" si="3120">SUM(O564:O566)</f>
        <v>9654.5399999999991</v>
      </c>
      <c r="P567" s="15">
        <f t="shared" ref="P567" si="3121">SUM(P564:P566)</f>
        <v>0</v>
      </c>
      <c r="Q567" s="15">
        <f t="shared" ref="Q567" si="3122">SUM(Q564:Q566)</f>
        <v>9491.23</v>
      </c>
      <c r="R567" s="15">
        <f t="shared" ref="R567" si="3123">SUM(R564:R566)</f>
        <v>0</v>
      </c>
      <c r="S567" s="15">
        <f t="shared" ref="S567" si="3124">SUM(S564:S566)</f>
        <v>240541.11000000002</v>
      </c>
      <c r="T567" s="15">
        <f t="shared" ref="T567" si="3125">SUM(T564:T566)</f>
        <v>0</v>
      </c>
      <c r="U567" s="15">
        <f t="shared" ref="U567" si="3126">SUM(U564:U566)</f>
        <v>9194.8700000000008</v>
      </c>
      <c r="V567" s="15">
        <f t="shared" ref="V567" si="3127">SUM(V564:V566)</f>
        <v>0</v>
      </c>
      <c r="W567" s="15">
        <f t="shared" ref="W567" si="3128">SUM(W564:W566)</f>
        <v>14892.3</v>
      </c>
      <c r="X567" s="15">
        <f t="shared" ref="X567" si="3129">SUM(X564:X566)</f>
        <v>0</v>
      </c>
      <c r="Y567" s="15">
        <f t="shared" ref="Y567" si="3130">SUM(Y564:Y566)</f>
        <v>10166.6</v>
      </c>
      <c r="Z567" s="15">
        <f t="shared" ref="Z567" si="3131">SUM(Z564:Z566)</f>
        <v>0</v>
      </c>
    </row>
    <row r="568" spans="1:26" x14ac:dyDescent="0.25">
      <c r="A568" s="25">
        <v>53075000500</v>
      </c>
      <c r="B568" s="26" t="s">
        <v>20</v>
      </c>
      <c r="C568" s="14"/>
      <c r="D568" s="18"/>
      <c r="E568" s="17"/>
      <c r="F568" s="18">
        <v>2316.81</v>
      </c>
      <c r="G568" s="17"/>
      <c r="H568" s="18"/>
      <c r="I568" s="17"/>
      <c r="J568" s="18"/>
      <c r="K568" s="17"/>
      <c r="L568" s="18"/>
      <c r="M568" s="17"/>
      <c r="N568" s="18">
        <v>3294.66</v>
      </c>
      <c r="O568" s="17"/>
      <c r="P568" s="18"/>
      <c r="Q568" s="17"/>
      <c r="R568" s="18"/>
      <c r="S568" s="17"/>
      <c r="T568" s="18"/>
      <c r="U568" s="17"/>
      <c r="V568" s="18"/>
      <c r="W568" s="17"/>
      <c r="X568" s="18"/>
      <c r="Y568" s="17"/>
      <c r="Z568" s="18"/>
    </row>
    <row r="569" spans="1:26" x14ac:dyDescent="0.25">
      <c r="A569" s="24"/>
      <c r="B569" s="26" t="s">
        <v>21</v>
      </c>
      <c r="C569" s="14"/>
      <c r="D569" s="18"/>
      <c r="E569" s="17"/>
      <c r="F569" s="18"/>
      <c r="G569" s="17"/>
      <c r="H569" s="18"/>
      <c r="I569" s="17"/>
      <c r="J569" s="18"/>
      <c r="K569" s="17"/>
      <c r="L569" s="18"/>
      <c r="M569" s="17"/>
      <c r="N569" s="18"/>
      <c r="O569" s="17"/>
      <c r="P569" s="18"/>
      <c r="Q569" s="17"/>
      <c r="R569" s="18"/>
      <c r="S569" s="17"/>
      <c r="T569" s="18"/>
      <c r="U569" s="17"/>
      <c r="V569" s="18"/>
      <c r="W569" s="17"/>
      <c r="X569" s="18"/>
      <c r="Y569" s="17"/>
      <c r="Z569" s="18"/>
    </row>
    <row r="570" spans="1:26" x14ac:dyDescent="0.25">
      <c r="A570" s="24"/>
      <c r="B570" s="26" t="s">
        <v>22</v>
      </c>
      <c r="C570" s="14"/>
      <c r="D570" s="18"/>
      <c r="E570" s="17"/>
      <c r="F570" s="18"/>
      <c r="G570" s="17"/>
      <c r="H570" s="18"/>
      <c r="I570" s="17"/>
      <c r="J570" s="18"/>
      <c r="K570" s="17"/>
      <c r="L570" s="18"/>
      <c r="M570" s="17"/>
      <c r="N570" s="18"/>
      <c r="O570" s="17"/>
      <c r="P570" s="18"/>
      <c r="Q570" s="17"/>
      <c r="R570" s="18"/>
      <c r="S570" s="17"/>
      <c r="T570" s="18"/>
      <c r="U570" s="17"/>
      <c r="V570" s="18"/>
      <c r="W570" s="17"/>
      <c r="X570" s="18"/>
      <c r="Y570" s="17"/>
      <c r="Z570" s="18"/>
    </row>
    <row r="571" spans="1:26" x14ac:dyDescent="0.25">
      <c r="B571" s="27" t="s">
        <v>23</v>
      </c>
      <c r="C571" s="13">
        <f>SUM(C568:C570)</f>
        <v>0</v>
      </c>
      <c r="D571" s="15">
        <f t="shared" ref="D571" si="3132">SUM(D568:D570)</f>
        <v>0</v>
      </c>
      <c r="E571" s="15">
        <f t="shared" ref="E571" si="3133">SUM(E568:E570)</f>
        <v>0</v>
      </c>
      <c r="F571" s="15">
        <f t="shared" ref="F571" si="3134">SUM(F568:F570)</f>
        <v>2316.81</v>
      </c>
      <c r="G571" s="15">
        <f t="shared" ref="G571" si="3135">SUM(G568:G570)</f>
        <v>0</v>
      </c>
      <c r="H571" s="15">
        <f t="shared" ref="H571" si="3136">SUM(H568:H570)</f>
        <v>0</v>
      </c>
      <c r="I571" s="15">
        <f t="shared" ref="I571" si="3137">SUM(I568:I570)</f>
        <v>0</v>
      </c>
      <c r="J571" s="15">
        <f t="shared" ref="J571" si="3138">SUM(J568:J570)</f>
        <v>0</v>
      </c>
      <c r="K571" s="15">
        <f t="shared" ref="K571" si="3139">SUM(K568:K570)</f>
        <v>0</v>
      </c>
      <c r="L571" s="15">
        <f t="shared" ref="L571" si="3140">SUM(L568:L570)</f>
        <v>0</v>
      </c>
      <c r="M571" s="15">
        <f t="shared" ref="M571" si="3141">SUM(M568:M570)</f>
        <v>0</v>
      </c>
      <c r="N571" s="15">
        <f t="shared" ref="N571" si="3142">SUM(N568:N570)</f>
        <v>3294.66</v>
      </c>
      <c r="O571" s="15">
        <f t="shared" ref="O571" si="3143">SUM(O568:O570)</f>
        <v>0</v>
      </c>
      <c r="P571" s="15">
        <f t="shared" ref="P571" si="3144">SUM(P568:P570)</f>
        <v>0</v>
      </c>
      <c r="Q571" s="15">
        <f t="shared" ref="Q571" si="3145">SUM(Q568:Q570)</f>
        <v>0</v>
      </c>
      <c r="R571" s="15">
        <f t="shared" ref="R571" si="3146">SUM(R568:R570)</f>
        <v>0</v>
      </c>
      <c r="S571" s="15">
        <f t="shared" ref="S571" si="3147">SUM(S568:S570)</f>
        <v>0</v>
      </c>
      <c r="T571" s="15">
        <f t="shared" ref="T571" si="3148">SUM(T568:T570)</f>
        <v>0</v>
      </c>
      <c r="U571" s="15">
        <f t="shared" ref="U571" si="3149">SUM(U568:U570)</f>
        <v>0</v>
      </c>
      <c r="V571" s="15">
        <f t="shared" ref="V571" si="3150">SUM(V568:V570)</f>
        <v>0</v>
      </c>
      <c r="W571" s="15">
        <f t="shared" ref="W571" si="3151">SUM(W568:W570)</f>
        <v>0</v>
      </c>
      <c r="X571" s="15">
        <f t="shared" ref="X571" si="3152">SUM(X568:X570)</f>
        <v>0</v>
      </c>
      <c r="Y571" s="15">
        <f t="shared" ref="Y571" si="3153">SUM(Y568:Y570)</f>
        <v>0</v>
      </c>
      <c r="Z571" s="15">
        <f t="shared" ref="Z571" si="3154">SUM(Z568:Z570)</f>
        <v>0</v>
      </c>
    </row>
    <row r="572" spans="1:26" x14ac:dyDescent="0.25">
      <c r="A572" s="25">
        <v>53075000600</v>
      </c>
      <c r="B572" s="26" t="s">
        <v>20</v>
      </c>
      <c r="C572" s="14"/>
      <c r="D572" s="18">
        <v>14753.02</v>
      </c>
      <c r="E572" s="17"/>
      <c r="F572" s="18">
        <v>5284.24</v>
      </c>
      <c r="G572" s="17"/>
      <c r="H572" s="18">
        <v>25.66</v>
      </c>
      <c r="I572" s="17"/>
      <c r="J572" s="18">
        <v>30618.06</v>
      </c>
      <c r="K572" s="17"/>
      <c r="L572" s="18">
        <v>989.71</v>
      </c>
      <c r="M572" s="17"/>
      <c r="N572" s="18">
        <v>6970.74</v>
      </c>
      <c r="O572" s="17"/>
      <c r="P572" s="18">
        <v>2471.4499999999998</v>
      </c>
      <c r="Q572" s="17"/>
      <c r="R572" s="18">
        <v>1357.26</v>
      </c>
      <c r="S572" s="17"/>
      <c r="T572" s="18">
        <v>45492.49</v>
      </c>
      <c r="U572" s="17"/>
      <c r="V572" s="18">
        <v>52467.519999999997</v>
      </c>
      <c r="W572" s="17"/>
      <c r="X572" s="18">
        <v>8845.51</v>
      </c>
      <c r="Y572" s="17"/>
      <c r="Z572" s="18">
        <v>109448.63</v>
      </c>
    </row>
    <row r="573" spans="1:26" x14ac:dyDescent="0.25">
      <c r="A573" s="24"/>
      <c r="B573" s="26" t="s">
        <v>21</v>
      </c>
      <c r="C573" s="14"/>
      <c r="D573" s="18"/>
      <c r="E573" s="17"/>
      <c r="F573" s="18"/>
      <c r="G573" s="17"/>
      <c r="H573" s="18"/>
      <c r="I573" s="17"/>
      <c r="J573" s="18">
        <v>58.3</v>
      </c>
      <c r="K573" s="17"/>
      <c r="L573" s="18">
        <v>52.11</v>
      </c>
      <c r="M573" s="17"/>
      <c r="N573" s="18">
        <v>1979.23</v>
      </c>
      <c r="O573" s="17"/>
      <c r="P573" s="18"/>
      <c r="Q573" s="17"/>
      <c r="R573" s="18">
        <v>2339.11</v>
      </c>
      <c r="S573" s="17"/>
      <c r="T573" s="18"/>
      <c r="U573" s="17"/>
      <c r="V573" s="18">
        <v>61.24</v>
      </c>
      <c r="W573" s="17"/>
      <c r="X573" s="18">
        <v>1964.7</v>
      </c>
      <c r="Y573" s="17"/>
      <c r="Z573" s="18">
        <v>3782.9</v>
      </c>
    </row>
    <row r="574" spans="1:26" x14ac:dyDescent="0.25">
      <c r="A574" s="24"/>
      <c r="B574" s="26" t="s">
        <v>22</v>
      </c>
      <c r="C574" s="14"/>
      <c r="D574" s="18">
        <v>780.9</v>
      </c>
      <c r="E574" s="17"/>
      <c r="F574" s="18">
        <v>1464.34</v>
      </c>
      <c r="G574" s="17"/>
      <c r="H574" s="18">
        <v>2038.56</v>
      </c>
      <c r="I574" s="17"/>
      <c r="J574" s="18">
        <v>2038.56</v>
      </c>
      <c r="K574" s="17"/>
      <c r="L574" s="18"/>
      <c r="M574" s="17"/>
      <c r="N574" s="18">
        <v>60.13</v>
      </c>
      <c r="O574" s="17"/>
      <c r="P574" s="18">
        <v>3123.86</v>
      </c>
      <c r="Q574" s="17"/>
      <c r="R574" s="18">
        <v>103.13</v>
      </c>
      <c r="S574" s="17"/>
      <c r="T574" s="18">
        <v>124.57</v>
      </c>
      <c r="U574" s="17"/>
      <c r="V574" s="18">
        <v>146.02000000000001</v>
      </c>
      <c r="W574" s="17"/>
      <c r="X574" s="18">
        <v>182.48</v>
      </c>
      <c r="Y574" s="17"/>
      <c r="Z574" s="18">
        <v>204.04</v>
      </c>
    </row>
    <row r="575" spans="1:26" x14ac:dyDescent="0.25">
      <c r="B575" s="27" t="s">
        <v>23</v>
      </c>
      <c r="C575" s="13">
        <f>SUM(C572:C574)</f>
        <v>0</v>
      </c>
      <c r="D575" s="15">
        <f t="shared" ref="D575" si="3155">SUM(D572:D574)</f>
        <v>15533.92</v>
      </c>
      <c r="E575" s="15">
        <f t="shared" ref="E575" si="3156">SUM(E572:E574)</f>
        <v>0</v>
      </c>
      <c r="F575" s="15">
        <f t="shared" ref="F575" si="3157">SUM(F572:F574)</f>
        <v>6748.58</v>
      </c>
      <c r="G575" s="15">
        <f t="shared" ref="G575" si="3158">SUM(G572:G574)</f>
        <v>0</v>
      </c>
      <c r="H575" s="15">
        <f t="shared" ref="H575" si="3159">SUM(H572:H574)</f>
        <v>2064.2199999999998</v>
      </c>
      <c r="I575" s="15">
        <f t="shared" ref="I575" si="3160">SUM(I572:I574)</f>
        <v>0</v>
      </c>
      <c r="J575" s="15">
        <f t="shared" ref="J575" si="3161">SUM(J572:J574)</f>
        <v>32714.920000000002</v>
      </c>
      <c r="K575" s="15">
        <f t="shared" ref="K575" si="3162">SUM(K572:K574)</f>
        <v>0</v>
      </c>
      <c r="L575" s="15">
        <f t="shared" ref="L575" si="3163">SUM(L572:L574)</f>
        <v>1041.82</v>
      </c>
      <c r="M575" s="15">
        <f t="shared" ref="M575" si="3164">SUM(M572:M574)</f>
        <v>0</v>
      </c>
      <c r="N575" s="15">
        <f t="shared" ref="N575" si="3165">SUM(N572:N574)</f>
        <v>9010.0999999999985</v>
      </c>
      <c r="O575" s="15">
        <f t="shared" ref="O575" si="3166">SUM(O572:O574)</f>
        <v>0</v>
      </c>
      <c r="P575" s="15">
        <f t="shared" ref="P575" si="3167">SUM(P572:P574)</f>
        <v>5595.3099999999995</v>
      </c>
      <c r="Q575" s="15">
        <f t="shared" ref="Q575" si="3168">SUM(Q572:Q574)</f>
        <v>0</v>
      </c>
      <c r="R575" s="15">
        <f t="shared" ref="R575" si="3169">SUM(R572:R574)</f>
        <v>3799.5</v>
      </c>
      <c r="S575" s="15">
        <f t="shared" ref="S575" si="3170">SUM(S572:S574)</f>
        <v>0</v>
      </c>
      <c r="T575" s="15">
        <f t="shared" ref="T575" si="3171">SUM(T572:T574)</f>
        <v>45617.06</v>
      </c>
      <c r="U575" s="15">
        <f t="shared" ref="U575" si="3172">SUM(U572:U574)</f>
        <v>0</v>
      </c>
      <c r="V575" s="15">
        <f t="shared" ref="V575" si="3173">SUM(V572:V574)</f>
        <v>52674.779999999992</v>
      </c>
      <c r="W575" s="15">
        <f t="shared" ref="W575" si="3174">SUM(W572:W574)</f>
        <v>0</v>
      </c>
      <c r="X575" s="15">
        <f t="shared" ref="X575" si="3175">SUM(X572:X574)</f>
        <v>10992.69</v>
      </c>
      <c r="Y575" s="15">
        <f t="shared" ref="Y575" si="3176">SUM(Y572:Y574)</f>
        <v>0</v>
      </c>
      <c r="Z575" s="15">
        <f t="shared" ref="Z575" si="3177">SUM(Z572:Z574)</f>
        <v>113435.56999999999</v>
      </c>
    </row>
    <row r="576" spans="1:26" x14ac:dyDescent="0.25">
      <c r="A576" s="25">
        <v>53075000700</v>
      </c>
      <c r="B576" s="26" t="s">
        <v>20</v>
      </c>
      <c r="C576" s="14">
        <v>11868.52</v>
      </c>
      <c r="D576" s="18"/>
      <c r="E576" s="17">
        <v>16043.38</v>
      </c>
      <c r="F576" s="18"/>
      <c r="G576" s="17">
        <v>4056.56</v>
      </c>
      <c r="H576" s="18"/>
      <c r="I576" s="17">
        <v>11117.77</v>
      </c>
      <c r="J576" s="18"/>
      <c r="K576" s="17">
        <v>11458.89</v>
      </c>
      <c r="L576" s="18"/>
      <c r="M576" s="17">
        <v>8009.85</v>
      </c>
      <c r="N576" s="18"/>
      <c r="O576" s="17">
        <v>3421.5</v>
      </c>
      <c r="P576" s="18"/>
      <c r="Q576" s="17">
        <v>3724.95</v>
      </c>
      <c r="R576" s="18"/>
      <c r="S576" s="17">
        <v>3110.01</v>
      </c>
      <c r="T576" s="18"/>
      <c r="U576" s="17">
        <v>3864.69</v>
      </c>
      <c r="V576" s="18"/>
      <c r="W576" s="17">
        <v>8497.31</v>
      </c>
      <c r="X576" s="18"/>
      <c r="Y576" s="17">
        <v>3552.05</v>
      </c>
      <c r="Z576" s="18"/>
    </row>
    <row r="577" spans="1:26" x14ac:dyDescent="0.25">
      <c r="A577" s="24"/>
      <c r="B577" s="26" t="s">
        <v>21</v>
      </c>
      <c r="C577" s="14">
        <v>7242.51</v>
      </c>
      <c r="D577" s="18"/>
      <c r="E577" s="17">
        <v>5407.36</v>
      </c>
      <c r="F577" s="18"/>
      <c r="G577" s="17">
        <v>11385.45</v>
      </c>
      <c r="H577" s="18"/>
      <c r="I577" s="17">
        <v>10614.5</v>
      </c>
      <c r="J577" s="18"/>
      <c r="K577" s="17">
        <v>5615.66</v>
      </c>
      <c r="L577" s="18"/>
      <c r="M577" s="17">
        <v>3340.8</v>
      </c>
      <c r="N577" s="18"/>
      <c r="O577" s="17">
        <v>9931.7999999999993</v>
      </c>
      <c r="P577" s="18"/>
      <c r="Q577" s="17">
        <v>3444.39</v>
      </c>
      <c r="R577" s="18"/>
      <c r="S577" s="17">
        <v>10644.56</v>
      </c>
      <c r="T577" s="18"/>
      <c r="U577" s="17">
        <v>115.6</v>
      </c>
      <c r="V577" s="18"/>
      <c r="W577" s="17">
        <v>11180.95</v>
      </c>
      <c r="X577" s="18"/>
      <c r="Y577" s="17">
        <v>9283.83</v>
      </c>
      <c r="Z577" s="18"/>
    </row>
    <row r="578" spans="1:26" x14ac:dyDescent="0.25">
      <c r="A578" s="24"/>
      <c r="B578" s="26" t="s">
        <v>22</v>
      </c>
      <c r="C578" s="14"/>
      <c r="D578" s="18"/>
      <c r="E578" s="17">
        <v>67.010000000000005</v>
      </c>
      <c r="F578" s="18"/>
      <c r="G578" s="17">
        <v>2505.88</v>
      </c>
      <c r="H578" s="18"/>
      <c r="I578" s="17"/>
      <c r="J578" s="18"/>
      <c r="K578" s="17">
        <v>427.48</v>
      </c>
      <c r="L578" s="18"/>
      <c r="M578" s="17">
        <v>262.51</v>
      </c>
      <c r="N578" s="18"/>
      <c r="O578" s="17">
        <v>2582.0700000000002</v>
      </c>
      <c r="P578" s="18"/>
      <c r="Q578" s="17">
        <v>2343.89</v>
      </c>
      <c r="R578" s="18"/>
      <c r="S578" s="17">
        <v>412.02</v>
      </c>
      <c r="T578" s="18"/>
      <c r="U578" s="17">
        <v>376.55</v>
      </c>
      <c r="V578" s="18"/>
      <c r="W578" s="17"/>
      <c r="X578" s="18"/>
      <c r="Y578" s="17">
        <v>290.73</v>
      </c>
      <c r="Z578" s="18"/>
    </row>
    <row r="579" spans="1:26" x14ac:dyDescent="0.25">
      <c r="B579" s="27" t="s">
        <v>23</v>
      </c>
      <c r="C579" s="13">
        <f>SUM(C576:C578)</f>
        <v>19111.03</v>
      </c>
      <c r="D579" s="15">
        <f t="shared" ref="D579" si="3178">SUM(D576:D578)</f>
        <v>0</v>
      </c>
      <c r="E579" s="15">
        <f t="shared" ref="E579" si="3179">SUM(E576:E578)</f>
        <v>21517.749999999996</v>
      </c>
      <c r="F579" s="15">
        <f t="shared" ref="F579" si="3180">SUM(F576:F578)</f>
        <v>0</v>
      </c>
      <c r="G579" s="15">
        <f t="shared" ref="G579" si="3181">SUM(G576:G578)</f>
        <v>17947.89</v>
      </c>
      <c r="H579" s="15">
        <f t="shared" ref="H579" si="3182">SUM(H576:H578)</f>
        <v>0</v>
      </c>
      <c r="I579" s="15">
        <f t="shared" ref="I579" si="3183">SUM(I576:I578)</f>
        <v>21732.27</v>
      </c>
      <c r="J579" s="15">
        <f t="shared" ref="J579" si="3184">SUM(J576:J578)</f>
        <v>0</v>
      </c>
      <c r="K579" s="15">
        <f t="shared" ref="K579" si="3185">SUM(K576:K578)</f>
        <v>17502.03</v>
      </c>
      <c r="L579" s="15">
        <f t="shared" ref="L579" si="3186">SUM(L576:L578)</f>
        <v>0</v>
      </c>
      <c r="M579" s="15">
        <f t="shared" ref="M579" si="3187">SUM(M576:M578)</f>
        <v>11613.160000000002</v>
      </c>
      <c r="N579" s="15">
        <f t="shared" ref="N579" si="3188">SUM(N576:N578)</f>
        <v>0</v>
      </c>
      <c r="O579" s="15">
        <f t="shared" ref="O579" si="3189">SUM(O576:O578)</f>
        <v>15935.369999999999</v>
      </c>
      <c r="P579" s="15">
        <f t="shared" ref="P579" si="3190">SUM(P576:P578)</f>
        <v>0</v>
      </c>
      <c r="Q579" s="15">
        <f t="shared" ref="Q579" si="3191">SUM(Q576:Q578)</f>
        <v>9513.23</v>
      </c>
      <c r="R579" s="15">
        <f t="shared" ref="R579" si="3192">SUM(R576:R578)</f>
        <v>0</v>
      </c>
      <c r="S579" s="15">
        <f t="shared" ref="S579" si="3193">SUM(S576:S578)</f>
        <v>14166.59</v>
      </c>
      <c r="T579" s="15">
        <f t="shared" ref="T579" si="3194">SUM(T576:T578)</f>
        <v>0</v>
      </c>
      <c r="U579" s="15">
        <f t="shared" ref="U579" si="3195">SUM(U576:U578)</f>
        <v>4356.84</v>
      </c>
      <c r="V579" s="15">
        <f t="shared" ref="V579" si="3196">SUM(V576:V578)</f>
        <v>0</v>
      </c>
      <c r="W579" s="15">
        <f t="shared" ref="W579" si="3197">SUM(W576:W578)</f>
        <v>19678.260000000002</v>
      </c>
      <c r="X579" s="15">
        <f t="shared" ref="X579" si="3198">SUM(X576:X578)</f>
        <v>0</v>
      </c>
      <c r="Y579" s="15">
        <f t="shared" ref="Y579" si="3199">SUM(Y576:Y578)</f>
        <v>13126.61</v>
      </c>
      <c r="Z579" s="15">
        <f t="shared" ref="Z579" si="3200">SUM(Z576:Z578)</f>
        <v>0</v>
      </c>
    </row>
    <row r="580" spans="1:26" x14ac:dyDescent="0.25">
      <c r="A580" s="25">
        <v>53075000800</v>
      </c>
      <c r="B580" s="26" t="s">
        <v>20</v>
      </c>
      <c r="C580" s="14"/>
      <c r="D580" s="18">
        <v>14135.28</v>
      </c>
      <c r="E580" s="17"/>
      <c r="F580" s="18">
        <v>7821.48</v>
      </c>
      <c r="G580" s="17"/>
      <c r="H580" s="18">
        <v>409.01</v>
      </c>
      <c r="I580" s="17"/>
      <c r="J580" s="18">
        <v>1167.5</v>
      </c>
      <c r="K580" s="17"/>
      <c r="L580" s="18">
        <v>2241.08</v>
      </c>
      <c r="M580" s="17"/>
      <c r="N580" s="18">
        <v>661.25</v>
      </c>
      <c r="O580" s="17"/>
      <c r="P580" s="18">
        <v>87075.6</v>
      </c>
      <c r="Q580" s="17"/>
      <c r="R580" s="18">
        <v>348.88</v>
      </c>
      <c r="S580" s="17"/>
      <c r="T580" s="18">
        <v>1123.6600000000001</v>
      </c>
      <c r="U580" s="17"/>
      <c r="V580" s="18">
        <v>3484.02</v>
      </c>
      <c r="W580" s="17"/>
      <c r="X580" s="18">
        <v>2532.5300000000002</v>
      </c>
      <c r="Y580" s="17"/>
      <c r="Z580" s="18">
        <v>8333.17</v>
      </c>
    </row>
    <row r="581" spans="1:26" x14ac:dyDescent="0.25">
      <c r="A581" s="24"/>
      <c r="B581" s="26" t="s">
        <v>21</v>
      </c>
      <c r="C581" s="14"/>
      <c r="D581" s="18"/>
      <c r="E581" s="17"/>
      <c r="F581" s="18">
        <v>228.45</v>
      </c>
      <c r="G581" s="17"/>
      <c r="H581" s="18">
        <v>293.12</v>
      </c>
      <c r="I581" s="17"/>
      <c r="J581" s="18">
        <v>1595.5</v>
      </c>
      <c r="K581" s="17"/>
      <c r="L581" s="18"/>
      <c r="M581" s="17"/>
      <c r="N581" s="18"/>
      <c r="O581" s="17"/>
      <c r="P581" s="18">
        <v>1358.5</v>
      </c>
      <c r="Q581" s="17"/>
      <c r="R581" s="18"/>
      <c r="S581" s="17"/>
      <c r="T581" s="18">
        <v>571.61</v>
      </c>
      <c r="U581" s="17"/>
      <c r="V581" s="18">
        <v>1007.22</v>
      </c>
      <c r="W581" s="17"/>
      <c r="X581" s="18"/>
      <c r="Y581" s="17"/>
      <c r="Z581" s="18">
        <v>291.41000000000003</v>
      </c>
    </row>
    <row r="582" spans="1:26" x14ac:dyDescent="0.25">
      <c r="A582" s="24"/>
      <c r="B582" s="26" t="s">
        <v>22</v>
      </c>
      <c r="C582" s="14"/>
      <c r="D582" s="18">
        <v>2186.12</v>
      </c>
      <c r="E582" s="17"/>
      <c r="F582" s="18">
        <v>13506.28</v>
      </c>
      <c r="G582" s="17"/>
      <c r="H582" s="18">
        <v>11721.04</v>
      </c>
      <c r="I582" s="17"/>
      <c r="J582" s="18">
        <v>430.91</v>
      </c>
      <c r="K582" s="17"/>
      <c r="L582" s="18"/>
      <c r="M582" s="17"/>
      <c r="N582" s="18"/>
      <c r="O582" s="17"/>
      <c r="P582" s="18"/>
      <c r="Q582" s="17"/>
      <c r="R582" s="18">
        <v>212.49</v>
      </c>
      <c r="S582" s="17"/>
      <c r="T582" s="18">
        <v>80.25</v>
      </c>
      <c r="U582" s="17"/>
      <c r="V582" s="18">
        <v>107.55</v>
      </c>
      <c r="W582" s="17"/>
      <c r="X582" s="18">
        <v>478.17</v>
      </c>
      <c r="Y582" s="17"/>
      <c r="Z582" s="18"/>
    </row>
    <row r="583" spans="1:26" x14ac:dyDescent="0.25">
      <c r="B583" s="27" t="s">
        <v>23</v>
      </c>
      <c r="C583" s="13">
        <f>SUM(C580:C582)</f>
        <v>0</v>
      </c>
      <c r="D583" s="15">
        <f t="shared" ref="D583" si="3201">SUM(D580:D582)</f>
        <v>16321.400000000001</v>
      </c>
      <c r="E583" s="15">
        <f t="shared" ref="E583" si="3202">SUM(E580:E582)</f>
        <v>0</v>
      </c>
      <c r="F583" s="15">
        <f t="shared" ref="F583" si="3203">SUM(F580:F582)</f>
        <v>21556.21</v>
      </c>
      <c r="G583" s="15">
        <f t="shared" ref="G583" si="3204">SUM(G580:G582)</f>
        <v>0</v>
      </c>
      <c r="H583" s="15">
        <f t="shared" ref="H583" si="3205">SUM(H580:H582)</f>
        <v>12423.17</v>
      </c>
      <c r="I583" s="15">
        <f t="shared" ref="I583" si="3206">SUM(I580:I582)</f>
        <v>0</v>
      </c>
      <c r="J583" s="15">
        <f t="shared" ref="J583" si="3207">SUM(J580:J582)</f>
        <v>3193.91</v>
      </c>
      <c r="K583" s="15">
        <f t="shared" ref="K583" si="3208">SUM(K580:K582)</f>
        <v>0</v>
      </c>
      <c r="L583" s="15">
        <f t="shared" ref="L583" si="3209">SUM(L580:L582)</f>
        <v>2241.08</v>
      </c>
      <c r="M583" s="15">
        <f t="shared" ref="M583" si="3210">SUM(M580:M582)</f>
        <v>0</v>
      </c>
      <c r="N583" s="15">
        <f t="shared" ref="N583" si="3211">SUM(N580:N582)</f>
        <v>661.25</v>
      </c>
      <c r="O583" s="15">
        <f t="shared" ref="O583" si="3212">SUM(O580:O582)</f>
        <v>0</v>
      </c>
      <c r="P583" s="15">
        <f t="shared" ref="P583" si="3213">SUM(P580:P582)</f>
        <v>88434.1</v>
      </c>
      <c r="Q583" s="15">
        <f t="shared" ref="Q583" si="3214">SUM(Q580:Q582)</f>
        <v>0</v>
      </c>
      <c r="R583" s="15">
        <f t="shared" ref="R583" si="3215">SUM(R580:R582)</f>
        <v>561.37</v>
      </c>
      <c r="S583" s="15">
        <f t="shared" ref="S583" si="3216">SUM(S580:S582)</f>
        <v>0</v>
      </c>
      <c r="T583" s="15">
        <f t="shared" ref="T583" si="3217">SUM(T580:T582)</f>
        <v>1775.52</v>
      </c>
      <c r="U583" s="15">
        <f t="shared" ref="U583" si="3218">SUM(U580:U582)</f>
        <v>0</v>
      </c>
      <c r="V583" s="15">
        <f t="shared" ref="V583" si="3219">SUM(V580:V582)</f>
        <v>4598.79</v>
      </c>
      <c r="W583" s="15">
        <f t="shared" ref="W583" si="3220">SUM(W580:W582)</f>
        <v>0</v>
      </c>
      <c r="X583" s="15">
        <f t="shared" ref="X583" si="3221">SUM(X580:X582)</f>
        <v>3010.7000000000003</v>
      </c>
      <c r="Y583" s="15">
        <f t="shared" ref="Y583" si="3222">SUM(Y580:Y582)</f>
        <v>0</v>
      </c>
      <c r="Z583" s="15">
        <f t="shared" ref="Z583" si="3223">SUM(Z580:Z582)</f>
        <v>8624.58</v>
      </c>
    </row>
    <row r="584" spans="1:26" x14ac:dyDescent="0.25">
      <c r="A584" s="25">
        <v>53075000900</v>
      </c>
      <c r="B584" s="26" t="s">
        <v>20</v>
      </c>
      <c r="C584" s="14"/>
      <c r="D584" s="18">
        <v>13517.95</v>
      </c>
      <c r="E584" s="17"/>
      <c r="F584" s="18">
        <v>24.42</v>
      </c>
      <c r="G584" s="17"/>
      <c r="H584" s="18">
        <v>3029.06</v>
      </c>
      <c r="I584" s="17"/>
      <c r="J584" s="18">
        <v>14014.57</v>
      </c>
      <c r="K584" s="17"/>
      <c r="L584" s="18">
        <v>3052.45</v>
      </c>
      <c r="M584" s="17"/>
      <c r="N584" s="18">
        <v>1157.45</v>
      </c>
      <c r="O584" s="17"/>
      <c r="P584" s="18">
        <v>14269.75</v>
      </c>
      <c r="Q584" s="17"/>
      <c r="R584" s="18">
        <v>3828.07</v>
      </c>
      <c r="S584" s="17"/>
      <c r="T584" s="18">
        <v>743.57</v>
      </c>
      <c r="U584" s="17"/>
      <c r="V584" s="18">
        <v>743.15</v>
      </c>
      <c r="W584" s="17"/>
      <c r="X584" s="18">
        <v>2718.3</v>
      </c>
      <c r="Y584" s="17"/>
      <c r="Z584" s="18">
        <v>1958.21</v>
      </c>
    </row>
    <row r="585" spans="1:26" x14ac:dyDescent="0.25">
      <c r="A585" s="24"/>
      <c r="B585" s="26" t="s">
        <v>21</v>
      </c>
      <c r="C585" s="14"/>
      <c r="D585" s="18">
        <v>19</v>
      </c>
      <c r="E585" s="17"/>
      <c r="F585" s="18"/>
      <c r="G585" s="17"/>
      <c r="H585" s="18">
        <v>47.38</v>
      </c>
      <c r="I585" s="17"/>
      <c r="J585" s="18">
        <v>2497.0300000000002</v>
      </c>
      <c r="K585" s="17"/>
      <c r="L585" s="18">
        <v>19183.16</v>
      </c>
      <c r="M585" s="17"/>
      <c r="N585" s="18">
        <v>1298.96</v>
      </c>
      <c r="O585" s="17"/>
      <c r="P585" s="18">
        <v>169.55</v>
      </c>
      <c r="Q585" s="17"/>
      <c r="R585" s="18">
        <v>1303.8599999999999</v>
      </c>
      <c r="S585" s="17"/>
      <c r="T585" s="18"/>
      <c r="U585" s="17"/>
      <c r="V585" s="18"/>
      <c r="W585" s="17"/>
      <c r="X585" s="18"/>
      <c r="Y585" s="17"/>
      <c r="Z585" s="18">
        <v>1867.61</v>
      </c>
    </row>
    <row r="586" spans="1:26" x14ac:dyDescent="0.25">
      <c r="A586" s="24"/>
      <c r="B586" s="26" t="s">
        <v>22</v>
      </c>
      <c r="C586" s="14"/>
      <c r="D586" s="18">
        <v>45134.86</v>
      </c>
      <c r="E586" s="17"/>
      <c r="F586" s="18">
        <v>64865.96</v>
      </c>
      <c r="G586" s="17"/>
      <c r="H586" s="18">
        <v>21265.58</v>
      </c>
      <c r="I586" s="17"/>
      <c r="J586" s="18">
        <v>21230.34</v>
      </c>
      <c r="K586" s="17"/>
      <c r="L586" s="18">
        <v>69318.06</v>
      </c>
      <c r="M586" s="17"/>
      <c r="N586" s="18">
        <v>36282.519999999997</v>
      </c>
      <c r="O586" s="17"/>
      <c r="P586" s="18">
        <v>36210.28</v>
      </c>
      <c r="Q586" s="17"/>
      <c r="R586" s="18">
        <v>18332.560000000001</v>
      </c>
      <c r="S586" s="17"/>
      <c r="T586" s="18">
        <v>2386.8000000000002</v>
      </c>
      <c r="U586" s="17"/>
      <c r="V586" s="18">
        <v>3368.15</v>
      </c>
      <c r="W586" s="17"/>
      <c r="X586" s="18">
        <v>3132.38</v>
      </c>
      <c r="Y586" s="17"/>
      <c r="Z586" s="18">
        <v>3977.4</v>
      </c>
    </row>
    <row r="587" spans="1:26" x14ac:dyDescent="0.25">
      <c r="B587" s="27" t="s">
        <v>23</v>
      </c>
      <c r="C587" s="13">
        <f>SUM(C584:C586)</f>
        <v>0</v>
      </c>
      <c r="D587" s="15">
        <f t="shared" ref="D587" si="3224">SUM(D584:D586)</f>
        <v>58671.81</v>
      </c>
      <c r="E587" s="15">
        <f t="shared" ref="E587" si="3225">SUM(E584:E586)</f>
        <v>0</v>
      </c>
      <c r="F587" s="15">
        <f t="shared" ref="F587" si="3226">SUM(F584:F586)</f>
        <v>64890.38</v>
      </c>
      <c r="G587" s="15">
        <f t="shared" ref="G587" si="3227">SUM(G584:G586)</f>
        <v>0</v>
      </c>
      <c r="H587" s="15">
        <f t="shared" ref="H587" si="3228">SUM(H584:H586)</f>
        <v>24342.02</v>
      </c>
      <c r="I587" s="15">
        <f t="shared" ref="I587" si="3229">SUM(I584:I586)</f>
        <v>0</v>
      </c>
      <c r="J587" s="15">
        <f t="shared" ref="J587" si="3230">SUM(J584:J586)</f>
        <v>37741.94</v>
      </c>
      <c r="K587" s="15">
        <f t="shared" ref="K587" si="3231">SUM(K584:K586)</f>
        <v>0</v>
      </c>
      <c r="L587" s="15">
        <f t="shared" ref="L587" si="3232">SUM(L584:L586)</f>
        <v>91553.67</v>
      </c>
      <c r="M587" s="15">
        <f t="shared" ref="M587" si="3233">SUM(M584:M586)</f>
        <v>0</v>
      </c>
      <c r="N587" s="15">
        <f t="shared" ref="N587" si="3234">SUM(N584:N586)</f>
        <v>38738.929999999993</v>
      </c>
      <c r="O587" s="15">
        <f t="shared" ref="O587" si="3235">SUM(O584:O586)</f>
        <v>0</v>
      </c>
      <c r="P587" s="15">
        <f t="shared" ref="P587" si="3236">SUM(P584:P586)</f>
        <v>50649.58</v>
      </c>
      <c r="Q587" s="15">
        <f t="shared" ref="Q587" si="3237">SUM(Q584:Q586)</f>
        <v>0</v>
      </c>
      <c r="R587" s="15">
        <f t="shared" ref="R587" si="3238">SUM(R584:R586)</f>
        <v>23464.49</v>
      </c>
      <c r="S587" s="15">
        <f t="shared" ref="S587" si="3239">SUM(S584:S586)</f>
        <v>0</v>
      </c>
      <c r="T587" s="15">
        <f t="shared" ref="T587" si="3240">SUM(T584:T586)</f>
        <v>3130.3700000000003</v>
      </c>
      <c r="U587" s="15">
        <f t="shared" ref="U587" si="3241">SUM(U584:U586)</f>
        <v>0</v>
      </c>
      <c r="V587" s="15">
        <f t="shared" ref="V587" si="3242">SUM(V584:V586)</f>
        <v>4111.3</v>
      </c>
      <c r="W587" s="15">
        <f t="shared" ref="W587" si="3243">SUM(W584:W586)</f>
        <v>0</v>
      </c>
      <c r="X587" s="15">
        <f t="shared" ref="X587" si="3244">SUM(X584:X586)</f>
        <v>5850.68</v>
      </c>
      <c r="Y587" s="15">
        <f t="shared" ref="Y587" si="3245">SUM(Y584:Y586)</f>
        <v>0</v>
      </c>
      <c r="Z587" s="15">
        <f t="shared" ref="Z587" si="3246">SUM(Z584:Z586)</f>
        <v>7803.2199999999993</v>
      </c>
    </row>
    <row r="588" spans="1:26" x14ac:dyDescent="0.25">
      <c r="A588" s="25">
        <v>53075001000</v>
      </c>
      <c r="B588" s="26" t="s">
        <v>20</v>
      </c>
      <c r="C588" s="14">
        <v>14008.23</v>
      </c>
      <c r="D588" s="18"/>
      <c r="E588" s="17">
        <v>5826.52</v>
      </c>
      <c r="F588" s="18"/>
      <c r="G588" s="17">
        <v>220.22</v>
      </c>
      <c r="H588" s="18"/>
      <c r="I588" s="17">
        <v>1443.12</v>
      </c>
      <c r="J588" s="18"/>
      <c r="K588" s="17">
        <v>5562.05</v>
      </c>
      <c r="L588" s="18"/>
      <c r="M588" s="17">
        <v>11864.5</v>
      </c>
      <c r="N588" s="18"/>
      <c r="O588" s="17">
        <v>11582.32</v>
      </c>
      <c r="P588" s="18"/>
      <c r="Q588" s="17">
        <v>6074.8</v>
      </c>
      <c r="R588" s="18"/>
      <c r="S588" s="17">
        <v>12988.23</v>
      </c>
      <c r="T588" s="18"/>
      <c r="U588" s="17">
        <v>1433.92</v>
      </c>
      <c r="V588" s="18"/>
      <c r="W588" s="17">
        <v>3001.4</v>
      </c>
      <c r="X588" s="18"/>
      <c r="Y588" s="17">
        <v>1490.12</v>
      </c>
      <c r="Z588" s="18"/>
    </row>
    <row r="589" spans="1:26" x14ac:dyDescent="0.25">
      <c r="A589" s="24"/>
      <c r="B589" s="26" t="s">
        <v>21</v>
      </c>
      <c r="C589" s="14">
        <v>100.24</v>
      </c>
      <c r="D589" s="18"/>
      <c r="E589" s="17"/>
      <c r="F589" s="18"/>
      <c r="G589" s="17">
        <v>867.41</v>
      </c>
      <c r="H589" s="18"/>
      <c r="I589" s="17"/>
      <c r="J589" s="18"/>
      <c r="K589" s="17">
        <v>1089.76</v>
      </c>
      <c r="L589" s="18"/>
      <c r="M589" s="17">
        <v>479.76</v>
      </c>
      <c r="N589" s="18"/>
      <c r="O589" s="17">
        <v>145.68</v>
      </c>
      <c r="P589" s="18"/>
      <c r="Q589" s="17">
        <v>1223.8900000000001</v>
      </c>
      <c r="R589" s="18"/>
      <c r="S589" s="17">
        <v>516.14</v>
      </c>
      <c r="T589" s="18"/>
      <c r="U589" s="17">
        <v>44.56</v>
      </c>
      <c r="V589" s="18"/>
      <c r="W589" s="17"/>
      <c r="X589" s="18"/>
      <c r="Y589" s="17"/>
      <c r="Z589" s="18"/>
    </row>
    <row r="590" spans="1:26" ht="15.75" thickBot="1" x14ac:dyDescent="0.3">
      <c r="A590" s="24"/>
      <c r="B590" s="28" t="s">
        <v>22</v>
      </c>
      <c r="C590" s="14">
        <v>600.75</v>
      </c>
      <c r="D590" s="18"/>
      <c r="E590" s="17">
        <v>758.29</v>
      </c>
      <c r="F590" s="18"/>
      <c r="G590" s="17">
        <v>915.17</v>
      </c>
      <c r="H590" s="18"/>
      <c r="I590" s="17"/>
      <c r="J590" s="18"/>
      <c r="K590" s="17"/>
      <c r="L590" s="18"/>
      <c r="M590" s="17"/>
      <c r="N590" s="18"/>
      <c r="O590" s="17"/>
      <c r="P590" s="18"/>
      <c r="Q590" s="17">
        <v>59.09</v>
      </c>
      <c r="R590" s="18"/>
      <c r="S590" s="17"/>
      <c r="T590" s="18"/>
      <c r="U590" s="17">
        <v>538.03</v>
      </c>
      <c r="V590" s="18"/>
      <c r="W590" s="17">
        <v>576.64</v>
      </c>
      <c r="X590" s="18"/>
      <c r="Y590" s="17"/>
      <c r="Z590" s="18"/>
    </row>
    <row r="591" spans="1:26" ht="15.75" thickBot="1" x14ac:dyDescent="0.3">
      <c r="A591" s="24"/>
      <c r="B591" s="22" t="s">
        <v>23</v>
      </c>
      <c r="C591" s="15">
        <f>SUM(C588:C590)</f>
        <v>14709.22</v>
      </c>
      <c r="D591" s="16">
        <f t="shared" ref="D591:Z591" si="3247">SUM(D588:D590)</f>
        <v>0</v>
      </c>
      <c r="E591" s="15">
        <f t="shared" si="3247"/>
        <v>6584.81</v>
      </c>
      <c r="F591" s="16">
        <f t="shared" si="3247"/>
        <v>0</v>
      </c>
      <c r="G591" s="15">
        <f t="shared" si="3247"/>
        <v>2002.7999999999997</v>
      </c>
      <c r="H591" s="16">
        <f t="shared" si="3247"/>
        <v>0</v>
      </c>
      <c r="I591" s="15">
        <f t="shared" si="3247"/>
        <v>1443.12</v>
      </c>
      <c r="J591" s="16">
        <f t="shared" si="3247"/>
        <v>0</v>
      </c>
      <c r="K591" s="15">
        <f t="shared" si="3247"/>
        <v>6651.81</v>
      </c>
      <c r="L591" s="16">
        <f t="shared" si="3247"/>
        <v>0</v>
      </c>
      <c r="M591" s="15">
        <f t="shared" si="3247"/>
        <v>12344.26</v>
      </c>
      <c r="N591" s="16">
        <f t="shared" si="3247"/>
        <v>0</v>
      </c>
      <c r="O591" s="15">
        <f t="shared" si="3247"/>
        <v>11728</v>
      </c>
      <c r="P591" s="16">
        <f t="shared" si="3247"/>
        <v>0</v>
      </c>
      <c r="Q591" s="15">
        <f t="shared" si="3247"/>
        <v>7357.7800000000007</v>
      </c>
      <c r="R591" s="16">
        <f t="shared" si="3247"/>
        <v>0</v>
      </c>
      <c r="S591" s="15">
        <f t="shared" si="3247"/>
        <v>13504.369999999999</v>
      </c>
      <c r="T591" s="16">
        <f t="shared" si="3247"/>
        <v>0</v>
      </c>
      <c r="U591" s="15">
        <f t="shared" si="3247"/>
        <v>2016.51</v>
      </c>
      <c r="V591" s="16">
        <f t="shared" si="3247"/>
        <v>0</v>
      </c>
      <c r="W591" s="15">
        <f t="shared" si="3247"/>
        <v>3578.04</v>
      </c>
      <c r="X591" s="16">
        <f t="shared" si="3247"/>
        <v>0</v>
      </c>
      <c r="Y591" s="15">
        <f t="shared" si="3247"/>
        <v>1490.12</v>
      </c>
      <c r="Z591" s="16">
        <f t="shared" si="3247"/>
        <v>0</v>
      </c>
    </row>
    <row r="592" spans="1:26" ht="15.75" thickBot="1" x14ac:dyDescent="0.3">
      <c r="A592" s="24"/>
      <c r="B592" s="12" t="s">
        <v>24</v>
      </c>
      <c r="C592" s="19">
        <f t="shared" ref="C592:Z592" si="3248">SUM(C4:C590)</f>
        <v>2326160.7199999997</v>
      </c>
      <c r="D592" s="10">
        <f t="shared" si="3248"/>
        <v>4889713.740000003</v>
      </c>
      <c r="E592" s="19">
        <f t="shared" si="3248"/>
        <v>1829911.1100000008</v>
      </c>
      <c r="F592" s="10">
        <f t="shared" si="3248"/>
        <v>4921462.6999999974</v>
      </c>
      <c r="G592" s="19">
        <f t="shared" si="3248"/>
        <v>2128504.1400000006</v>
      </c>
      <c r="H592" s="10">
        <f t="shared" si="3248"/>
        <v>4301852.5599999959</v>
      </c>
      <c r="I592" s="19">
        <f t="shared" si="3248"/>
        <v>2502834.1800000006</v>
      </c>
      <c r="J592" s="10">
        <f t="shared" si="3248"/>
        <v>5146011.6400000015</v>
      </c>
      <c r="K592" s="19">
        <f t="shared" si="3248"/>
        <v>1658912.1500000008</v>
      </c>
      <c r="L592" s="10">
        <f t="shared" si="3248"/>
        <v>4516244.8000000007</v>
      </c>
      <c r="M592" s="19">
        <f t="shared" si="3248"/>
        <v>1772964.2200000016</v>
      </c>
      <c r="N592" s="10">
        <f t="shared" si="3248"/>
        <v>3471493.4200000018</v>
      </c>
      <c r="O592" s="19">
        <f t="shared" si="3248"/>
        <v>1454354.46</v>
      </c>
      <c r="P592" s="10">
        <f t="shared" si="3248"/>
        <v>3671594.8000000017</v>
      </c>
      <c r="Q592" s="19">
        <f t="shared" si="3248"/>
        <v>1491337.1700000004</v>
      </c>
      <c r="R592" s="10">
        <f t="shared" si="3248"/>
        <v>2950952.1</v>
      </c>
      <c r="S592" s="19">
        <f t="shared" si="3248"/>
        <v>2890562.8799999994</v>
      </c>
      <c r="T592" s="10">
        <f t="shared" si="3248"/>
        <v>3628818.0400000014</v>
      </c>
      <c r="U592" s="19">
        <f t="shared" si="3248"/>
        <v>1656387.8400000008</v>
      </c>
      <c r="V592" s="10">
        <f t="shared" si="3248"/>
        <v>2847467.0999999982</v>
      </c>
      <c r="W592" s="19">
        <f t="shared" si="3248"/>
        <v>1539077.35</v>
      </c>
      <c r="X592" s="10">
        <f t="shared" si="3248"/>
        <v>2690240.1999999988</v>
      </c>
      <c r="Y592" s="19">
        <f t="shared" si="3248"/>
        <v>1502379.4200000009</v>
      </c>
      <c r="Z592" s="10">
        <f t="shared" si="3248"/>
        <v>3805802.96</v>
      </c>
    </row>
  </sheetData>
  <mergeCells count="12">
    <mergeCell ref="Y2:Z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0AAA9-6A38-483E-95EC-F155438C791B}">
  <dimension ref="A1:AW67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 x14ac:dyDescent="0.25"/>
  <cols>
    <col min="1" max="1" width="13.28515625" bestFit="1" customWidth="1"/>
  </cols>
  <sheetData>
    <row r="1" spans="1:49" ht="15.75" thickBot="1" x14ac:dyDescent="0.3">
      <c r="A1" s="34">
        <v>2023</v>
      </c>
      <c r="B1" s="38"/>
      <c r="C1" s="39" t="s">
        <v>2</v>
      </c>
      <c r="D1" s="39"/>
      <c r="E1" s="39"/>
      <c r="F1" s="39"/>
      <c r="G1" s="39"/>
      <c r="H1" s="39"/>
      <c r="I1" s="39" t="s">
        <v>3</v>
      </c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</row>
    <row r="2" spans="1:49" x14ac:dyDescent="0.25">
      <c r="A2" s="35"/>
      <c r="B2" s="51" t="s">
        <v>6</v>
      </c>
      <c r="C2" s="52"/>
      <c r="D2" s="52"/>
      <c r="E2" s="53"/>
      <c r="F2" s="51" t="s">
        <v>7</v>
      </c>
      <c r="G2" s="52"/>
      <c r="H2" s="52"/>
      <c r="I2" s="53"/>
      <c r="J2" s="51" t="s">
        <v>8</v>
      </c>
      <c r="K2" s="52"/>
      <c r="L2" s="52"/>
      <c r="M2" s="53"/>
      <c r="N2" s="51" t="s">
        <v>9</v>
      </c>
      <c r="O2" s="52"/>
      <c r="P2" s="52"/>
      <c r="Q2" s="53"/>
      <c r="R2" s="51" t="s">
        <v>10</v>
      </c>
      <c r="S2" s="52"/>
      <c r="T2" s="52"/>
      <c r="U2" s="53"/>
      <c r="V2" s="51" t="s">
        <v>11</v>
      </c>
      <c r="W2" s="52"/>
      <c r="X2" s="52"/>
      <c r="Y2" s="53"/>
      <c r="Z2" s="51" t="s">
        <v>12</v>
      </c>
      <c r="AA2" s="52"/>
      <c r="AB2" s="52"/>
      <c r="AC2" s="53"/>
      <c r="AD2" s="51" t="s">
        <v>13</v>
      </c>
      <c r="AE2" s="52"/>
      <c r="AF2" s="52"/>
      <c r="AG2" s="53"/>
      <c r="AH2" s="51" t="s">
        <v>14</v>
      </c>
      <c r="AI2" s="52"/>
      <c r="AJ2" s="52"/>
      <c r="AK2" s="53"/>
      <c r="AL2" s="51" t="s">
        <v>15</v>
      </c>
      <c r="AM2" s="52"/>
      <c r="AN2" s="52"/>
      <c r="AO2" s="53"/>
      <c r="AP2" s="51" t="s">
        <v>16</v>
      </c>
      <c r="AQ2" s="52"/>
      <c r="AR2" s="52"/>
      <c r="AS2" s="53"/>
      <c r="AT2" s="51" t="s">
        <v>17</v>
      </c>
      <c r="AU2" s="52"/>
      <c r="AV2" s="52"/>
      <c r="AW2" s="53"/>
    </row>
    <row r="3" spans="1:49" x14ac:dyDescent="0.25">
      <c r="A3" s="35" t="s">
        <v>25</v>
      </c>
      <c r="B3" s="40" t="s">
        <v>0</v>
      </c>
      <c r="C3" s="29" t="s">
        <v>1</v>
      </c>
      <c r="D3" s="29" t="s">
        <v>4</v>
      </c>
      <c r="E3" s="41" t="s">
        <v>5</v>
      </c>
      <c r="F3" s="40" t="s">
        <v>0</v>
      </c>
      <c r="G3" s="29" t="s">
        <v>1</v>
      </c>
      <c r="H3" s="29" t="s">
        <v>4</v>
      </c>
      <c r="I3" s="41" t="s">
        <v>5</v>
      </c>
      <c r="J3" s="40" t="s">
        <v>0</v>
      </c>
      <c r="K3" s="29" t="s">
        <v>1</v>
      </c>
      <c r="L3" s="29" t="s">
        <v>4</v>
      </c>
      <c r="M3" s="41" t="s">
        <v>5</v>
      </c>
      <c r="N3" s="40" t="s">
        <v>0</v>
      </c>
      <c r="O3" s="29" t="s">
        <v>1</v>
      </c>
      <c r="P3" s="29" t="s">
        <v>4</v>
      </c>
      <c r="Q3" s="41" t="s">
        <v>5</v>
      </c>
      <c r="R3" s="40" t="s">
        <v>0</v>
      </c>
      <c r="S3" s="29" t="s">
        <v>1</v>
      </c>
      <c r="T3" s="29" t="s">
        <v>4</v>
      </c>
      <c r="U3" s="41" t="s">
        <v>5</v>
      </c>
      <c r="V3" s="40" t="s">
        <v>0</v>
      </c>
      <c r="W3" s="29" t="s">
        <v>1</v>
      </c>
      <c r="X3" s="29" t="s">
        <v>4</v>
      </c>
      <c r="Y3" s="41" t="s">
        <v>5</v>
      </c>
      <c r="Z3" s="40" t="s">
        <v>0</v>
      </c>
      <c r="AA3" s="29" t="s">
        <v>1</v>
      </c>
      <c r="AB3" s="29" t="s">
        <v>4</v>
      </c>
      <c r="AC3" s="41" t="s">
        <v>5</v>
      </c>
      <c r="AD3" s="40" t="s">
        <v>0</v>
      </c>
      <c r="AE3" s="29" t="s">
        <v>1</v>
      </c>
      <c r="AF3" s="29" t="s">
        <v>4</v>
      </c>
      <c r="AG3" s="41" t="s">
        <v>5</v>
      </c>
      <c r="AH3" s="40" t="s">
        <v>0</v>
      </c>
      <c r="AI3" s="29" t="s">
        <v>1</v>
      </c>
      <c r="AJ3" s="29" t="s">
        <v>4</v>
      </c>
      <c r="AK3" s="41" t="s">
        <v>5</v>
      </c>
      <c r="AL3" s="40" t="s">
        <v>0</v>
      </c>
      <c r="AM3" s="29" t="s">
        <v>1</v>
      </c>
      <c r="AN3" s="29" t="s">
        <v>4</v>
      </c>
      <c r="AO3" s="41" t="s">
        <v>5</v>
      </c>
      <c r="AP3" s="40" t="s">
        <v>0</v>
      </c>
      <c r="AQ3" s="29" t="s">
        <v>1</v>
      </c>
      <c r="AR3" s="29" t="s">
        <v>4</v>
      </c>
      <c r="AS3" s="41" t="s">
        <v>5</v>
      </c>
      <c r="AT3" s="40" t="s">
        <v>0</v>
      </c>
      <c r="AU3" s="29" t="s">
        <v>1</v>
      </c>
      <c r="AV3" s="29" t="s">
        <v>4</v>
      </c>
      <c r="AW3" s="41" t="s">
        <v>5</v>
      </c>
    </row>
    <row r="4" spans="1:49" x14ac:dyDescent="0.25">
      <c r="A4" s="36" t="s">
        <v>26</v>
      </c>
      <c r="B4" s="42"/>
      <c r="C4" s="30"/>
      <c r="D4" s="31">
        <f>B4/8</f>
        <v>0</v>
      </c>
      <c r="E4" s="43">
        <f>C4/12</f>
        <v>0</v>
      </c>
      <c r="F4" s="42">
        <v>1</v>
      </c>
      <c r="G4" s="30"/>
      <c r="H4" s="31">
        <f>F4/5</f>
        <v>0.2</v>
      </c>
      <c r="I4" s="43">
        <f>G4/8</f>
        <v>0</v>
      </c>
      <c r="J4" s="42">
        <v>1</v>
      </c>
      <c r="K4" s="30"/>
      <c r="L4" s="31">
        <f>J4/2</f>
        <v>0.5</v>
      </c>
      <c r="M4" s="43">
        <f>K4/14</f>
        <v>0</v>
      </c>
      <c r="N4" s="42">
        <v>1</v>
      </c>
      <c r="O4" s="30"/>
      <c r="P4" s="31">
        <f>N4/7</f>
        <v>0.14285714285714285</v>
      </c>
      <c r="Q4" s="43">
        <f>O4/10</f>
        <v>0</v>
      </c>
      <c r="R4" s="42">
        <v>1</v>
      </c>
      <c r="S4" s="30"/>
      <c r="T4" s="31">
        <f>R4/8</f>
        <v>0.125</v>
      </c>
      <c r="U4" s="43">
        <f>S4/20</f>
        <v>0</v>
      </c>
      <c r="V4" s="42">
        <v>2</v>
      </c>
      <c r="W4" s="30"/>
      <c r="X4" s="31">
        <f>V4/8</f>
        <v>0.25</v>
      </c>
      <c r="Y4" s="43">
        <f>W4/9</f>
        <v>0</v>
      </c>
      <c r="Z4" s="42"/>
      <c r="AA4" s="30"/>
      <c r="AB4" s="31">
        <f>Z4/3</f>
        <v>0</v>
      </c>
      <c r="AC4" s="43">
        <f>AA4/7</f>
        <v>0</v>
      </c>
      <c r="AD4" s="47"/>
      <c r="AE4" s="32"/>
      <c r="AF4" s="31">
        <f>AD4/9</f>
        <v>0</v>
      </c>
      <c r="AG4" s="43">
        <f>AE4/16</f>
        <v>0</v>
      </c>
      <c r="AH4" s="42">
        <v>2</v>
      </c>
      <c r="AI4" s="30"/>
      <c r="AJ4" s="31">
        <f>AH4/5</f>
        <v>0.4</v>
      </c>
      <c r="AK4" s="43">
        <f>AI4/10</f>
        <v>0</v>
      </c>
      <c r="AL4" s="42">
        <v>2</v>
      </c>
      <c r="AM4" s="30"/>
      <c r="AN4" s="31">
        <f>AL4/11</f>
        <v>0.18181818181818182</v>
      </c>
      <c r="AO4" s="43">
        <f>AM4/18</f>
        <v>0</v>
      </c>
      <c r="AP4" s="42"/>
      <c r="AQ4" s="30"/>
      <c r="AR4" s="31">
        <f>AP4/1</f>
        <v>0</v>
      </c>
      <c r="AS4" s="43">
        <f>AQ4/9</f>
        <v>0</v>
      </c>
      <c r="AT4" s="42"/>
      <c r="AU4" s="30"/>
      <c r="AV4" s="31">
        <f>AT4/7</f>
        <v>0</v>
      </c>
      <c r="AW4" s="43">
        <f>AU4/15</f>
        <v>0</v>
      </c>
    </row>
    <row r="5" spans="1:49" x14ac:dyDescent="0.25">
      <c r="A5" s="36">
        <v>53001950100</v>
      </c>
      <c r="B5" s="42"/>
      <c r="C5" s="30"/>
      <c r="D5" s="31">
        <f t="shared" ref="D5:D66" si="0">B5/8</f>
        <v>0</v>
      </c>
      <c r="E5" s="43">
        <f t="shared" ref="E5:E66" si="1">C5/12</f>
        <v>0</v>
      </c>
      <c r="F5" s="42"/>
      <c r="G5" s="30"/>
      <c r="H5" s="31">
        <f>F5/5</f>
        <v>0</v>
      </c>
      <c r="I5" s="43">
        <f>G5/8</f>
        <v>0</v>
      </c>
      <c r="J5" s="42"/>
      <c r="K5" s="30"/>
      <c r="L5" s="31">
        <f t="shared" ref="L5:L66" si="2">J5/2</f>
        <v>0</v>
      </c>
      <c r="M5" s="43">
        <f t="shared" ref="M5:M66" si="3">K5/14</f>
        <v>0</v>
      </c>
      <c r="N5" s="42"/>
      <c r="O5" s="30"/>
      <c r="P5" s="31">
        <f t="shared" ref="P5:P66" si="4">N5/7</f>
        <v>0</v>
      </c>
      <c r="Q5" s="43">
        <f t="shared" ref="Q5:Q66" si="5">O5/10</f>
        <v>0</v>
      </c>
      <c r="R5" s="42"/>
      <c r="S5" s="30"/>
      <c r="T5" s="31">
        <f t="shared" ref="T5:T66" si="6">R5/8</f>
        <v>0</v>
      </c>
      <c r="U5" s="43">
        <f t="shared" ref="U5:U66" si="7">S5/20</f>
        <v>0</v>
      </c>
      <c r="V5" s="42"/>
      <c r="W5" s="30"/>
      <c r="X5" s="31">
        <f t="shared" ref="X5:X66" si="8">V5/8</f>
        <v>0</v>
      </c>
      <c r="Y5" s="43">
        <f t="shared" ref="Y5:Y66" si="9">W5/9</f>
        <v>0</v>
      </c>
      <c r="Z5" s="42"/>
      <c r="AA5" s="30"/>
      <c r="AB5" s="31">
        <f t="shared" ref="AB5:AB66" si="10">Z5/3</f>
        <v>0</v>
      </c>
      <c r="AC5" s="43">
        <f t="shared" ref="AC5:AC66" si="11">AA5/7</f>
        <v>0</v>
      </c>
      <c r="AD5" s="47"/>
      <c r="AE5" s="32"/>
      <c r="AF5" s="31">
        <f t="shared" ref="AF5:AF66" si="12">AD5/9</f>
        <v>0</v>
      </c>
      <c r="AG5" s="43">
        <f t="shared" ref="AG5:AG66" si="13">AE5/16</f>
        <v>0</v>
      </c>
      <c r="AH5" s="42"/>
      <c r="AI5" s="30"/>
      <c r="AJ5" s="31">
        <f t="shared" ref="AJ5:AJ66" si="14">AH5/5</f>
        <v>0</v>
      </c>
      <c r="AK5" s="43">
        <f t="shared" ref="AK5:AK66" si="15">AI5/10</f>
        <v>0</v>
      </c>
      <c r="AL5" s="42"/>
      <c r="AM5" s="30"/>
      <c r="AN5" s="31">
        <f t="shared" ref="AN5:AN66" si="16">AL5/11</f>
        <v>0</v>
      </c>
      <c r="AO5" s="43">
        <f t="shared" ref="AO5:AO66" si="17">AM5/18</f>
        <v>0</v>
      </c>
      <c r="AP5" s="42"/>
      <c r="AQ5" s="30"/>
      <c r="AR5" s="31">
        <f t="shared" ref="AR5:AR66" si="18">AP5/1</f>
        <v>0</v>
      </c>
      <c r="AS5" s="43">
        <f t="shared" ref="AS5:AS66" si="19">AQ5/9</f>
        <v>0</v>
      </c>
      <c r="AT5" s="42"/>
      <c r="AU5" s="30"/>
      <c r="AV5" s="31">
        <f t="shared" ref="AV5:AV66" si="20">AT5/7</f>
        <v>0</v>
      </c>
      <c r="AW5" s="43">
        <f t="shared" ref="AW5:AW66" si="21">AU5/15</f>
        <v>0</v>
      </c>
    </row>
    <row r="6" spans="1:49" x14ac:dyDescent="0.25">
      <c r="A6" s="36">
        <v>53001950300</v>
      </c>
      <c r="B6" s="42"/>
      <c r="C6" s="30"/>
      <c r="D6" s="31">
        <f t="shared" si="0"/>
        <v>0</v>
      </c>
      <c r="E6" s="43">
        <f t="shared" si="1"/>
        <v>0</v>
      </c>
      <c r="F6" s="42"/>
      <c r="G6" s="30"/>
      <c r="H6" s="31">
        <f t="shared" ref="H6:H66" si="22">F6/5</f>
        <v>0</v>
      </c>
      <c r="I6" s="43">
        <f t="shared" ref="I6:I66" si="23">G6/8</f>
        <v>0</v>
      </c>
      <c r="J6" s="42"/>
      <c r="K6" s="30"/>
      <c r="L6" s="31">
        <f t="shared" si="2"/>
        <v>0</v>
      </c>
      <c r="M6" s="43">
        <f t="shared" si="3"/>
        <v>0</v>
      </c>
      <c r="N6" s="42"/>
      <c r="O6" s="30"/>
      <c r="P6" s="31">
        <f t="shared" si="4"/>
        <v>0</v>
      </c>
      <c r="Q6" s="43">
        <f t="shared" si="5"/>
        <v>0</v>
      </c>
      <c r="R6" s="42"/>
      <c r="S6" s="30"/>
      <c r="T6" s="31">
        <f t="shared" si="6"/>
        <v>0</v>
      </c>
      <c r="U6" s="43">
        <f t="shared" si="7"/>
        <v>0</v>
      </c>
      <c r="V6" s="42"/>
      <c r="W6" s="30">
        <v>1</v>
      </c>
      <c r="X6" s="31">
        <f t="shared" si="8"/>
        <v>0</v>
      </c>
      <c r="Y6" s="43">
        <f t="shared" si="9"/>
        <v>0.1111111111111111</v>
      </c>
      <c r="Z6" s="42"/>
      <c r="AA6" s="30"/>
      <c r="AB6" s="31">
        <f t="shared" si="10"/>
        <v>0</v>
      </c>
      <c r="AC6" s="43">
        <f t="shared" si="11"/>
        <v>0</v>
      </c>
      <c r="AD6" s="48"/>
      <c r="AE6" s="33"/>
      <c r="AF6" s="31">
        <f t="shared" si="12"/>
        <v>0</v>
      </c>
      <c r="AG6" s="43">
        <f t="shared" si="13"/>
        <v>0</v>
      </c>
      <c r="AH6" s="42"/>
      <c r="AI6" s="30"/>
      <c r="AJ6" s="31">
        <f t="shared" si="14"/>
        <v>0</v>
      </c>
      <c r="AK6" s="43">
        <f t="shared" si="15"/>
        <v>0</v>
      </c>
      <c r="AL6" s="42"/>
      <c r="AM6" s="30"/>
      <c r="AN6" s="31">
        <f t="shared" si="16"/>
        <v>0</v>
      </c>
      <c r="AO6" s="43">
        <f t="shared" si="17"/>
        <v>0</v>
      </c>
      <c r="AP6" s="42"/>
      <c r="AQ6" s="30"/>
      <c r="AR6" s="31">
        <f t="shared" si="18"/>
        <v>0</v>
      </c>
      <c r="AS6" s="43">
        <f t="shared" si="19"/>
        <v>0</v>
      </c>
      <c r="AT6" s="42"/>
      <c r="AU6" s="30"/>
      <c r="AV6" s="31">
        <f t="shared" si="20"/>
        <v>0</v>
      </c>
      <c r="AW6" s="43">
        <f t="shared" si="21"/>
        <v>0</v>
      </c>
    </row>
    <row r="7" spans="1:49" x14ac:dyDescent="0.25">
      <c r="A7" s="36">
        <v>53001950400</v>
      </c>
      <c r="B7" s="42"/>
      <c r="C7" s="30"/>
      <c r="D7" s="31">
        <f t="shared" si="0"/>
        <v>0</v>
      </c>
      <c r="E7" s="43">
        <f t="shared" si="1"/>
        <v>0</v>
      </c>
      <c r="F7" s="42"/>
      <c r="G7" s="30"/>
      <c r="H7" s="31">
        <f t="shared" si="22"/>
        <v>0</v>
      </c>
      <c r="I7" s="43">
        <f t="shared" si="23"/>
        <v>0</v>
      </c>
      <c r="J7" s="42"/>
      <c r="K7" s="30">
        <v>1</v>
      </c>
      <c r="L7" s="31">
        <f t="shared" si="2"/>
        <v>0</v>
      </c>
      <c r="M7" s="43">
        <f t="shared" si="3"/>
        <v>7.1428571428571425E-2</v>
      </c>
      <c r="N7" s="42"/>
      <c r="O7" s="30"/>
      <c r="P7" s="31">
        <f t="shared" si="4"/>
        <v>0</v>
      </c>
      <c r="Q7" s="43">
        <f t="shared" si="5"/>
        <v>0</v>
      </c>
      <c r="R7" s="42"/>
      <c r="S7" s="30"/>
      <c r="T7" s="31">
        <f t="shared" si="6"/>
        <v>0</v>
      </c>
      <c r="U7" s="43">
        <f t="shared" si="7"/>
        <v>0</v>
      </c>
      <c r="V7" s="42"/>
      <c r="W7" s="30"/>
      <c r="X7" s="31">
        <f t="shared" si="8"/>
        <v>0</v>
      </c>
      <c r="Y7" s="43">
        <f t="shared" si="9"/>
        <v>0</v>
      </c>
      <c r="Z7" s="42"/>
      <c r="AA7" s="30"/>
      <c r="AB7" s="31">
        <f t="shared" si="10"/>
        <v>0</v>
      </c>
      <c r="AC7" s="43">
        <f t="shared" si="11"/>
        <v>0</v>
      </c>
      <c r="AD7" s="48"/>
      <c r="AE7" s="33">
        <v>1</v>
      </c>
      <c r="AF7" s="31">
        <f t="shared" si="12"/>
        <v>0</v>
      </c>
      <c r="AG7" s="43">
        <f t="shared" si="13"/>
        <v>6.25E-2</v>
      </c>
      <c r="AH7" s="42"/>
      <c r="AI7" s="30"/>
      <c r="AJ7" s="31">
        <f t="shared" si="14"/>
        <v>0</v>
      </c>
      <c r="AK7" s="43">
        <f t="shared" si="15"/>
        <v>0</v>
      </c>
      <c r="AL7" s="42"/>
      <c r="AM7" s="30"/>
      <c r="AN7" s="31">
        <f t="shared" si="16"/>
        <v>0</v>
      </c>
      <c r="AO7" s="43">
        <f t="shared" si="17"/>
        <v>0</v>
      </c>
      <c r="AP7" s="42"/>
      <c r="AQ7" s="30"/>
      <c r="AR7" s="31">
        <f t="shared" si="18"/>
        <v>0</v>
      </c>
      <c r="AS7" s="43">
        <f t="shared" si="19"/>
        <v>0</v>
      </c>
      <c r="AT7" s="42"/>
      <c r="AU7" s="30">
        <v>1</v>
      </c>
      <c r="AV7" s="31">
        <f t="shared" si="20"/>
        <v>0</v>
      </c>
      <c r="AW7" s="43">
        <f t="shared" si="21"/>
        <v>6.6666666666666666E-2</v>
      </c>
    </row>
    <row r="8" spans="1:49" x14ac:dyDescent="0.25">
      <c r="A8" s="36">
        <v>53001950500</v>
      </c>
      <c r="B8" s="42"/>
      <c r="C8" s="30"/>
      <c r="D8" s="31">
        <f t="shared" si="0"/>
        <v>0</v>
      </c>
      <c r="E8" s="43">
        <f t="shared" si="1"/>
        <v>0</v>
      </c>
      <c r="F8" s="42"/>
      <c r="G8" s="30"/>
      <c r="H8" s="31">
        <f t="shared" si="22"/>
        <v>0</v>
      </c>
      <c r="I8" s="43">
        <f t="shared" si="23"/>
        <v>0</v>
      </c>
      <c r="J8" s="42"/>
      <c r="K8" s="30"/>
      <c r="L8" s="31">
        <f t="shared" si="2"/>
        <v>0</v>
      </c>
      <c r="M8" s="43">
        <f t="shared" si="3"/>
        <v>0</v>
      </c>
      <c r="N8" s="42"/>
      <c r="O8" s="30"/>
      <c r="P8" s="31">
        <f t="shared" si="4"/>
        <v>0</v>
      </c>
      <c r="Q8" s="43">
        <f t="shared" si="5"/>
        <v>0</v>
      </c>
      <c r="R8" s="42"/>
      <c r="S8" s="30"/>
      <c r="T8" s="31">
        <f t="shared" si="6"/>
        <v>0</v>
      </c>
      <c r="U8" s="43">
        <f t="shared" si="7"/>
        <v>0</v>
      </c>
      <c r="V8" s="42"/>
      <c r="W8" s="30"/>
      <c r="X8" s="31">
        <f t="shared" si="8"/>
        <v>0</v>
      </c>
      <c r="Y8" s="43">
        <f t="shared" si="9"/>
        <v>0</v>
      </c>
      <c r="Z8" s="42"/>
      <c r="AA8" s="30"/>
      <c r="AB8" s="31">
        <f t="shared" si="10"/>
        <v>0</v>
      </c>
      <c r="AC8" s="43">
        <f t="shared" si="11"/>
        <v>0</v>
      </c>
      <c r="AD8" s="47"/>
      <c r="AE8" s="32"/>
      <c r="AF8" s="31">
        <f t="shared" si="12"/>
        <v>0</v>
      </c>
      <c r="AG8" s="43">
        <f t="shared" si="13"/>
        <v>0</v>
      </c>
      <c r="AH8" s="42"/>
      <c r="AI8" s="30"/>
      <c r="AJ8" s="31">
        <f t="shared" si="14"/>
        <v>0</v>
      </c>
      <c r="AK8" s="43">
        <f t="shared" si="15"/>
        <v>0</v>
      </c>
      <c r="AL8" s="42"/>
      <c r="AM8" s="30"/>
      <c r="AN8" s="31">
        <f t="shared" si="16"/>
        <v>0</v>
      </c>
      <c r="AO8" s="43">
        <f t="shared" si="17"/>
        <v>0</v>
      </c>
      <c r="AP8" s="42"/>
      <c r="AQ8" s="30"/>
      <c r="AR8" s="31">
        <f t="shared" si="18"/>
        <v>0</v>
      </c>
      <c r="AS8" s="43">
        <f t="shared" si="19"/>
        <v>0</v>
      </c>
      <c r="AT8" s="42"/>
      <c r="AU8" s="30"/>
      <c r="AV8" s="31">
        <f t="shared" si="20"/>
        <v>0</v>
      </c>
      <c r="AW8" s="43">
        <f t="shared" si="21"/>
        <v>0</v>
      </c>
    </row>
    <row r="9" spans="1:49" x14ac:dyDescent="0.25">
      <c r="A9" s="36">
        <v>53003960300</v>
      </c>
      <c r="B9" s="42"/>
      <c r="C9" s="30"/>
      <c r="D9" s="31">
        <f t="shared" si="0"/>
        <v>0</v>
      </c>
      <c r="E9" s="43">
        <f t="shared" si="1"/>
        <v>0</v>
      </c>
      <c r="F9" s="42"/>
      <c r="G9" s="30"/>
      <c r="H9" s="31">
        <f t="shared" si="22"/>
        <v>0</v>
      </c>
      <c r="I9" s="43">
        <f t="shared" si="23"/>
        <v>0</v>
      </c>
      <c r="J9" s="42"/>
      <c r="K9" s="30"/>
      <c r="L9" s="31">
        <f t="shared" si="2"/>
        <v>0</v>
      </c>
      <c r="M9" s="43">
        <f t="shared" si="3"/>
        <v>0</v>
      </c>
      <c r="N9" s="42"/>
      <c r="O9" s="30"/>
      <c r="P9" s="31">
        <f t="shared" si="4"/>
        <v>0</v>
      </c>
      <c r="Q9" s="43">
        <f t="shared" si="5"/>
        <v>0</v>
      </c>
      <c r="R9" s="42"/>
      <c r="S9" s="30"/>
      <c r="T9" s="31">
        <f t="shared" si="6"/>
        <v>0</v>
      </c>
      <c r="U9" s="43">
        <f t="shared" si="7"/>
        <v>0</v>
      </c>
      <c r="V9" s="42"/>
      <c r="W9" s="30"/>
      <c r="X9" s="31">
        <f t="shared" si="8"/>
        <v>0</v>
      </c>
      <c r="Y9" s="43">
        <f t="shared" si="9"/>
        <v>0</v>
      </c>
      <c r="Z9" s="42"/>
      <c r="AA9" s="30"/>
      <c r="AB9" s="31">
        <f t="shared" si="10"/>
        <v>0</v>
      </c>
      <c r="AC9" s="43">
        <f t="shared" si="11"/>
        <v>0</v>
      </c>
      <c r="AD9" s="47"/>
      <c r="AE9" s="32"/>
      <c r="AF9" s="31">
        <f t="shared" si="12"/>
        <v>0</v>
      </c>
      <c r="AG9" s="43">
        <f t="shared" si="13"/>
        <v>0</v>
      </c>
      <c r="AH9" s="42"/>
      <c r="AI9" s="30"/>
      <c r="AJ9" s="31">
        <f t="shared" si="14"/>
        <v>0</v>
      </c>
      <c r="AK9" s="43">
        <f t="shared" si="15"/>
        <v>0</v>
      </c>
      <c r="AL9" s="42"/>
      <c r="AM9" s="30"/>
      <c r="AN9" s="31">
        <f t="shared" si="16"/>
        <v>0</v>
      </c>
      <c r="AO9" s="43">
        <f t="shared" si="17"/>
        <v>0</v>
      </c>
      <c r="AP9" s="42"/>
      <c r="AQ9" s="30"/>
      <c r="AR9" s="31">
        <f t="shared" si="18"/>
        <v>0</v>
      </c>
      <c r="AS9" s="43">
        <f t="shared" si="19"/>
        <v>0</v>
      </c>
      <c r="AT9" s="42">
        <v>1</v>
      </c>
      <c r="AU9" s="30"/>
      <c r="AV9" s="31">
        <f t="shared" si="20"/>
        <v>0.14285714285714285</v>
      </c>
      <c r="AW9" s="43">
        <f t="shared" si="21"/>
        <v>0</v>
      </c>
    </row>
    <row r="10" spans="1:49" x14ac:dyDescent="0.25">
      <c r="A10" s="36">
        <v>53003960600</v>
      </c>
      <c r="B10" s="42"/>
      <c r="C10" s="30"/>
      <c r="D10" s="31">
        <f t="shared" si="0"/>
        <v>0</v>
      </c>
      <c r="E10" s="43">
        <f t="shared" si="1"/>
        <v>0</v>
      </c>
      <c r="F10" s="42"/>
      <c r="G10" s="30"/>
      <c r="H10" s="31">
        <f t="shared" si="22"/>
        <v>0</v>
      </c>
      <c r="I10" s="43">
        <f t="shared" si="23"/>
        <v>0</v>
      </c>
      <c r="J10" s="42"/>
      <c r="K10" s="30"/>
      <c r="L10" s="31">
        <f t="shared" si="2"/>
        <v>0</v>
      </c>
      <c r="M10" s="43">
        <f t="shared" si="3"/>
        <v>0</v>
      </c>
      <c r="N10" s="42"/>
      <c r="O10" s="30"/>
      <c r="P10" s="31">
        <f t="shared" si="4"/>
        <v>0</v>
      </c>
      <c r="Q10" s="43">
        <f t="shared" si="5"/>
        <v>0</v>
      </c>
      <c r="R10" s="42"/>
      <c r="S10" s="30"/>
      <c r="T10" s="31">
        <f t="shared" si="6"/>
        <v>0</v>
      </c>
      <c r="U10" s="43">
        <f t="shared" si="7"/>
        <v>0</v>
      </c>
      <c r="V10" s="42"/>
      <c r="W10" s="30"/>
      <c r="X10" s="31">
        <f t="shared" si="8"/>
        <v>0</v>
      </c>
      <c r="Y10" s="43">
        <f t="shared" si="9"/>
        <v>0</v>
      </c>
      <c r="Z10" s="42"/>
      <c r="AA10" s="30"/>
      <c r="AB10" s="31">
        <f t="shared" si="10"/>
        <v>0</v>
      </c>
      <c r="AC10" s="43">
        <f t="shared" si="11"/>
        <v>0</v>
      </c>
      <c r="AD10" s="47"/>
      <c r="AE10" s="32"/>
      <c r="AF10" s="31">
        <f t="shared" si="12"/>
        <v>0</v>
      </c>
      <c r="AG10" s="43">
        <f t="shared" si="13"/>
        <v>0</v>
      </c>
      <c r="AH10" s="42"/>
      <c r="AI10" s="30"/>
      <c r="AJ10" s="31">
        <f t="shared" si="14"/>
        <v>0</v>
      </c>
      <c r="AK10" s="43">
        <f t="shared" si="15"/>
        <v>0</v>
      </c>
      <c r="AL10" s="42"/>
      <c r="AM10" s="30"/>
      <c r="AN10" s="31">
        <f t="shared" si="16"/>
        <v>0</v>
      </c>
      <c r="AO10" s="43">
        <f t="shared" si="17"/>
        <v>0</v>
      </c>
      <c r="AP10" s="42"/>
      <c r="AQ10" s="30"/>
      <c r="AR10" s="31">
        <f t="shared" si="18"/>
        <v>0</v>
      </c>
      <c r="AS10" s="43">
        <f t="shared" si="19"/>
        <v>0</v>
      </c>
      <c r="AT10" s="42">
        <v>1</v>
      </c>
      <c r="AU10" s="30"/>
      <c r="AV10" s="31">
        <f t="shared" si="20"/>
        <v>0.14285714285714285</v>
      </c>
      <c r="AW10" s="43">
        <f t="shared" si="21"/>
        <v>0</v>
      </c>
    </row>
    <row r="11" spans="1:49" x14ac:dyDescent="0.25">
      <c r="A11" s="36">
        <v>53043960100</v>
      </c>
      <c r="B11" s="42"/>
      <c r="C11" s="30"/>
      <c r="D11" s="31">
        <f t="shared" si="0"/>
        <v>0</v>
      </c>
      <c r="E11" s="43">
        <f t="shared" si="1"/>
        <v>0</v>
      </c>
      <c r="F11" s="42"/>
      <c r="G11" s="30"/>
      <c r="H11" s="31">
        <f t="shared" si="22"/>
        <v>0</v>
      </c>
      <c r="I11" s="43">
        <f t="shared" si="23"/>
        <v>0</v>
      </c>
      <c r="J11" s="42"/>
      <c r="K11" s="30"/>
      <c r="L11" s="31">
        <f t="shared" si="2"/>
        <v>0</v>
      </c>
      <c r="M11" s="43">
        <f t="shared" si="3"/>
        <v>0</v>
      </c>
      <c r="N11" s="42"/>
      <c r="O11" s="30"/>
      <c r="P11" s="31">
        <f t="shared" si="4"/>
        <v>0</v>
      </c>
      <c r="Q11" s="43">
        <f t="shared" si="5"/>
        <v>0</v>
      </c>
      <c r="R11" s="42">
        <v>3</v>
      </c>
      <c r="S11" s="30"/>
      <c r="T11" s="31">
        <f t="shared" si="6"/>
        <v>0.375</v>
      </c>
      <c r="U11" s="43">
        <f t="shared" si="7"/>
        <v>0</v>
      </c>
      <c r="V11" s="42"/>
      <c r="W11" s="30"/>
      <c r="X11" s="31">
        <f t="shared" si="8"/>
        <v>0</v>
      </c>
      <c r="Y11" s="43">
        <f t="shared" si="9"/>
        <v>0</v>
      </c>
      <c r="Z11" s="42"/>
      <c r="AA11" s="30"/>
      <c r="AB11" s="31">
        <f t="shared" si="10"/>
        <v>0</v>
      </c>
      <c r="AC11" s="43">
        <f t="shared" si="11"/>
        <v>0</v>
      </c>
      <c r="AD11" s="48"/>
      <c r="AE11" s="33"/>
      <c r="AF11" s="31">
        <f t="shared" si="12"/>
        <v>0</v>
      </c>
      <c r="AG11" s="43">
        <f t="shared" si="13"/>
        <v>0</v>
      </c>
      <c r="AH11" s="42"/>
      <c r="AI11" s="30"/>
      <c r="AJ11" s="31">
        <f t="shared" si="14"/>
        <v>0</v>
      </c>
      <c r="AK11" s="43">
        <f t="shared" si="15"/>
        <v>0</v>
      </c>
      <c r="AL11" s="42"/>
      <c r="AM11" s="30"/>
      <c r="AN11" s="31">
        <f t="shared" si="16"/>
        <v>0</v>
      </c>
      <c r="AO11" s="43">
        <f t="shared" si="17"/>
        <v>0</v>
      </c>
      <c r="AP11" s="42"/>
      <c r="AQ11" s="30"/>
      <c r="AR11" s="31">
        <f t="shared" si="18"/>
        <v>0</v>
      </c>
      <c r="AS11" s="43">
        <f t="shared" si="19"/>
        <v>0</v>
      </c>
      <c r="AT11" s="42"/>
      <c r="AU11" s="30"/>
      <c r="AV11" s="31">
        <f t="shared" si="20"/>
        <v>0</v>
      </c>
      <c r="AW11" s="43">
        <f t="shared" si="21"/>
        <v>0</v>
      </c>
    </row>
    <row r="12" spans="1:49" x14ac:dyDescent="0.25">
      <c r="A12" s="36">
        <v>53063000200</v>
      </c>
      <c r="B12" s="42"/>
      <c r="C12" s="30">
        <v>1</v>
      </c>
      <c r="D12" s="31">
        <f t="shared" si="0"/>
        <v>0</v>
      </c>
      <c r="E12" s="43">
        <f t="shared" si="1"/>
        <v>8.3333333333333329E-2</v>
      </c>
      <c r="F12" s="42"/>
      <c r="G12" s="30"/>
      <c r="H12" s="31">
        <f t="shared" si="22"/>
        <v>0</v>
      </c>
      <c r="I12" s="43">
        <f t="shared" si="23"/>
        <v>0</v>
      </c>
      <c r="J12" s="42"/>
      <c r="K12" s="30">
        <v>1</v>
      </c>
      <c r="L12" s="31">
        <f t="shared" si="2"/>
        <v>0</v>
      </c>
      <c r="M12" s="43">
        <f t="shared" si="3"/>
        <v>7.1428571428571425E-2</v>
      </c>
      <c r="N12" s="42"/>
      <c r="O12" s="30"/>
      <c r="P12" s="31">
        <f t="shared" si="4"/>
        <v>0</v>
      </c>
      <c r="Q12" s="43">
        <f t="shared" si="5"/>
        <v>0</v>
      </c>
      <c r="R12" s="42"/>
      <c r="S12" s="30"/>
      <c r="T12" s="31">
        <f t="shared" si="6"/>
        <v>0</v>
      </c>
      <c r="U12" s="43">
        <f t="shared" si="7"/>
        <v>0</v>
      </c>
      <c r="V12" s="42"/>
      <c r="W12" s="30"/>
      <c r="X12" s="31">
        <f t="shared" si="8"/>
        <v>0</v>
      </c>
      <c r="Y12" s="43">
        <f t="shared" si="9"/>
        <v>0</v>
      </c>
      <c r="Z12" s="42"/>
      <c r="AA12" s="30"/>
      <c r="AB12" s="31">
        <f t="shared" si="10"/>
        <v>0</v>
      </c>
      <c r="AC12" s="43">
        <f t="shared" si="11"/>
        <v>0</v>
      </c>
      <c r="AD12" s="47"/>
      <c r="AE12" s="32"/>
      <c r="AF12" s="31">
        <f t="shared" si="12"/>
        <v>0</v>
      </c>
      <c r="AG12" s="43">
        <f t="shared" si="13"/>
        <v>0</v>
      </c>
      <c r="AH12" s="42"/>
      <c r="AI12" s="30">
        <v>1</v>
      </c>
      <c r="AJ12" s="31">
        <f t="shared" si="14"/>
        <v>0</v>
      </c>
      <c r="AK12" s="43">
        <f t="shared" si="15"/>
        <v>0.1</v>
      </c>
      <c r="AL12" s="42"/>
      <c r="AM12" s="30"/>
      <c r="AN12" s="31">
        <f t="shared" si="16"/>
        <v>0</v>
      </c>
      <c r="AO12" s="43">
        <f t="shared" si="17"/>
        <v>0</v>
      </c>
      <c r="AP12" s="42"/>
      <c r="AQ12" s="30">
        <v>2</v>
      </c>
      <c r="AR12" s="31">
        <f t="shared" si="18"/>
        <v>0</v>
      </c>
      <c r="AS12" s="43">
        <f t="shared" si="19"/>
        <v>0.22222222222222221</v>
      </c>
      <c r="AT12" s="42"/>
      <c r="AU12" s="30">
        <v>1</v>
      </c>
      <c r="AV12" s="31">
        <f t="shared" si="20"/>
        <v>0</v>
      </c>
      <c r="AW12" s="43">
        <f t="shared" si="21"/>
        <v>6.6666666666666666E-2</v>
      </c>
    </row>
    <row r="13" spans="1:49" x14ac:dyDescent="0.25">
      <c r="A13" s="36">
        <v>53063000600</v>
      </c>
      <c r="B13" s="42"/>
      <c r="C13" s="30"/>
      <c r="D13" s="31">
        <f t="shared" si="0"/>
        <v>0</v>
      </c>
      <c r="E13" s="43">
        <f t="shared" si="1"/>
        <v>0</v>
      </c>
      <c r="F13" s="42"/>
      <c r="G13" s="30"/>
      <c r="H13" s="31">
        <f t="shared" si="22"/>
        <v>0</v>
      </c>
      <c r="I13" s="43">
        <f t="shared" si="23"/>
        <v>0</v>
      </c>
      <c r="J13" s="42"/>
      <c r="K13" s="30"/>
      <c r="L13" s="31">
        <f t="shared" si="2"/>
        <v>0</v>
      </c>
      <c r="M13" s="43">
        <f t="shared" si="3"/>
        <v>0</v>
      </c>
      <c r="N13" s="42"/>
      <c r="O13" s="30"/>
      <c r="P13" s="31">
        <f t="shared" si="4"/>
        <v>0</v>
      </c>
      <c r="Q13" s="43">
        <f t="shared" si="5"/>
        <v>0</v>
      </c>
      <c r="R13" s="42"/>
      <c r="S13" s="30"/>
      <c r="T13" s="31">
        <f t="shared" si="6"/>
        <v>0</v>
      </c>
      <c r="U13" s="43">
        <f t="shared" si="7"/>
        <v>0</v>
      </c>
      <c r="V13" s="42"/>
      <c r="W13" s="30"/>
      <c r="X13" s="31">
        <f t="shared" si="8"/>
        <v>0</v>
      </c>
      <c r="Y13" s="43">
        <f t="shared" si="9"/>
        <v>0</v>
      </c>
      <c r="Z13" s="42"/>
      <c r="AA13" s="30"/>
      <c r="AB13" s="31">
        <f t="shared" si="10"/>
        <v>0</v>
      </c>
      <c r="AC13" s="43">
        <f t="shared" si="11"/>
        <v>0</v>
      </c>
      <c r="AD13" s="47"/>
      <c r="AE13" s="32"/>
      <c r="AF13" s="31">
        <f t="shared" si="12"/>
        <v>0</v>
      </c>
      <c r="AG13" s="43">
        <f t="shared" si="13"/>
        <v>0</v>
      </c>
      <c r="AH13" s="42"/>
      <c r="AI13" s="30"/>
      <c r="AJ13" s="31">
        <f t="shared" si="14"/>
        <v>0</v>
      </c>
      <c r="AK13" s="43">
        <f t="shared" si="15"/>
        <v>0</v>
      </c>
      <c r="AL13" s="42"/>
      <c r="AM13" s="30"/>
      <c r="AN13" s="31">
        <f t="shared" si="16"/>
        <v>0</v>
      </c>
      <c r="AO13" s="43">
        <f t="shared" si="17"/>
        <v>0</v>
      </c>
      <c r="AP13" s="42"/>
      <c r="AQ13" s="30"/>
      <c r="AR13" s="31">
        <f t="shared" si="18"/>
        <v>0</v>
      </c>
      <c r="AS13" s="43">
        <f t="shared" si="19"/>
        <v>0</v>
      </c>
      <c r="AT13" s="42"/>
      <c r="AU13" s="30"/>
      <c r="AV13" s="31">
        <f t="shared" si="20"/>
        <v>0</v>
      </c>
      <c r="AW13" s="43">
        <f t="shared" si="21"/>
        <v>0</v>
      </c>
    </row>
    <row r="14" spans="1:49" x14ac:dyDescent="0.25">
      <c r="A14" s="36">
        <v>53063001200</v>
      </c>
      <c r="B14" s="42"/>
      <c r="C14" s="30"/>
      <c r="D14" s="31">
        <f t="shared" si="0"/>
        <v>0</v>
      </c>
      <c r="E14" s="43">
        <f t="shared" si="1"/>
        <v>0</v>
      </c>
      <c r="F14" s="42"/>
      <c r="G14" s="30"/>
      <c r="H14" s="31">
        <f t="shared" si="22"/>
        <v>0</v>
      </c>
      <c r="I14" s="43">
        <f t="shared" si="23"/>
        <v>0</v>
      </c>
      <c r="J14" s="42"/>
      <c r="K14" s="30"/>
      <c r="L14" s="31">
        <f t="shared" si="2"/>
        <v>0</v>
      </c>
      <c r="M14" s="43">
        <f t="shared" si="3"/>
        <v>0</v>
      </c>
      <c r="N14" s="42"/>
      <c r="O14" s="30"/>
      <c r="P14" s="31">
        <f t="shared" si="4"/>
        <v>0</v>
      </c>
      <c r="Q14" s="43">
        <f t="shared" si="5"/>
        <v>0</v>
      </c>
      <c r="R14" s="42"/>
      <c r="S14" s="30"/>
      <c r="T14" s="31">
        <f t="shared" si="6"/>
        <v>0</v>
      </c>
      <c r="U14" s="43">
        <f t="shared" si="7"/>
        <v>0</v>
      </c>
      <c r="V14" s="42"/>
      <c r="W14" s="30"/>
      <c r="X14" s="31">
        <f t="shared" si="8"/>
        <v>0</v>
      </c>
      <c r="Y14" s="43">
        <f t="shared" si="9"/>
        <v>0</v>
      </c>
      <c r="Z14" s="42"/>
      <c r="AA14" s="30"/>
      <c r="AB14" s="31">
        <f t="shared" si="10"/>
        <v>0</v>
      </c>
      <c r="AC14" s="43">
        <f t="shared" si="11"/>
        <v>0</v>
      </c>
      <c r="AD14" s="48">
        <v>2</v>
      </c>
      <c r="AE14" s="33"/>
      <c r="AF14" s="31">
        <f t="shared" si="12"/>
        <v>0.22222222222222221</v>
      </c>
      <c r="AG14" s="43">
        <f t="shared" si="13"/>
        <v>0</v>
      </c>
      <c r="AH14" s="42"/>
      <c r="AI14" s="30"/>
      <c r="AJ14" s="31">
        <f t="shared" si="14"/>
        <v>0</v>
      </c>
      <c r="AK14" s="43">
        <f t="shared" si="15"/>
        <v>0</v>
      </c>
      <c r="AL14" s="42"/>
      <c r="AM14" s="30"/>
      <c r="AN14" s="31">
        <f t="shared" si="16"/>
        <v>0</v>
      </c>
      <c r="AO14" s="43">
        <f t="shared" si="17"/>
        <v>0</v>
      </c>
      <c r="AP14" s="42"/>
      <c r="AQ14" s="30"/>
      <c r="AR14" s="31">
        <f t="shared" si="18"/>
        <v>0</v>
      </c>
      <c r="AS14" s="43">
        <f t="shared" si="19"/>
        <v>0</v>
      </c>
      <c r="AT14" s="42"/>
      <c r="AU14" s="30"/>
      <c r="AV14" s="31">
        <f t="shared" si="20"/>
        <v>0</v>
      </c>
      <c r="AW14" s="43">
        <f t="shared" si="21"/>
        <v>0</v>
      </c>
    </row>
    <row r="15" spans="1:49" x14ac:dyDescent="0.25">
      <c r="A15" s="36">
        <v>53063001300</v>
      </c>
      <c r="B15" s="42"/>
      <c r="C15" s="30"/>
      <c r="D15" s="31">
        <f t="shared" si="0"/>
        <v>0</v>
      </c>
      <c r="E15" s="43">
        <f t="shared" si="1"/>
        <v>0</v>
      </c>
      <c r="F15" s="42"/>
      <c r="G15" s="30"/>
      <c r="H15" s="31">
        <f t="shared" si="22"/>
        <v>0</v>
      </c>
      <c r="I15" s="43">
        <f t="shared" si="23"/>
        <v>0</v>
      </c>
      <c r="J15" s="42"/>
      <c r="K15" s="30">
        <v>2</v>
      </c>
      <c r="L15" s="31">
        <f t="shared" si="2"/>
        <v>0</v>
      </c>
      <c r="M15" s="43">
        <f t="shared" si="3"/>
        <v>0.14285714285714285</v>
      </c>
      <c r="N15" s="42"/>
      <c r="O15" s="30"/>
      <c r="P15" s="31">
        <f t="shared" si="4"/>
        <v>0</v>
      </c>
      <c r="Q15" s="43">
        <f t="shared" si="5"/>
        <v>0</v>
      </c>
      <c r="R15" s="42"/>
      <c r="S15" s="30">
        <v>2</v>
      </c>
      <c r="T15" s="31">
        <f t="shared" si="6"/>
        <v>0</v>
      </c>
      <c r="U15" s="43">
        <f t="shared" si="7"/>
        <v>0.1</v>
      </c>
      <c r="V15" s="42"/>
      <c r="W15" s="30"/>
      <c r="X15" s="31">
        <f t="shared" si="8"/>
        <v>0</v>
      </c>
      <c r="Y15" s="43">
        <f t="shared" si="9"/>
        <v>0</v>
      </c>
      <c r="Z15" s="42"/>
      <c r="AA15" s="30"/>
      <c r="AB15" s="31">
        <f t="shared" si="10"/>
        <v>0</v>
      </c>
      <c r="AC15" s="43">
        <f t="shared" si="11"/>
        <v>0</v>
      </c>
      <c r="AD15" s="47"/>
      <c r="AE15" s="32"/>
      <c r="AF15" s="31">
        <f t="shared" si="12"/>
        <v>0</v>
      </c>
      <c r="AG15" s="43">
        <f t="shared" si="13"/>
        <v>0</v>
      </c>
      <c r="AH15" s="42"/>
      <c r="AI15" s="30"/>
      <c r="AJ15" s="31">
        <f t="shared" si="14"/>
        <v>0</v>
      </c>
      <c r="AK15" s="43">
        <f t="shared" si="15"/>
        <v>0</v>
      </c>
      <c r="AL15" s="42"/>
      <c r="AM15" s="30">
        <v>2</v>
      </c>
      <c r="AN15" s="31">
        <f t="shared" si="16"/>
        <v>0</v>
      </c>
      <c r="AO15" s="43">
        <f t="shared" si="17"/>
        <v>0.1111111111111111</v>
      </c>
      <c r="AP15" s="42"/>
      <c r="AQ15" s="30"/>
      <c r="AR15" s="31">
        <f t="shared" si="18"/>
        <v>0</v>
      </c>
      <c r="AS15" s="43">
        <f t="shared" si="19"/>
        <v>0</v>
      </c>
      <c r="AT15" s="42"/>
      <c r="AU15" s="30"/>
      <c r="AV15" s="31">
        <f t="shared" si="20"/>
        <v>0</v>
      </c>
      <c r="AW15" s="43">
        <f t="shared" si="21"/>
        <v>0</v>
      </c>
    </row>
    <row r="16" spans="1:49" x14ac:dyDescent="0.25">
      <c r="A16" s="36">
        <v>53063001400</v>
      </c>
      <c r="B16" s="42"/>
      <c r="C16" s="30"/>
      <c r="D16" s="31">
        <f t="shared" si="0"/>
        <v>0</v>
      </c>
      <c r="E16" s="43">
        <f t="shared" si="1"/>
        <v>0</v>
      </c>
      <c r="F16" s="42"/>
      <c r="G16" s="30"/>
      <c r="H16" s="31">
        <f t="shared" si="22"/>
        <v>0</v>
      </c>
      <c r="I16" s="43">
        <f t="shared" si="23"/>
        <v>0</v>
      </c>
      <c r="J16" s="42"/>
      <c r="K16" s="30"/>
      <c r="L16" s="31">
        <f t="shared" si="2"/>
        <v>0</v>
      </c>
      <c r="M16" s="43">
        <f t="shared" si="3"/>
        <v>0</v>
      </c>
      <c r="N16" s="42"/>
      <c r="O16" s="30"/>
      <c r="P16" s="31">
        <f t="shared" si="4"/>
        <v>0</v>
      </c>
      <c r="Q16" s="43">
        <f t="shared" si="5"/>
        <v>0</v>
      </c>
      <c r="R16" s="42"/>
      <c r="S16" s="30">
        <v>2</v>
      </c>
      <c r="T16" s="31">
        <f t="shared" si="6"/>
        <v>0</v>
      </c>
      <c r="U16" s="43">
        <f t="shared" si="7"/>
        <v>0.1</v>
      </c>
      <c r="V16" s="42"/>
      <c r="W16" s="30"/>
      <c r="X16" s="31">
        <f t="shared" si="8"/>
        <v>0</v>
      </c>
      <c r="Y16" s="43">
        <f t="shared" si="9"/>
        <v>0</v>
      </c>
      <c r="Z16" s="42"/>
      <c r="AA16" s="30"/>
      <c r="AB16" s="31">
        <f t="shared" si="10"/>
        <v>0</v>
      </c>
      <c r="AC16" s="43">
        <f t="shared" si="11"/>
        <v>0</v>
      </c>
      <c r="AD16" s="47"/>
      <c r="AE16" s="32">
        <v>1</v>
      </c>
      <c r="AF16" s="31">
        <f t="shared" si="12"/>
        <v>0</v>
      </c>
      <c r="AG16" s="43">
        <f t="shared" si="13"/>
        <v>6.25E-2</v>
      </c>
      <c r="AH16" s="42"/>
      <c r="AI16" s="30">
        <v>2</v>
      </c>
      <c r="AJ16" s="31">
        <f t="shared" si="14"/>
        <v>0</v>
      </c>
      <c r="AK16" s="43">
        <f t="shared" si="15"/>
        <v>0.2</v>
      </c>
      <c r="AL16" s="42"/>
      <c r="AM16" s="30"/>
      <c r="AN16" s="31">
        <f t="shared" si="16"/>
        <v>0</v>
      </c>
      <c r="AO16" s="43">
        <f t="shared" si="17"/>
        <v>0</v>
      </c>
      <c r="AP16" s="42"/>
      <c r="AQ16" s="30"/>
      <c r="AR16" s="31">
        <f t="shared" si="18"/>
        <v>0</v>
      </c>
      <c r="AS16" s="43">
        <f t="shared" si="19"/>
        <v>0</v>
      </c>
      <c r="AT16" s="42"/>
      <c r="AU16" s="30"/>
      <c r="AV16" s="31">
        <f t="shared" si="20"/>
        <v>0</v>
      </c>
      <c r="AW16" s="43">
        <f t="shared" si="21"/>
        <v>0</v>
      </c>
    </row>
    <row r="17" spans="1:49" x14ac:dyDescent="0.25">
      <c r="A17" s="36">
        <v>53063001600</v>
      </c>
      <c r="B17" s="42"/>
      <c r="C17" s="30"/>
      <c r="D17" s="31">
        <f t="shared" si="0"/>
        <v>0</v>
      </c>
      <c r="E17" s="43">
        <f t="shared" si="1"/>
        <v>0</v>
      </c>
      <c r="F17" s="42"/>
      <c r="G17" s="30"/>
      <c r="H17" s="31">
        <f t="shared" si="22"/>
        <v>0</v>
      </c>
      <c r="I17" s="43">
        <f t="shared" si="23"/>
        <v>0</v>
      </c>
      <c r="J17" s="42"/>
      <c r="K17" s="30"/>
      <c r="L17" s="31">
        <f t="shared" si="2"/>
        <v>0</v>
      </c>
      <c r="M17" s="43">
        <f t="shared" si="3"/>
        <v>0</v>
      </c>
      <c r="N17" s="42"/>
      <c r="O17" s="30"/>
      <c r="P17" s="31">
        <f t="shared" si="4"/>
        <v>0</v>
      </c>
      <c r="Q17" s="43">
        <f t="shared" si="5"/>
        <v>0</v>
      </c>
      <c r="R17" s="42"/>
      <c r="S17" s="30">
        <v>2</v>
      </c>
      <c r="T17" s="31">
        <f t="shared" si="6"/>
        <v>0</v>
      </c>
      <c r="U17" s="43">
        <f t="shared" si="7"/>
        <v>0.1</v>
      </c>
      <c r="V17" s="42"/>
      <c r="W17" s="30"/>
      <c r="X17" s="31">
        <f t="shared" si="8"/>
        <v>0</v>
      </c>
      <c r="Y17" s="43">
        <f t="shared" si="9"/>
        <v>0</v>
      </c>
      <c r="Z17" s="42"/>
      <c r="AA17" s="30"/>
      <c r="AB17" s="31">
        <f t="shared" si="10"/>
        <v>0</v>
      </c>
      <c r="AC17" s="43">
        <f t="shared" si="11"/>
        <v>0</v>
      </c>
      <c r="AD17" s="47"/>
      <c r="AE17" s="32">
        <v>2</v>
      </c>
      <c r="AF17" s="31">
        <f t="shared" si="12"/>
        <v>0</v>
      </c>
      <c r="AG17" s="43">
        <f t="shared" si="13"/>
        <v>0.125</v>
      </c>
      <c r="AH17" s="42"/>
      <c r="AI17" s="30"/>
      <c r="AJ17" s="31">
        <f t="shared" si="14"/>
        <v>0</v>
      </c>
      <c r="AK17" s="43">
        <f t="shared" si="15"/>
        <v>0</v>
      </c>
      <c r="AL17" s="42"/>
      <c r="AM17" s="30">
        <v>2</v>
      </c>
      <c r="AN17" s="31">
        <f t="shared" si="16"/>
        <v>0</v>
      </c>
      <c r="AO17" s="43">
        <f t="shared" si="17"/>
        <v>0.1111111111111111</v>
      </c>
      <c r="AP17" s="42"/>
      <c r="AQ17" s="30"/>
      <c r="AR17" s="31">
        <f t="shared" si="18"/>
        <v>0</v>
      </c>
      <c r="AS17" s="43">
        <f t="shared" si="19"/>
        <v>0</v>
      </c>
      <c r="AT17" s="42"/>
      <c r="AU17" s="30"/>
      <c r="AV17" s="31">
        <f t="shared" si="20"/>
        <v>0</v>
      </c>
      <c r="AW17" s="43">
        <f t="shared" si="21"/>
        <v>0</v>
      </c>
    </row>
    <row r="18" spans="1:49" x14ac:dyDescent="0.25">
      <c r="A18" s="36">
        <v>53063001800</v>
      </c>
      <c r="B18" s="42"/>
      <c r="C18" s="30"/>
      <c r="D18" s="31">
        <f t="shared" si="0"/>
        <v>0</v>
      </c>
      <c r="E18" s="43">
        <f t="shared" si="1"/>
        <v>0</v>
      </c>
      <c r="F18" s="42"/>
      <c r="G18" s="30"/>
      <c r="H18" s="31">
        <f t="shared" si="22"/>
        <v>0</v>
      </c>
      <c r="I18" s="43">
        <f t="shared" si="23"/>
        <v>0</v>
      </c>
      <c r="J18" s="42"/>
      <c r="K18" s="30"/>
      <c r="L18" s="31">
        <f t="shared" si="2"/>
        <v>0</v>
      </c>
      <c r="M18" s="43">
        <f t="shared" si="3"/>
        <v>0</v>
      </c>
      <c r="N18" s="42"/>
      <c r="O18" s="30"/>
      <c r="P18" s="31">
        <f t="shared" si="4"/>
        <v>0</v>
      </c>
      <c r="Q18" s="43">
        <f t="shared" si="5"/>
        <v>0</v>
      </c>
      <c r="R18" s="42"/>
      <c r="S18" s="30"/>
      <c r="T18" s="31">
        <f t="shared" si="6"/>
        <v>0</v>
      </c>
      <c r="U18" s="43">
        <f t="shared" si="7"/>
        <v>0</v>
      </c>
      <c r="V18" s="42"/>
      <c r="W18" s="30">
        <v>4</v>
      </c>
      <c r="X18" s="31">
        <f t="shared" si="8"/>
        <v>0</v>
      </c>
      <c r="Y18" s="43">
        <f t="shared" si="9"/>
        <v>0.44444444444444442</v>
      </c>
      <c r="Z18" s="42"/>
      <c r="AA18" s="30"/>
      <c r="AB18" s="31">
        <f t="shared" si="10"/>
        <v>0</v>
      </c>
      <c r="AC18" s="43">
        <f t="shared" si="11"/>
        <v>0</v>
      </c>
      <c r="AD18" s="48"/>
      <c r="AE18" s="33"/>
      <c r="AF18" s="31">
        <f t="shared" si="12"/>
        <v>0</v>
      </c>
      <c r="AG18" s="43">
        <f t="shared" si="13"/>
        <v>0</v>
      </c>
      <c r="AH18" s="42"/>
      <c r="AI18" s="30"/>
      <c r="AJ18" s="31">
        <f t="shared" si="14"/>
        <v>0</v>
      </c>
      <c r="AK18" s="43">
        <f t="shared" si="15"/>
        <v>0</v>
      </c>
      <c r="AL18" s="42"/>
      <c r="AM18" s="30"/>
      <c r="AN18" s="31">
        <f t="shared" si="16"/>
        <v>0</v>
      </c>
      <c r="AO18" s="43">
        <f t="shared" si="17"/>
        <v>0</v>
      </c>
      <c r="AP18" s="42"/>
      <c r="AQ18" s="30"/>
      <c r="AR18" s="31">
        <f t="shared" si="18"/>
        <v>0</v>
      </c>
      <c r="AS18" s="43">
        <f t="shared" si="19"/>
        <v>0</v>
      </c>
      <c r="AT18" s="42"/>
      <c r="AU18" s="30">
        <v>2</v>
      </c>
      <c r="AV18" s="31">
        <f t="shared" si="20"/>
        <v>0</v>
      </c>
      <c r="AW18" s="43">
        <f t="shared" si="21"/>
        <v>0.13333333333333333</v>
      </c>
    </row>
    <row r="19" spans="1:49" x14ac:dyDescent="0.25">
      <c r="A19" s="36">
        <v>53063001900</v>
      </c>
      <c r="B19" s="42"/>
      <c r="C19" s="30"/>
      <c r="D19" s="31">
        <f t="shared" si="0"/>
        <v>0</v>
      </c>
      <c r="E19" s="43">
        <f t="shared" si="1"/>
        <v>0</v>
      </c>
      <c r="F19" s="42"/>
      <c r="G19" s="30"/>
      <c r="H19" s="31">
        <f t="shared" si="22"/>
        <v>0</v>
      </c>
      <c r="I19" s="43">
        <f t="shared" si="23"/>
        <v>0</v>
      </c>
      <c r="J19" s="42"/>
      <c r="K19" s="30"/>
      <c r="L19" s="31">
        <f t="shared" si="2"/>
        <v>0</v>
      </c>
      <c r="M19" s="43">
        <f t="shared" si="3"/>
        <v>0</v>
      </c>
      <c r="N19" s="42"/>
      <c r="O19" s="30"/>
      <c r="P19" s="31">
        <f t="shared" si="4"/>
        <v>0</v>
      </c>
      <c r="Q19" s="43">
        <f t="shared" si="5"/>
        <v>0</v>
      </c>
      <c r="R19" s="42"/>
      <c r="S19" s="30"/>
      <c r="T19" s="31">
        <f t="shared" si="6"/>
        <v>0</v>
      </c>
      <c r="U19" s="43">
        <f t="shared" si="7"/>
        <v>0</v>
      </c>
      <c r="V19" s="42"/>
      <c r="W19" s="30"/>
      <c r="X19" s="31">
        <f t="shared" si="8"/>
        <v>0</v>
      </c>
      <c r="Y19" s="43">
        <f t="shared" si="9"/>
        <v>0</v>
      </c>
      <c r="Z19" s="42"/>
      <c r="AA19" s="30"/>
      <c r="AB19" s="31">
        <f t="shared" si="10"/>
        <v>0</v>
      </c>
      <c r="AC19" s="43">
        <f t="shared" si="11"/>
        <v>0</v>
      </c>
      <c r="AD19" s="47"/>
      <c r="AE19" s="32"/>
      <c r="AF19" s="31">
        <f t="shared" si="12"/>
        <v>0</v>
      </c>
      <c r="AG19" s="43">
        <f t="shared" si="13"/>
        <v>0</v>
      </c>
      <c r="AH19" s="42"/>
      <c r="AI19" s="30"/>
      <c r="AJ19" s="31">
        <f t="shared" si="14"/>
        <v>0</v>
      </c>
      <c r="AK19" s="43">
        <f t="shared" si="15"/>
        <v>0</v>
      </c>
      <c r="AL19" s="42"/>
      <c r="AM19" s="30"/>
      <c r="AN19" s="31">
        <f t="shared" si="16"/>
        <v>0</v>
      </c>
      <c r="AO19" s="43">
        <f t="shared" si="17"/>
        <v>0</v>
      </c>
      <c r="AP19" s="42"/>
      <c r="AQ19" s="30"/>
      <c r="AR19" s="31">
        <f t="shared" si="18"/>
        <v>0</v>
      </c>
      <c r="AS19" s="43">
        <f t="shared" si="19"/>
        <v>0</v>
      </c>
      <c r="AT19" s="42"/>
      <c r="AU19" s="30"/>
      <c r="AV19" s="31">
        <f t="shared" si="20"/>
        <v>0</v>
      </c>
      <c r="AW19" s="43">
        <f t="shared" si="21"/>
        <v>0</v>
      </c>
    </row>
    <row r="20" spans="1:49" x14ac:dyDescent="0.25">
      <c r="A20" s="36">
        <v>53063002000</v>
      </c>
      <c r="B20" s="42"/>
      <c r="C20" s="30"/>
      <c r="D20" s="31">
        <f t="shared" si="0"/>
        <v>0</v>
      </c>
      <c r="E20" s="43">
        <f t="shared" si="1"/>
        <v>0</v>
      </c>
      <c r="F20" s="42"/>
      <c r="G20" s="30"/>
      <c r="H20" s="31">
        <f t="shared" si="22"/>
        <v>0</v>
      </c>
      <c r="I20" s="43">
        <f t="shared" si="23"/>
        <v>0</v>
      </c>
      <c r="J20" s="42"/>
      <c r="K20" s="30"/>
      <c r="L20" s="31">
        <f t="shared" si="2"/>
        <v>0</v>
      </c>
      <c r="M20" s="43">
        <f t="shared" si="3"/>
        <v>0</v>
      </c>
      <c r="N20" s="42"/>
      <c r="O20" s="30"/>
      <c r="P20" s="31">
        <f t="shared" si="4"/>
        <v>0</v>
      </c>
      <c r="Q20" s="43">
        <f t="shared" si="5"/>
        <v>0</v>
      </c>
      <c r="R20" s="42"/>
      <c r="S20" s="30"/>
      <c r="T20" s="31">
        <f t="shared" si="6"/>
        <v>0</v>
      </c>
      <c r="U20" s="43">
        <f t="shared" si="7"/>
        <v>0</v>
      </c>
      <c r="V20" s="42"/>
      <c r="W20" s="30"/>
      <c r="X20" s="31">
        <f t="shared" si="8"/>
        <v>0</v>
      </c>
      <c r="Y20" s="43">
        <f t="shared" si="9"/>
        <v>0</v>
      </c>
      <c r="Z20" s="42"/>
      <c r="AA20" s="30"/>
      <c r="AB20" s="31">
        <f t="shared" si="10"/>
        <v>0</v>
      </c>
      <c r="AC20" s="43">
        <f t="shared" si="11"/>
        <v>0</v>
      </c>
      <c r="AD20" s="47"/>
      <c r="AE20" s="32"/>
      <c r="AF20" s="31">
        <f t="shared" si="12"/>
        <v>0</v>
      </c>
      <c r="AG20" s="43">
        <f t="shared" si="13"/>
        <v>0</v>
      </c>
      <c r="AH20" s="42"/>
      <c r="AI20" s="30"/>
      <c r="AJ20" s="31">
        <f t="shared" si="14"/>
        <v>0</v>
      </c>
      <c r="AK20" s="43">
        <f t="shared" si="15"/>
        <v>0</v>
      </c>
      <c r="AL20" s="42"/>
      <c r="AM20" s="30"/>
      <c r="AN20" s="31">
        <f t="shared" si="16"/>
        <v>0</v>
      </c>
      <c r="AO20" s="43">
        <f t="shared" si="17"/>
        <v>0</v>
      </c>
      <c r="AP20" s="42"/>
      <c r="AQ20" s="30"/>
      <c r="AR20" s="31">
        <f t="shared" si="18"/>
        <v>0</v>
      </c>
      <c r="AS20" s="43">
        <f t="shared" si="19"/>
        <v>0</v>
      </c>
      <c r="AT20" s="42"/>
      <c r="AU20" s="30"/>
      <c r="AV20" s="31">
        <f t="shared" si="20"/>
        <v>0</v>
      </c>
      <c r="AW20" s="43">
        <f t="shared" si="21"/>
        <v>0</v>
      </c>
    </row>
    <row r="21" spans="1:49" x14ac:dyDescent="0.25">
      <c r="A21" s="36">
        <v>53063002100</v>
      </c>
      <c r="B21" s="42"/>
      <c r="C21" s="30"/>
      <c r="D21" s="31">
        <f t="shared" si="0"/>
        <v>0</v>
      </c>
      <c r="E21" s="43">
        <f t="shared" si="1"/>
        <v>0</v>
      </c>
      <c r="F21" s="42"/>
      <c r="G21" s="30"/>
      <c r="H21" s="31">
        <f t="shared" si="22"/>
        <v>0</v>
      </c>
      <c r="I21" s="43">
        <f t="shared" si="23"/>
        <v>0</v>
      </c>
      <c r="J21" s="42"/>
      <c r="K21" s="30"/>
      <c r="L21" s="31">
        <f t="shared" si="2"/>
        <v>0</v>
      </c>
      <c r="M21" s="43">
        <f t="shared" si="3"/>
        <v>0</v>
      </c>
      <c r="N21" s="42"/>
      <c r="O21" s="30"/>
      <c r="P21" s="31">
        <f t="shared" si="4"/>
        <v>0</v>
      </c>
      <c r="Q21" s="43">
        <f t="shared" si="5"/>
        <v>0</v>
      </c>
      <c r="R21" s="42"/>
      <c r="S21" s="30"/>
      <c r="T21" s="31">
        <f t="shared" si="6"/>
        <v>0</v>
      </c>
      <c r="U21" s="43">
        <f t="shared" si="7"/>
        <v>0</v>
      </c>
      <c r="V21" s="42"/>
      <c r="W21" s="30"/>
      <c r="X21" s="31">
        <f t="shared" si="8"/>
        <v>0</v>
      </c>
      <c r="Y21" s="43">
        <f t="shared" si="9"/>
        <v>0</v>
      </c>
      <c r="Z21" s="42"/>
      <c r="AA21" s="30"/>
      <c r="AB21" s="31">
        <f t="shared" si="10"/>
        <v>0</v>
      </c>
      <c r="AC21" s="43">
        <f t="shared" si="11"/>
        <v>0</v>
      </c>
      <c r="AD21" s="48"/>
      <c r="AE21" s="33">
        <v>2</v>
      </c>
      <c r="AF21" s="31">
        <f t="shared" si="12"/>
        <v>0</v>
      </c>
      <c r="AG21" s="43">
        <f t="shared" si="13"/>
        <v>0.125</v>
      </c>
      <c r="AH21" s="42"/>
      <c r="AI21" s="30">
        <v>2</v>
      </c>
      <c r="AJ21" s="31">
        <f t="shared" si="14"/>
        <v>0</v>
      </c>
      <c r="AK21" s="43">
        <f t="shared" si="15"/>
        <v>0.2</v>
      </c>
      <c r="AL21" s="42"/>
      <c r="AM21" s="30"/>
      <c r="AN21" s="31">
        <f t="shared" si="16"/>
        <v>0</v>
      </c>
      <c r="AO21" s="43">
        <f t="shared" si="17"/>
        <v>0</v>
      </c>
      <c r="AP21" s="42"/>
      <c r="AQ21" s="30"/>
      <c r="AR21" s="31">
        <f t="shared" si="18"/>
        <v>0</v>
      </c>
      <c r="AS21" s="43">
        <f t="shared" si="19"/>
        <v>0</v>
      </c>
      <c r="AT21" s="42"/>
      <c r="AU21" s="30"/>
      <c r="AV21" s="31">
        <f t="shared" si="20"/>
        <v>0</v>
      </c>
      <c r="AW21" s="43">
        <f t="shared" si="21"/>
        <v>0</v>
      </c>
    </row>
    <row r="22" spans="1:49" x14ac:dyDescent="0.25">
      <c r="A22" s="36">
        <v>53063002400</v>
      </c>
      <c r="B22" s="42"/>
      <c r="C22" s="30"/>
      <c r="D22" s="31">
        <f t="shared" si="0"/>
        <v>0</v>
      </c>
      <c r="E22" s="43">
        <f t="shared" si="1"/>
        <v>0</v>
      </c>
      <c r="F22" s="42"/>
      <c r="G22" s="30"/>
      <c r="H22" s="31">
        <f t="shared" si="22"/>
        <v>0</v>
      </c>
      <c r="I22" s="43">
        <f t="shared" si="23"/>
        <v>0</v>
      </c>
      <c r="J22" s="42"/>
      <c r="K22" s="30">
        <v>1</v>
      </c>
      <c r="L22" s="31">
        <f t="shared" si="2"/>
        <v>0</v>
      </c>
      <c r="M22" s="43">
        <f t="shared" si="3"/>
        <v>7.1428571428571425E-2</v>
      </c>
      <c r="N22" s="42"/>
      <c r="O22" s="30"/>
      <c r="P22" s="31">
        <f t="shared" si="4"/>
        <v>0</v>
      </c>
      <c r="Q22" s="43">
        <f t="shared" si="5"/>
        <v>0</v>
      </c>
      <c r="R22" s="42"/>
      <c r="S22" s="30"/>
      <c r="T22" s="31">
        <f t="shared" si="6"/>
        <v>0</v>
      </c>
      <c r="U22" s="43">
        <f t="shared" si="7"/>
        <v>0</v>
      </c>
      <c r="V22" s="42"/>
      <c r="W22" s="30"/>
      <c r="X22" s="31">
        <f t="shared" si="8"/>
        <v>0</v>
      </c>
      <c r="Y22" s="43">
        <f t="shared" si="9"/>
        <v>0</v>
      </c>
      <c r="Z22" s="42"/>
      <c r="AA22" s="30"/>
      <c r="AB22" s="31">
        <f t="shared" si="10"/>
        <v>0</v>
      </c>
      <c r="AC22" s="43">
        <f t="shared" si="11"/>
        <v>0</v>
      </c>
      <c r="AD22" s="47"/>
      <c r="AE22" s="32">
        <v>2</v>
      </c>
      <c r="AF22" s="31">
        <f t="shared" si="12"/>
        <v>0</v>
      </c>
      <c r="AG22" s="43">
        <f t="shared" si="13"/>
        <v>0.125</v>
      </c>
      <c r="AH22" s="42"/>
      <c r="AI22" s="30"/>
      <c r="AJ22" s="31">
        <f t="shared" si="14"/>
        <v>0</v>
      </c>
      <c r="AK22" s="43">
        <f t="shared" si="15"/>
        <v>0</v>
      </c>
      <c r="AL22" s="42"/>
      <c r="AM22" s="30"/>
      <c r="AN22" s="31">
        <f t="shared" si="16"/>
        <v>0</v>
      </c>
      <c r="AO22" s="43">
        <f t="shared" si="17"/>
        <v>0</v>
      </c>
      <c r="AP22" s="42"/>
      <c r="AQ22" s="30"/>
      <c r="AR22" s="31">
        <f t="shared" si="18"/>
        <v>0</v>
      </c>
      <c r="AS22" s="43">
        <f t="shared" si="19"/>
        <v>0</v>
      </c>
      <c r="AT22" s="42"/>
      <c r="AU22" s="30">
        <v>2</v>
      </c>
      <c r="AV22" s="31">
        <f t="shared" si="20"/>
        <v>0</v>
      </c>
      <c r="AW22" s="43">
        <f t="shared" si="21"/>
        <v>0.13333333333333333</v>
      </c>
    </row>
    <row r="23" spans="1:49" x14ac:dyDescent="0.25">
      <c r="A23" s="36">
        <v>53063002500</v>
      </c>
      <c r="B23" s="42"/>
      <c r="C23" s="30"/>
      <c r="D23" s="31">
        <f t="shared" si="0"/>
        <v>0</v>
      </c>
      <c r="E23" s="43">
        <f t="shared" si="1"/>
        <v>0</v>
      </c>
      <c r="F23" s="42"/>
      <c r="G23" s="30"/>
      <c r="H23" s="31">
        <f t="shared" si="22"/>
        <v>0</v>
      </c>
      <c r="I23" s="43">
        <f t="shared" si="23"/>
        <v>0</v>
      </c>
      <c r="J23" s="42"/>
      <c r="K23" s="30">
        <v>3</v>
      </c>
      <c r="L23" s="31">
        <f t="shared" si="2"/>
        <v>0</v>
      </c>
      <c r="M23" s="43">
        <f t="shared" si="3"/>
        <v>0.21428571428571427</v>
      </c>
      <c r="N23" s="42"/>
      <c r="O23" s="30">
        <v>4</v>
      </c>
      <c r="P23" s="31">
        <f t="shared" si="4"/>
        <v>0</v>
      </c>
      <c r="Q23" s="43">
        <f t="shared" si="5"/>
        <v>0.4</v>
      </c>
      <c r="R23" s="42"/>
      <c r="S23" s="30">
        <v>2</v>
      </c>
      <c r="T23" s="31">
        <f t="shared" si="6"/>
        <v>0</v>
      </c>
      <c r="U23" s="43">
        <f t="shared" si="7"/>
        <v>0.1</v>
      </c>
      <c r="V23" s="42"/>
      <c r="W23" s="30"/>
      <c r="X23" s="31">
        <f t="shared" si="8"/>
        <v>0</v>
      </c>
      <c r="Y23" s="43">
        <f t="shared" si="9"/>
        <v>0</v>
      </c>
      <c r="Z23" s="42"/>
      <c r="AA23" s="30"/>
      <c r="AB23" s="31">
        <f t="shared" si="10"/>
        <v>0</v>
      </c>
      <c r="AC23" s="43">
        <f t="shared" si="11"/>
        <v>0</v>
      </c>
      <c r="AD23" s="47"/>
      <c r="AE23" s="32"/>
      <c r="AF23" s="31">
        <f t="shared" si="12"/>
        <v>0</v>
      </c>
      <c r="AG23" s="43">
        <f t="shared" si="13"/>
        <v>0</v>
      </c>
      <c r="AH23" s="42"/>
      <c r="AI23" s="30"/>
      <c r="AJ23" s="31">
        <f t="shared" si="14"/>
        <v>0</v>
      </c>
      <c r="AK23" s="43">
        <f t="shared" si="15"/>
        <v>0</v>
      </c>
      <c r="AL23" s="42"/>
      <c r="AM23" s="30"/>
      <c r="AN23" s="31">
        <f t="shared" si="16"/>
        <v>0</v>
      </c>
      <c r="AO23" s="43">
        <f t="shared" si="17"/>
        <v>0</v>
      </c>
      <c r="AP23" s="42"/>
      <c r="AQ23" s="30"/>
      <c r="AR23" s="31">
        <f t="shared" si="18"/>
        <v>0</v>
      </c>
      <c r="AS23" s="43">
        <f t="shared" si="19"/>
        <v>0</v>
      </c>
      <c r="AT23" s="42"/>
      <c r="AU23" s="30"/>
      <c r="AV23" s="31">
        <f t="shared" si="20"/>
        <v>0</v>
      </c>
      <c r="AW23" s="43">
        <f t="shared" si="21"/>
        <v>0</v>
      </c>
    </row>
    <row r="24" spans="1:49" x14ac:dyDescent="0.25">
      <c r="A24" s="36">
        <v>53063002600</v>
      </c>
      <c r="B24" s="42"/>
      <c r="C24" s="30"/>
      <c r="D24" s="31">
        <f t="shared" si="0"/>
        <v>0</v>
      </c>
      <c r="E24" s="43">
        <f t="shared" si="1"/>
        <v>0</v>
      </c>
      <c r="F24" s="42"/>
      <c r="G24" s="30"/>
      <c r="H24" s="31">
        <f t="shared" si="22"/>
        <v>0</v>
      </c>
      <c r="I24" s="43">
        <f t="shared" si="23"/>
        <v>0</v>
      </c>
      <c r="J24" s="42"/>
      <c r="K24" s="30">
        <v>2</v>
      </c>
      <c r="L24" s="31">
        <f t="shared" si="2"/>
        <v>0</v>
      </c>
      <c r="M24" s="43">
        <f t="shared" si="3"/>
        <v>0.14285714285714285</v>
      </c>
      <c r="N24" s="42"/>
      <c r="O24" s="30"/>
      <c r="P24" s="31">
        <f t="shared" si="4"/>
        <v>0</v>
      </c>
      <c r="Q24" s="43">
        <f t="shared" si="5"/>
        <v>0</v>
      </c>
      <c r="R24" s="42"/>
      <c r="S24" s="30"/>
      <c r="T24" s="31">
        <f t="shared" si="6"/>
        <v>0</v>
      </c>
      <c r="U24" s="43">
        <f t="shared" si="7"/>
        <v>0</v>
      </c>
      <c r="V24" s="42"/>
      <c r="W24" s="30"/>
      <c r="X24" s="31">
        <f t="shared" si="8"/>
        <v>0</v>
      </c>
      <c r="Y24" s="43">
        <f t="shared" si="9"/>
        <v>0</v>
      </c>
      <c r="Z24" s="42"/>
      <c r="AA24" s="30"/>
      <c r="AB24" s="31">
        <f t="shared" si="10"/>
        <v>0</v>
      </c>
      <c r="AC24" s="43">
        <f t="shared" si="11"/>
        <v>0</v>
      </c>
      <c r="AD24" s="48"/>
      <c r="AE24" s="33"/>
      <c r="AF24" s="31">
        <f t="shared" si="12"/>
        <v>0</v>
      </c>
      <c r="AG24" s="43">
        <f t="shared" si="13"/>
        <v>0</v>
      </c>
      <c r="AH24" s="42"/>
      <c r="AI24" s="30"/>
      <c r="AJ24" s="31">
        <f t="shared" si="14"/>
        <v>0</v>
      </c>
      <c r="AK24" s="43">
        <f t="shared" si="15"/>
        <v>0</v>
      </c>
      <c r="AL24" s="42"/>
      <c r="AM24" s="30"/>
      <c r="AN24" s="31">
        <f t="shared" si="16"/>
        <v>0</v>
      </c>
      <c r="AO24" s="43">
        <f t="shared" si="17"/>
        <v>0</v>
      </c>
      <c r="AP24" s="42"/>
      <c r="AQ24" s="30"/>
      <c r="AR24" s="31">
        <f t="shared" si="18"/>
        <v>0</v>
      </c>
      <c r="AS24" s="43">
        <f t="shared" si="19"/>
        <v>0</v>
      </c>
      <c r="AT24" s="42"/>
      <c r="AU24" s="30"/>
      <c r="AV24" s="31">
        <f t="shared" si="20"/>
        <v>0</v>
      </c>
      <c r="AW24" s="43">
        <f t="shared" si="21"/>
        <v>0</v>
      </c>
    </row>
    <row r="25" spans="1:49" x14ac:dyDescent="0.25">
      <c r="A25" s="36">
        <v>53063003500</v>
      </c>
      <c r="B25" s="42"/>
      <c r="C25" s="30">
        <v>2</v>
      </c>
      <c r="D25" s="31">
        <f t="shared" si="0"/>
        <v>0</v>
      </c>
      <c r="E25" s="43">
        <f t="shared" si="1"/>
        <v>0.16666666666666666</v>
      </c>
      <c r="F25" s="42"/>
      <c r="G25" s="30">
        <v>2</v>
      </c>
      <c r="H25" s="31">
        <f t="shared" si="22"/>
        <v>0</v>
      </c>
      <c r="I25" s="43">
        <f t="shared" si="23"/>
        <v>0.25</v>
      </c>
      <c r="J25" s="42"/>
      <c r="K25" s="30"/>
      <c r="L25" s="31">
        <f t="shared" si="2"/>
        <v>0</v>
      </c>
      <c r="M25" s="43">
        <f t="shared" si="3"/>
        <v>0</v>
      </c>
      <c r="N25" s="42"/>
      <c r="O25" s="30"/>
      <c r="P25" s="31">
        <f t="shared" si="4"/>
        <v>0</v>
      </c>
      <c r="Q25" s="43">
        <f t="shared" si="5"/>
        <v>0</v>
      </c>
      <c r="R25" s="42"/>
      <c r="S25" s="30"/>
      <c r="T25" s="31">
        <f t="shared" si="6"/>
        <v>0</v>
      </c>
      <c r="U25" s="43">
        <f t="shared" si="7"/>
        <v>0</v>
      </c>
      <c r="V25" s="42"/>
      <c r="W25" s="30"/>
      <c r="X25" s="31">
        <f t="shared" si="8"/>
        <v>0</v>
      </c>
      <c r="Y25" s="43">
        <f t="shared" si="9"/>
        <v>0</v>
      </c>
      <c r="Z25" s="42"/>
      <c r="AA25" s="30"/>
      <c r="AB25" s="31">
        <f t="shared" si="10"/>
        <v>0</v>
      </c>
      <c r="AC25" s="43">
        <f t="shared" si="11"/>
        <v>0</v>
      </c>
      <c r="AD25" s="48"/>
      <c r="AE25" s="33"/>
      <c r="AF25" s="31">
        <f t="shared" si="12"/>
        <v>0</v>
      </c>
      <c r="AG25" s="43">
        <f t="shared" si="13"/>
        <v>0</v>
      </c>
      <c r="AH25" s="42"/>
      <c r="AI25" s="30"/>
      <c r="AJ25" s="31">
        <f t="shared" si="14"/>
        <v>0</v>
      </c>
      <c r="AK25" s="43">
        <f t="shared" si="15"/>
        <v>0</v>
      </c>
      <c r="AL25" s="42"/>
      <c r="AM25" s="30">
        <v>2</v>
      </c>
      <c r="AN25" s="31">
        <f t="shared" si="16"/>
        <v>0</v>
      </c>
      <c r="AO25" s="43">
        <f t="shared" si="17"/>
        <v>0.1111111111111111</v>
      </c>
      <c r="AP25" s="42"/>
      <c r="AQ25" s="30"/>
      <c r="AR25" s="31">
        <f t="shared" si="18"/>
        <v>0</v>
      </c>
      <c r="AS25" s="43">
        <f t="shared" si="19"/>
        <v>0</v>
      </c>
      <c r="AT25" s="42"/>
      <c r="AU25" s="30"/>
      <c r="AV25" s="31">
        <f t="shared" si="20"/>
        <v>0</v>
      </c>
      <c r="AW25" s="43">
        <f t="shared" si="21"/>
        <v>0</v>
      </c>
    </row>
    <row r="26" spans="1:49" x14ac:dyDescent="0.25">
      <c r="A26" s="36">
        <v>53063003600</v>
      </c>
      <c r="B26" s="42"/>
      <c r="C26" s="30"/>
      <c r="D26" s="31">
        <f t="shared" si="0"/>
        <v>0</v>
      </c>
      <c r="E26" s="43">
        <f t="shared" si="1"/>
        <v>0</v>
      </c>
      <c r="F26" s="42"/>
      <c r="G26" s="30"/>
      <c r="H26" s="31">
        <f t="shared" si="22"/>
        <v>0</v>
      </c>
      <c r="I26" s="43">
        <f t="shared" si="23"/>
        <v>0</v>
      </c>
      <c r="J26" s="42"/>
      <c r="K26" s="30"/>
      <c r="L26" s="31">
        <f t="shared" si="2"/>
        <v>0</v>
      </c>
      <c r="M26" s="43">
        <f t="shared" si="3"/>
        <v>0</v>
      </c>
      <c r="N26" s="42"/>
      <c r="O26" s="30"/>
      <c r="P26" s="31">
        <f t="shared" si="4"/>
        <v>0</v>
      </c>
      <c r="Q26" s="43">
        <f t="shared" si="5"/>
        <v>0</v>
      </c>
      <c r="R26" s="42"/>
      <c r="S26" s="30"/>
      <c r="T26" s="31">
        <f t="shared" si="6"/>
        <v>0</v>
      </c>
      <c r="U26" s="43">
        <f t="shared" si="7"/>
        <v>0</v>
      </c>
      <c r="V26" s="42"/>
      <c r="W26" s="30"/>
      <c r="X26" s="31">
        <f t="shared" si="8"/>
        <v>0</v>
      </c>
      <c r="Y26" s="43">
        <f t="shared" si="9"/>
        <v>0</v>
      </c>
      <c r="Z26" s="42"/>
      <c r="AA26" s="30"/>
      <c r="AB26" s="31">
        <f t="shared" si="10"/>
        <v>0</v>
      </c>
      <c r="AC26" s="43">
        <f t="shared" si="11"/>
        <v>0</v>
      </c>
      <c r="AD26" s="47"/>
      <c r="AE26" s="32"/>
      <c r="AF26" s="31">
        <f t="shared" si="12"/>
        <v>0</v>
      </c>
      <c r="AG26" s="43">
        <f t="shared" si="13"/>
        <v>0</v>
      </c>
      <c r="AH26" s="42"/>
      <c r="AI26" s="30"/>
      <c r="AJ26" s="31">
        <f t="shared" si="14"/>
        <v>0</v>
      </c>
      <c r="AK26" s="43">
        <f t="shared" si="15"/>
        <v>0</v>
      </c>
      <c r="AL26" s="42"/>
      <c r="AM26" s="30"/>
      <c r="AN26" s="31">
        <f t="shared" si="16"/>
        <v>0</v>
      </c>
      <c r="AO26" s="43">
        <f t="shared" si="17"/>
        <v>0</v>
      </c>
      <c r="AP26" s="42"/>
      <c r="AQ26" s="30"/>
      <c r="AR26" s="31">
        <f t="shared" si="18"/>
        <v>0</v>
      </c>
      <c r="AS26" s="43">
        <f t="shared" si="19"/>
        <v>0</v>
      </c>
      <c r="AT26" s="42"/>
      <c r="AU26" s="30"/>
      <c r="AV26" s="31">
        <f t="shared" si="20"/>
        <v>0</v>
      </c>
      <c r="AW26" s="43">
        <f t="shared" si="21"/>
        <v>0</v>
      </c>
    </row>
    <row r="27" spans="1:49" x14ac:dyDescent="0.25">
      <c r="A27" s="36">
        <v>53063004000</v>
      </c>
      <c r="B27" s="42">
        <v>2</v>
      </c>
      <c r="C27" s="30"/>
      <c r="D27" s="31">
        <f t="shared" si="0"/>
        <v>0.25</v>
      </c>
      <c r="E27" s="43">
        <f t="shared" si="1"/>
        <v>0</v>
      </c>
      <c r="F27" s="42"/>
      <c r="G27" s="30"/>
      <c r="H27" s="31">
        <f t="shared" si="22"/>
        <v>0</v>
      </c>
      <c r="I27" s="43">
        <f t="shared" si="23"/>
        <v>0</v>
      </c>
      <c r="J27" s="42"/>
      <c r="K27" s="30"/>
      <c r="L27" s="31">
        <f t="shared" si="2"/>
        <v>0</v>
      </c>
      <c r="M27" s="43">
        <f t="shared" si="3"/>
        <v>0</v>
      </c>
      <c r="N27" s="42"/>
      <c r="O27" s="30"/>
      <c r="P27" s="31">
        <f t="shared" si="4"/>
        <v>0</v>
      </c>
      <c r="Q27" s="43">
        <f t="shared" si="5"/>
        <v>0</v>
      </c>
      <c r="R27" s="42"/>
      <c r="S27" s="30"/>
      <c r="T27" s="31">
        <f t="shared" si="6"/>
        <v>0</v>
      </c>
      <c r="U27" s="43">
        <f t="shared" si="7"/>
        <v>0</v>
      </c>
      <c r="V27" s="42"/>
      <c r="W27" s="30"/>
      <c r="X27" s="31">
        <f t="shared" si="8"/>
        <v>0</v>
      </c>
      <c r="Y27" s="43">
        <f t="shared" si="9"/>
        <v>0</v>
      </c>
      <c r="Z27" s="42"/>
      <c r="AA27" s="30"/>
      <c r="AB27" s="31">
        <f t="shared" si="10"/>
        <v>0</v>
      </c>
      <c r="AC27" s="43">
        <f t="shared" si="11"/>
        <v>0</v>
      </c>
      <c r="AD27" s="48">
        <v>2</v>
      </c>
      <c r="AE27" s="33"/>
      <c r="AF27" s="31">
        <f t="shared" si="12"/>
        <v>0.22222222222222221</v>
      </c>
      <c r="AG27" s="43">
        <f t="shared" si="13"/>
        <v>0</v>
      </c>
      <c r="AH27" s="42"/>
      <c r="AI27" s="30"/>
      <c r="AJ27" s="31">
        <f t="shared" si="14"/>
        <v>0</v>
      </c>
      <c r="AK27" s="43">
        <f t="shared" si="15"/>
        <v>0</v>
      </c>
      <c r="AL27" s="42">
        <v>4</v>
      </c>
      <c r="AM27" s="30"/>
      <c r="AN27" s="31">
        <f t="shared" si="16"/>
        <v>0.36363636363636365</v>
      </c>
      <c r="AO27" s="43">
        <f t="shared" si="17"/>
        <v>0</v>
      </c>
      <c r="AP27" s="42"/>
      <c r="AQ27" s="30"/>
      <c r="AR27" s="31">
        <f t="shared" si="18"/>
        <v>0</v>
      </c>
      <c r="AS27" s="43">
        <f t="shared" si="19"/>
        <v>0</v>
      </c>
      <c r="AT27" s="42"/>
      <c r="AU27" s="30"/>
      <c r="AV27" s="31">
        <f t="shared" si="20"/>
        <v>0</v>
      </c>
      <c r="AW27" s="43">
        <f t="shared" si="21"/>
        <v>0</v>
      </c>
    </row>
    <row r="28" spans="1:49" x14ac:dyDescent="0.25">
      <c r="A28" s="36">
        <v>53063004700</v>
      </c>
      <c r="B28" s="42"/>
      <c r="C28" s="30"/>
      <c r="D28" s="31">
        <f t="shared" si="0"/>
        <v>0</v>
      </c>
      <c r="E28" s="43">
        <f t="shared" si="1"/>
        <v>0</v>
      </c>
      <c r="F28" s="42">
        <v>3</v>
      </c>
      <c r="G28" s="30"/>
      <c r="H28" s="31">
        <f t="shared" si="22"/>
        <v>0.6</v>
      </c>
      <c r="I28" s="43">
        <f t="shared" si="23"/>
        <v>0</v>
      </c>
      <c r="J28" s="42"/>
      <c r="K28" s="30"/>
      <c r="L28" s="31">
        <f t="shared" si="2"/>
        <v>0</v>
      </c>
      <c r="M28" s="43">
        <f t="shared" si="3"/>
        <v>0</v>
      </c>
      <c r="N28" s="42">
        <v>3</v>
      </c>
      <c r="O28" s="30"/>
      <c r="P28" s="31">
        <f t="shared" si="4"/>
        <v>0.42857142857142855</v>
      </c>
      <c r="Q28" s="43">
        <f t="shared" si="5"/>
        <v>0</v>
      </c>
      <c r="R28" s="42"/>
      <c r="S28" s="30"/>
      <c r="T28" s="31">
        <f t="shared" si="6"/>
        <v>0</v>
      </c>
      <c r="U28" s="43">
        <f t="shared" si="7"/>
        <v>0</v>
      </c>
      <c r="V28" s="42"/>
      <c r="W28" s="30"/>
      <c r="X28" s="31">
        <f t="shared" si="8"/>
        <v>0</v>
      </c>
      <c r="Y28" s="43">
        <f t="shared" si="9"/>
        <v>0</v>
      </c>
      <c r="Z28" s="42"/>
      <c r="AA28" s="30"/>
      <c r="AB28" s="31">
        <f t="shared" si="10"/>
        <v>0</v>
      </c>
      <c r="AC28" s="43">
        <f t="shared" si="11"/>
        <v>0</v>
      </c>
      <c r="AD28" s="48"/>
      <c r="AE28" s="33"/>
      <c r="AF28" s="31">
        <f t="shared" si="12"/>
        <v>0</v>
      </c>
      <c r="AG28" s="43">
        <f t="shared" si="13"/>
        <v>0</v>
      </c>
      <c r="AH28" s="42"/>
      <c r="AI28" s="30"/>
      <c r="AJ28" s="31">
        <f t="shared" si="14"/>
        <v>0</v>
      </c>
      <c r="AK28" s="43">
        <f t="shared" si="15"/>
        <v>0</v>
      </c>
      <c r="AL28" s="42"/>
      <c r="AM28" s="30"/>
      <c r="AN28" s="31">
        <f t="shared" si="16"/>
        <v>0</v>
      </c>
      <c r="AO28" s="43">
        <f t="shared" si="17"/>
        <v>0</v>
      </c>
      <c r="AP28" s="42"/>
      <c r="AQ28" s="30"/>
      <c r="AR28" s="31">
        <f t="shared" si="18"/>
        <v>0</v>
      </c>
      <c r="AS28" s="43">
        <f t="shared" si="19"/>
        <v>0</v>
      </c>
      <c r="AT28" s="42"/>
      <c r="AU28" s="30"/>
      <c r="AV28" s="31">
        <f t="shared" si="20"/>
        <v>0</v>
      </c>
      <c r="AW28" s="43">
        <f t="shared" si="21"/>
        <v>0</v>
      </c>
    </row>
    <row r="29" spans="1:49" x14ac:dyDescent="0.25">
      <c r="A29" s="36">
        <v>53063010202</v>
      </c>
      <c r="B29" s="42"/>
      <c r="C29" s="30"/>
      <c r="D29" s="31">
        <f t="shared" si="0"/>
        <v>0</v>
      </c>
      <c r="E29" s="43">
        <f t="shared" si="1"/>
        <v>0</v>
      </c>
      <c r="F29" s="42"/>
      <c r="G29" s="30"/>
      <c r="H29" s="31">
        <f t="shared" si="22"/>
        <v>0</v>
      </c>
      <c r="I29" s="43">
        <f t="shared" si="23"/>
        <v>0</v>
      </c>
      <c r="J29" s="42"/>
      <c r="K29" s="30"/>
      <c r="L29" s="31">
        <f t="shared" si="2"/>
        <v>0</v>
      </c>
      <c r="M29" s="43">
        <f t="shared" si="3"/>
        <v>0</v>
      </c>
      <c r="N29" s="42"/>
      <c r="O29" s="30"/>
      <c r="P29" s="31">
        <f t="shared" si="4"/>
        <v>0</v>
      </c>
      <c r="Q29" s="43">
        <f t="shared" si="5"/>
        <v>0</v>
      </c>
      <c r="R29" s="42"/>
      <c r="S29" s="30"/>
      <c r="T29" s="31">
        <f t="shared" si="6"/>
        <v>0</v>
      </c>
      <c r="U29" s="43">
        <f t="shared" si="7"/>
        <v>0</v>
      </c>
      <c r="V29" s="42"/>
      <c r="W29" s="30"/>
      <c r="X29" s="31">
        <f t="shared" si="8"/>
        <v>0</v>
      </c>
      <c r="Y29" s="43">
        <f t="shared" si="9"/>
        <v>0</v>
      </c>
      <c r="Z29" s="42"/>
      <c r="AA29" s="30"/>
      <c r="AB29" s="31">
        <f t="shared" si="10"/>
        <v>0</v>
      </c>
      <c r="AC29" s="43">
        <f t="shared" si="11"/>
        <v>0</v>
      </c>
      <c r="AD29" s="47"/>
      <c r="AE29" s="32"/>
      <c r="AF29" s="31">
        <f t="shared" si="12"/>
        <v>0</v>
      </c>
      <c r="AG29" s="43">
        <f t="shared" si="13"/>
        <v>0</v>
      </c>
      <c r="AH29" s="42">
        <v>2</v>
      </c>
      <c r="AI29" s="30"/>
      <c r="AJ29" s="31">
        <f t="shared" si="14"/>
        <v>0.4</v>
      </c>
      <c r="AK29" s="43">
        <f t="shared" si="15"/>
        <v>0</v>
      </c>
      <c r="AL29" s="42"/>
      <c r="AM29" s="30"/>
      <c r="AN29" s="31">
        <f t="shared" si="16"/>
        <v>0</v>
      </c>
      <c r="AO29" s="43">
        <f t="shared" si="17"/>
        <v>0</v>
      </c>
      <c r="AP29" s="42"/>
      <c r="AQ29" s="30"/>
      <c r="AR29" s="31">
        <f t="shared" si="18"/>
        <v>0</v>
      </c>
      <c r="AS29" s="43">
        <f t="shared" si="19"/>
        <v>0</v>
      </c>
      <c r="AT29" s="42"/>
      <c r="AU29" s="30"/>
      <c r="AV29" s="31">
        <f t="shared" si="20"/>
        <v>0</v>
      </c>
      <c r="AW29" s="43">
        <f t="shared" si="21"/>
        <v>0</v>
      </c>
    </row>
    <row r="30" spans="1:49" x14ac:dyDescent="0.25">
      <c r="A30" s="36">
        <v>53063010301</v>
      </c>
      <c r="B30" s="42"/>
      <c r="C30" s="30"/>
      <c r="D30" s="31">
        <f t="shared" si="0"/>
        <v>0</v>
      </c>
      <c r="E30" s="43">
        <f t="shared" si="1"/>
        <v>0</v>
      </c>
      <c r="F30" s="42"/>
      <c r="G30" s="30"/>
      <c r="H30" s="31">
        <f t="shared" si="22"/>
        <v>0</v>
      </c>
      <c r="I30" s="43">
        <f t="shared" si="23"/>
        <v>0</v>
      </c>
      <c r="J30" s="42"/>
      <c r="K30" s="30"/>
      <c r="L30" s="31">
        <f t="shared" si="2"/>
        <v>0</v>
      </c>
      <c r="M30" s="43">
        <f t="shared" si="3"/>
        <v>0</v>
      </c>
      <c r="N30" s="42"/>
      <c r="O30" s="30"/>
      <c r="P30" s="31">
        <f t="shared" si="4"/>
        <v>0</v>
      </c>
      <c r="Q30" s="43">
        <f t="shared" si="5"/>
        <v>0</v>
      </c>
      <c r="R30" s="42"/>
      <c r="S30" s="30"/>
      <c r="T30" s="31">
        <f t="shared" si="6"/>
        <v>0</v>
      </c>
      <c r="U30" s="43">
        <f t="shared" si="7"/>
        <v>0</v>
      </c>
      <c r="V30" s="42"/>
      <c r="W30" s="30"/>
      <c r="X30" s="31">
        <f t="shared" si="8"/>
        <v>0</v>
      </c>
      <c r="Y30" s="43">
        <f t="shared" si="9"/>
        <v>0</v>
      </c>
      <c r="Z30" s="42"/>
      <c r="AA30" s="30"/>
      <c r="AB30" s="31">
        <f t="shared" si="10"/>
        <v>0</v>
      </c>
      <c r="AC30" s="43">
        <f t="shared" si="11"/>
        <v>0</v>
      </c>
      <c r="AD30" s="47"/>
      <c r="AE30" s="32"/>
      <c r="AF30" s="31">
        <f t="shared" si="12"/>
        <v>0</v>
      </c>
      <c r="AG30" s="43">
        <f t="shared" si="13"/>
        <v>0</v>
      </c>
      <c r="AH30" s="42"/>
      <c r="AI30" s="30"/>
      <c r="AJ30" s="31">
        <f t="shared" si="14"/>
        <v>0</v>
      </c>
      <c r="AK30" s="43">
        <f t="shared" si="15"/>
        <v>0</v>
      </c>
      <c r="AL30" s="42"/>
      <c r="AM30" s="30"/>
      <c r="AN30" s="31">
        <f t="shared" si="16"/>
        <v>0</v>
      </c>
      <c r="AO30" s="43">
        <f t="shared" si="17"/>
        <v>0</v>
      </c>
      <c r="AP30" s="42"/>
      <c r="AQ30" s="30"/>
      <c r="AR30" s="31">
        <f t="shared" si="18"/>
        <v>0</v>
      </c>
      <c r="AS30" s="43">
        <f t="shared" si="19"/>
        <v>0</v>
      </c>
      <c r="AT30" s="42"/>
      <c r="AU30" s="30"/>
      <c r="AV30" s="31">
        <f t="shared" si="20"/>
        <v>0</v>
      </c>
      <c r="AW30" s="43">
        <f t="shared" si="21"/>
        <v>0</v>
      </c>
    </row>
    <row r="31" spans="1:49" x14ac:dyDescent="0.25">
      <c r="A31" s="36">
        <v>53063010304</v>
      </c>
      <c r="B31" s="42"/>
      <c r="C31" s="30"/>
      <c r="D31" s="31">
        <f t="shared" si="0"/>
        <v>0</v>
      </c>
      <c r="E31" s="43">
        <f t="shared" si="1"/>
        <v>0</v>
      </c>
      <c r="F31" s="42"/>
      <c r="G31" s="30"/>
      <c r="H31" s="31">
        <f t="shared" si="22"/>
        <v>0</v>
      </c>
      <c r="I31" s="43">
        <f t="shared" si="23"/>
        <v>0</v>
      </c>
      <c r="J31" s="42"/>
      <c r="K31" s="30"/>
      <c r="L31" s="31">
        <f t="shared" si="2"/>
        <v>0</v>
      </c>
      <c r="M31" s="43">
        <f t="shared" si="3"/>
        <v>0</v>
      </c>
      <c r="N31" s="42"/>
      <c r="O31" s="30"/>
      <c r="P31" s="31">
        <f t="shared" si="4"/>
        <v>0</v>
      </c>
      <c r="Q31" s="43">
        <f t="shared" si="5"/>
        <v>0</v>
      </c>
      <c r="R31" s="42"/>
      <c r="S31" s="30"/>
      <c r="T31" s="31">
        <f t="shared" si="6"/>
        <v>0</v>
      </c>
      <c r="U31" s="43">
        <f t="shared" si="7"/>
        <v>0</v>
      </c>
      <c r="V31" s="42"/>
      <c r="W31" s="30"/>
      <c r="X31" s="31">
        <f t="shared" si="8"/>
        <v>0</v>
      </c>
      <c r="Y31" s="43">
        <f t="shared" si="9"/>
        <v>0</v>
      </c>
      <c r="Z31" s="42"/>
      <c r="AA31" s="30"/>
      <c r="AB31" s="31">
        <f t="shared" si="10"/>
        <v>0</v>
      </c>
      <c r="AC31" s="43">
        <f t="shared" si="11"/>
        <v>0</v>
      </c>
      <c r="AD31" s="47"/>
      <c r="AE31" s="32"/>
      <c r="AF31" s="31">
        <f t="shared" si="12"/>
        <v>0</v>
      </c>
      <c r="AG31" s="43">
        <f t="shared" si="13"/>
        <v>0</v>
      </c>
      <c r="AH31" s="42"/>
      <c r="AI31" s="30"/>
      <c r="AJ31" s="31">
        <f t="shared" si="14"/>
        <v>0</v>
      </c>
      <c r="AK31" s="43">
        <f t="shared" si="15"/>
        <v>0</v>
      </c>
      <c r="AL31" s="42"/>
      <c r="AM31" s="30">
        <v>1</v>
      </c>
      <c r="AN31" s="31">
        <f t="shared" si="16"/>
        <v>0</v>
      </c>
      <c r="AO31" s="43">
        <f t="shared" si="17"/>
        <v>5.5555555555555552E-2</v>
      </c>
      <c r="AP31" s="42"/>
      <c r="AQ31" s="30"/>
      <c r="AR31" s="31">
        <f t="shared" si="18"/>
        <v>0</v>
      </c>
      <c r="AS31" s="43">
        <f t="shared" si="19"/>
        <v>0</v>
      </c>
      <c r="AT31" s="42"/>
      <c r="AU31" s="30"/>
      <c r="AV31" s="31">
        <f t="shared" si="20"/>
        <v>0</v>
      </c>
      <c r="AW31" s="43">
        <f t="shared" si="21"/>
        <v>0</v>
      </c>
    </row>
    <row r="32" spans="1:49" x14ac:dyDescent="0.25">
      <c r="A32" s="36">
        <v>53063010401</v>
      </c>
      <c r="B32" s="42"/>
      <c r="C32" s="30"/>
      <c r="D32" s="31">
        <f t="shared" si="0"/>
        <v>0</v>
      </c>
      <c r="E32" s="43">
        <f t="shared" si="1"/>
        <v>0</v>
      </c>
      <c r="F32" s="42"/>
      <c r="G32" s="30"/>
      <c r="H32" s="31">
        <f t="shared" si="22"/>
        <v>0</v>
      </c>
      <c r="I32" s="43">
        <f t="shared" si="23"/>
        <v>0</v>
      </c>
      <c r="J32" s="42"/>
      <c r="K32" s="30">
        <v>1</v>
      </c>
      <c r="L32" s="31">
        <f t="shared" si="2"/>
        <v>0</v>
      </c>
      <c r="M32" s="43">
        <f t="shared" si="3"/>
        <v>7.1428571428571425E-2</v>
      </c>
      <c r="N32" s="42"/>
      <c r="O32" s="30"/>
      <c r="P32" s="31">
        <f t="shared" si="4"/>
        <v>0</v>
      </c>
      <c r="Q32" s="43">
        <f t="shared" si="5"/>
        <v>0</v>
      </c>
      <c r="R32" s="42"/>
      <c r="S32" s="30"/>
      <c r="T32" s="31">
        <f t="shared" si="6"/>
        <v>0</v>
      </c>
      <c r="U32" s="43">
        <f t="shared" si="7"/>
        <v>0</v>
      </c>
      <c r="V32" s="42"/>
      <c r="W32" s="30"/>
      <c r="X32" s="31">
        <f t="shared" si="8"/>
        <v>0</v>
      </c>
      <c r="Y32" s="43">
        <f t="shared" si="9"/>
        <v>0</v>
      </c>
      <c r="Z32" s="42"/>
      <c r="AA32" s="30"/>
      <c r="AB32" s="31">
        <f t="shared" si="10"/>
        <v>0</v>
      </c>
      <c r="AC32" s="43">
        <f t="shared" si="11"/>
        <v>0</v>
      </c>
      <c r="AD32" s="48"/>
      <c r="AE32" s="33"/>
      <c r="AF32" s="31">
        <f t="shared" si="12"/>
        <v>0</v>
      </c>
      <c r="AG32" s="43">
        <f t="shared" si="13"/>
        <v>0</v>
      </c>
      <c r="AH32" s="42"/>
      <c r="AI32" s="30"/>
      <c r="AJ32" s="31">
        <f t="shared" si="14"/>
        <v>0</v>
      </c>
      <c r="AK32" s="43">
        <f t="shared" si="15"/>
        <v>0</v>
      </c>
      <c r="AL32" s="42"/>
      <c r="AM32" s="30"/>
      <c r="AN32" s="31">
        <f t="shared" si="16"/>
        <v>0</v>
      </c>
      <c r="AO32" s="43">
        <f t="shared" si="17"/>
        <v>0</v>
      </c>
      <c r="AP32" s="42"/>
      <c r="AQ32" s="30"/>
      <c r="AR32" s="31">
        <f t="shared" si="18"/>
        <v>0</v>
      </c>
      <c r="AS32" s="43">
        <f t="shared" si="19"/>
        <v>0</v>
      </c>
      <c r="AT32" s="42"/>
      <c r="AU32" s="30"/>
      <c r="AV32" s="31">
        <f t="shared" si="20"/>
        <v>0</v>
      </c>
      <c r="AW32" s="43">
        <f t="shared" si="21"/>
        <v>0</v>
      </c>
    </row>
    <row r="33" spans="1:49" x14ac:dyDescent="0.25">
      <c r="A33" s="36">
        <v>53063010503</v>
      </c>
      <c r="B33" s="42"/>
      <c r="C33" s="30"/>
      <c r="D33" s="31">
        <f t="shared" si="0"/>
        <v>0</v>
      </c>
      <c r="E33" s="43">
        <f t="shared" si="1"/>
        <v>0</v>
      </c>
      <c r="F33" s="42"/>
      <c r="G33" s="30"/>
      <c r="H33" s="31">
        <f t="shared" si="22"/>
        <v>0</v>
      </c>
      <c r="I33" s="43">
        <f t="shared" si="23"/>
        <v>0</v>
      </c>
      <c r="J33" s="42"/>
      <c r="K33" s="30"/>
      <c r="L33" s="31">
        <f t="shared" si="2"/>
        <v>0</v>
      </c>
      <c r="M33" s="43">
        <f t="shared" si="3"/>
        <v>0</v>
      </c>
      <c r="N33" s="42"/>
      <c r="O33" s="30"/>
      <c r="P33" s="31">
        <f t="shared" si="4"/>
        <v>0</v>
      </c>
      <c r="Q33" s="43">
        <f t="shared" si="5"/>
        <v>0</v>
      </c>
      <c r="R33" s="42"/>
      <c r="S33" s="30"/>
      <c r="T33" s="31">
        <f t="shared" si="6"/>
        <v>0</v>
      </c>
      <c r="U33" s="43">
        <f t="shared" si="7"/>
        <v>0</v>
      </c>
      <c r="V33" s="42"/>
      <c r="W33" s="30"/>
      <c r="X33" s="31">
        <f t="shared" si="8"/>
        <v>0</v>
      </c>
      <c r="Y33" s="43">
        <f t="shared" si="9"/>
        <v>0</v>
      </c>
      <c r="Z33" s="42"/>
      <c r="AA33" s="30"/>
      <c r="AB33" s="31">
        <f t="shared" si="10"/>
        <v>0</v>
      </c>
      <c r="AC33" s="43">
        <f t="shared" si="11"/>
        <v>0</v>
      </c>
      <c r="AD33" s="47">
        <v>1</v>
      </c>
      <c r="AE33" s="32"/>
      <c r="AF33" s="31">
        <f t="shared" si="12"/>
        <v>0.1111111111111111</v>
      </c>
      <c r="AG33" s="43">
        <f t="shared" si="13"/>
        <v>0</v>
      </c>
      <c r="AH33" s="42"/>
      <c r="AI33" s="30"/>
      <c r="AJ33" s="31">
        <f t="shared" si="14"/>
        <v>0</v>
      </c>
      <c r="AK33" s="43">
        <f t="shared" si="15"/>
        <v>0</v>
      </c>
      <c r="AL33" s="42"/>
      <c r="AM33" s="30"/>
      <c r="AN33" s="31">
        <f t="shared" si="16"/>
        <v>0</v>
      </c>
      <c r="AO33" s="43">
        <f t="shared" si="17"/>
        <v>0</v>
      </c>
      <c r="AP33" s="42"/>
      <c r="AQ33" s="30"/>
      <c r="AR33" s="31">
        <f t="shared" si="18"/>
        <v>0</v>
      </c>
      <c r="AS33" s="43">
        <f t="shared" si="19"/>
        <v>0</v>
      </c>
      <c r="AT33" s="42"/>
      <c r="AU33" s="30"/>
      <c r="AV33" s="31">
        <f t="shared" si="20"/>
        <v>0</v>
      </c>
      <c r="AW33" s="43">
        <f t="shared" si="21"/>
        <v>0</v>
      </c>
    </row>
    <row r="34" spans="1:49" x14ac:dyDescent="0.25">
      <c r="A34" s="36">
        <v>53063010800</v>
      </c>
      <c r="B34" s="42"/>
      <c r="C34" s="30"/>
      <c r="D34" s="31">
        <f t="shared" si="0"/>
        <v>0</v>
      </c>
      <c r="E34" s="43">
        <f t="shared" si="1"/>
        <v>0</v>
      </c>
      <c r="F34" s="42"/>
      <c r="G34" s="30"/>
      <c r="H34" s="31">
        <f t="shared" si="22"/>
        <v>0</v>
      </c>
      <c r="I34" s="43">
        <f t="shared" si="23"/>
        <v>0</v>
      </c>
      <c r="J34" s="42"/>
      <c r="K34" s="30"/>
      <c r="L34" s="31">
        <f t="shared" si="2"/>
        <v>0</v>
      </c>
      <c r="M34" s="43">
        <f t="shared" si="3"/>
        <v>0</v>
      </c>
      <c r="N34" s="42"/>
      <c r="O34" s="30">
        <v>1</v>
      </c>
      <c r="P34" s="31">
        <f t="shared" si="4"/>
        <v>0</v>
      </c>
      <c r="Q34" s="43">
        <f t="shared" si="5"/>
        <v>0.1</v>
      </c>
      <c r="R34" s="42"/>
      <c r="S34" s="30"/>
      <c r="T34" s="31">
        <f t="shared" si="6"/>
        <v>0</v>
      </c>
      <c r="U34" s="43">
        <f t="shared" si="7"/>
        <v>0</v>
      </c>
      <c r="V34" s="42"/>
      <c r="W34" s="30"/>
      <c r="X34" s="31">
        <f t="shared" si="8"/>
        <v>0</v>
      </c>
      <c r="Y34" s="43">
        <f t="shared" si="9"/>
        <v>0</v>
      </c>
      <c r="Z34" s="42"/>
      <c r="AA34" s="30"/>
      <c r="AB34" s="31">
        <f t="shared" si="10"/>
        <v>0</v>
      </c>
      <c r="AC34" s="43">
        <f t="shared" si="11"/>
        <v>0</v>
      </c>
      <c r="AD34" s="47"/>
      <c r="AE34" s="32"/>
      <c r="AF34" s="31">
        <f t="shared" si="12"/>
        <v>0</v>
      </c>
      <c r="AG34" s="43">
        <f t="shared" si="13"/>
        <v>0</v>
      </c>
      <c r="AH34" s="42"/>
      <c r="AI34" s="30"/>
      <c r="AJ34" s="31">
        <f t="shared" si="14"/>
        <v>0</v>
      </c>
      <c r="AK34" s="43">
        <f t="shared" si="15"/>
        <v>0</v>
      </c>
      <c r="AL34" s="42"/>
      <c r="AM34" s="30"/>
      <c r="AN34" s="31">
        <f t="shared" si="16"/>
        <v>0</v>
      </c>
      <c r="AO34" s="43">
        <f t="shared" si="17"/>
        <v>0</v>
      </c>
      <c r="AP34" s="42"/>
      <c r="AQ34" s="30"/>
      <c r="AR34" s="31">
        <f t="shared" si="18"/>
        <v>0</v>
      </c>
      <c r="AS34" s="43">
        <f t="shared" si="19"/>
        <v>0</v>
      </c>
      <c r="AT34" s="42"/>
      <c r="AU34" s="30"/>
      <c r="AV34" s="31">
        <f t="shared" si="20"/>
        <v>0</v>
      </c>
      <c r="AW34" s="43">
        <f t="shared" si="21"/>
        <v>0</v>
      </c>
    </row>
    <row r="35" spans="1:49" x14ac:dyDescent="0.25">
      <c r="A35" s="36">
        <v>53063011101</v>
      </c>
      <c r="B35" s="42"/>
      <c r="C35" s="30">
        <v>2</v>
      </c>
      <c r="D35" s="31">
        <f t="shared" si="0"/>
        <v>0</v>
      </c>
      <c r="E35" s="43">
        <f t="shared" si="1"/>
        <v>0.16666666666666666</v>
      </c>
      <c r="F35" s="42"/>
      <c r="G35" s="30"/>
      <c r="H35" s="31">
        <f t="shared" si="22"/>
        <v>0</v>
      </c>
      <c r="I35" s="43">
        <f t="shared" si="23"/>
        <v>0</v>
      </c>
      <c r="J35" s="42"/>
      <c r="K35" s="30"/>
      <c r="L35" s="31">
        <f t="shared" si="2"/>
        <v>0</v>
      </c>
      <c r="M35" s="43">
        <f t="shared" si="3"/>
        <v>0</v>
      </c>
      <c r="N35" s="42"/>
      <c r="O35" s="30"/>
      <c r="P35" s="31">
        <f t="shared" si="4"/>
        <v>0</v>
      </c>
      <c r="Q35" s="43">
        <f t="shared" si="5"/>
        <v>0</v>
      </c>
      <c r="R35" s="42"/>
      <c r="S35" s="30"/>
      <c r="T35" s="31">
        <f t="shared" si="6"/>
        <v>0</v>
      </c>
      <c r="U35" s="43">
        <f t="shared" si="7"/>
        <v>0</v>
      </c>
      <c r="V35" s="42"/>
      <c r="W35" s="30"/>
      <c r="X35" s="31">
        <f t="shared" si="8"/>
        <v>0</v>
      </c>
      <c r="Y35" s="43">
        <f t="shared" si="9"/>
        <v>0</v>
      </c>
      <c r="Z35" s="42"/>
      <c r="AA35" s="30"/>
      <c r="AB35" s="31">
        <f t="shared" si="10"/>
        <v>0</v>
      </c>
      <c r="AC35" s="43">
        <f t="shared" si="11"/>
        <v>0</v>
      </c>
      <c r="AD35" s="47"/>
      <c r="AE35" s="32"/>
      <c r="AF35" s="31">
        <f t="shared" si="12"/>
        <v>0</v>
      </c>
      <c r="AG35" s="43">
        <f t="shared" si="13"/>
        <v>0</v>
      </c>
      <c r="AH35" s="42"/>
      <c r="AI35" s="30"/>
      <c r="AJ35" s="31">
        <f t="shared" si="14"/>
        <v>0</v>
      </c>
      <c r="AK35" s="43">
        <f t="shared" si="15"/>
        <v>0</v>
      </c>
      <c r="AL35" s="42"/>
      <c r="AM35" s="30"/>
      <c r="AN35" s="31">
        <f t="shared" si="16"/>
        <v>0</v>
      </c>
      <c r="AO35" s="43">
        <f t="shared" si="17"/>
        <v>0</v>
      </c>
      <c r="AP35" s="42"/>
      <c r="AQ35" s="30"/>
      <c r="AR35" s="31">
        <f t="shared" si="18"/>
        <v>0</v>
      </c>
      <c r="AS35" s="43">
        <f t="shared" si="19"/>
        <v>0</v>
      </c>
      <c r="AT35" s="42"/>
      <c r="AU35" s="30"/>
      <c r="AV35" s="31">
        <f t="shared" si="20"/>
        <v>0</v>
      </c>
      <c r="AW35" s="43">
        <f t="shared" si="21"/>
        <v>0</v>
      </c>
    </row>
    <row r="36" spans="1:49" x14ac:dyDescent="0.25">
      <c r="A36" s="36">
        <v>53063011102</v>
      </c>
      <c r="B36" s="42"/>
      <c r="C36" s="30">
        <v>2</v>
      </c>
      <c r="D36" s="31">
        <f t="shared" si="0"/>
        <v>0</v>
      </c>
      <c r="E36" s="43">
        <f t="shared" si="1"/>
        <v>0.16666666666666666</v>
      </c>
      <c r="F36" s="42"/>
      <c r="G36" s="30"/>
      <c r="H36" s="31">
        <f t="shared" si="22"/>
        <v>0</v>
      </c>
      <c r="I36" s="43">
        <f t="shared" si="23"/>
        <v>0</v>
      </c>
      <c r="J36" s="42"/>
      <c r="K36" s="30"/>
      <c r="L36" s="31">
        <f t="shared" si="2"/>
        <v>0</v>
      </c>
      <c r="M36" s="43">
        <f t="shared" si="3"/>
        <v>0</v>
      </c>
      <c r="N36" s="42"/>
      <c r="O36" s="30"/>
      <c r="P36" s="31">
        <f t="shared" si="4"/>
        <v>0</v>
      </c>
      <c r="Q36" s="43">
        <f t="shared" si="5"/>
        <v>0</v>
      </c>
      <c r="R36" s="42"/>
      <c r="S36" s="30"/>
      <c r="T36" s="31">
        <f t="shared" si="6"/>
        <v>0</v>
      </c>
      <c r="U36" s="43">
        <f t="shared" si="7"/>
        <v>0</v>
      </c>
      <c r="V36" s="42"/>
      <c r="W36" s="30"/>
      <c r="X36" s="31">
        <f t="shared" si="8"/>
        <v>0</v>
      </c>
      <c r="Y36" s="43">
        <f t="shared" si="9"/>
        <v>0</v>
      </c>
      <c r="Z36" s="42"/>
      <c r="AA36" s="30"/>
      <c r="AB36" s="31">
        <f t="shared" si="10"/>
        <v>0</v>
      </c>
      <c r="AC36" s="43">
        <f t="shared" si="11"/>
        <v>0</v>
      </c>
      <c r="AD36" s="48"/>
      <c r="AE36" s="33"/>
      <c r="AF36" s="31">
        <f t="shared" si="12"/>
        <v>0</v>
      </c>
      <c r="AG36" s="43">
        <f t="shared" si="13"/>
        <v>0</v>
      </c>
      <c r="AH36" s="42"/>
      <c r="AI36" s="30"/>
      <c r="AJ36" s="31">
        <f t="shared" si="14"/>
        <v>0</v>
      </c>
      <c r="AK36" s="43">
        <f t="shared" si="15"/>
        <v>0</v>
      </c>
      <c r="AL36" s="42"/>
      <c r="AM36" s="30"/>
      <c r="AN36" s="31">
        <f t="shared" si="16"/>
        <v>0</v>
      </c>
      <c r="AO36" s="43">
        <f t="shared" si="17"/>
        <v>0</v>
      </c>
      <c r="AP36" s="42"/>
      <c r="AQ36" s="30"/>
      <c r="AR36" s="31">
        <f t="shared" si="18"/>
        <v>0</v>
      </c>
      <c r="AS36" s="43">
        <f t="shared" si="19"/>
        <v>0</v>
      </c>
      <c r="AT36" s="42"/>
      <c r="AU36" s="30"/>
      <c r="AV36" s="31">
        <f t="shared" si="20"/>
        <v>0</v>
      </c>
      <c r="AW36" s="43">
        <f t="shared" si="21"/>
        <v>0</v>
      </c>
    </row>
    <row r="37" spans="1:49" x14ac:dyDescent="0.25">
      <c r="A37" s="36">
        <v>53063011201</v>
      </c>
      <c r="B37" s="42"/>
      <c r="C37" s="30"/>
      <c r="D37" s="31">
        <f t="shared" si="0"/>
        <v>0</v>
      </c>
      <c r="E37" s="43">
        <f t="shared" si="1"/>
        <v>0</v>
      </c>
      <c r="F37" s="42"/>
      <c r="G37" s="30">
        <v>2</v>
      </c>
      <c r="H37" s="31">
        <f t="shared" si="22"/>
        <v>0</v>
      </c>
      <c r="I37" s="43">
        <f t="shared" si="23"/>
        <v>0.25</v>
      </c>
      <c r="J37" s="42"/>
      <c r="K37" s="30"/>
      <c r="L37" s="31">
        <f t="shared" si="2"/>
        <v>0</v>
      </c>
      <c r="M37" s="43">
        <f t="shared" si="3"/>
        <v>0</v>
      </c>
      <c r="N37" s="42"/>
      <c r="O37" s="30"/>
      <c r="P37" s="31">
        <f t="shared" si="4"/>
        <v>0</v>
      </c>
      <c r="Q37" s="43">
        <f t="shared" si="5"/>
        <v>0</v>
      </c>
      <c r="R37" s="42"/>
      <c r="S37" s="30">
        <v>2</v>
      </c>
      <c r="T37" s="31">
        <f t="shared" si="6"/>
        <v>0</v>
      </c>
      <c r="U37" s="43">
        <f t="shared" si="7"/>
        <v>0.1</v>
      </c>
      <c r="V37" s="42"/>
      <c r="W37" s="30"/>
      <c r="X37" s="31">
        <f t="shared" si="8"/>
        <v>0</v>
      </c>
      <c r="Y37" s="43">
        <f t="shared" si="9"/>
        <v>0</v>
      </c>
      <c r="Z37" s="42"/>
      <c r="AA37" s="30">
        <v>2</v>
      </c>
      <c r="AB37" s="31">
        <f t="shared" si="10"/>
        <v>0</v>
      </c>
      <c r="AC37" s="43">
        <f t="shared" si="11"/>
        <v>0.2857142857142857</v>
      </c>
      <c r="AD37" s="47"/>
      <c r="AE37" s="32"/>
      <c r="AF37" s="31">
        <f t="shared" si="12"/>
        <v>0</v>
      </c>
      <c r="AG37" s="43">
        <f t="shared" si="13"/>
        <v>0</v>
      </c>
      <c r="AH37" s="42"/>
      <c r="AI37" s="30"/>
      <c r="AJ37" s="31">
        <f t="shared" si="14"/>
        <v>0</v>
      </c>
      <c r="AK37" s="43">
        <f t="shared" si="15"/>
        <v>0</v>
      </c>
      <c r="AL37" s="42"/>
      <c r="AM37" s="30">
        <v>4</v>
      </c>
      <c r="AN37" s="31">
        <f t="shared" si="16"/>
        <v>0</v>
      </c>
      <c r="AO37" s="43">
        <f t="shared" si="17"/>
        <v>0.22222222222222221</v>
      </c>
      <c r="AP37" s="42"/>
      <c r="AQ37" s="30">
        <v>4</v>
      </c>
      <c r="AR37" s="31">
        <f t="shared" si="18"/>
        <v>0</v>
      </c>
      <c r="AS37" s="43">
        <f t="shared" si="19"/>
        <v>0.44444444444444442</v>
      </c>
      <c r="AT37" s="42"/>
      <c r="AU37" s="30"/>
      <c r="AV37" s="31">
        <f t="shared" si="20"/>
        <v>0</v>
      </c>
      <c r="AW37" s="43">
        <f t="shared" si="21"/>
        <v>0</v>
      </c>
    </row>
    <row r="38" spans="1:49" x14ac:dyDescent="0.25">
      <c r="A38" s="36">
        <v>53063011202</v>
      </c>
      <c r="B38" s="42"/>
      <c r="C38" s="30"/>
      <c r="D38" s="31">
        <f t="shared" si="0"/>
        <v>0</v>
      </c>
      <c r="E38" s="43">
        <f t="shared" si="1"/>
        <v>0</v>
      </c>
      <c r="F38" s="42"/>
      <c r="G38" s="30"/>
      <c r="H38" s="31">
        <f t="shared" si="22"/>
        <v>0</v>
      </c>
      <c r="I38" s="43">
        <f t="shared" si="23"/>
        <v>0</v>
      </c>
      <c r="J38" s="42"/>
      <c r="K38" s="30"/>
      <c r="L38" s="31">
        <f t="shared" si="2"/>
        <v>0</v>
      </c>
      <c r="M38" s="43">
        <f t="shared" si="3"/>
        <v>0</v>
      </c>
      <c r="N38" s="42"/>
      <c r="O38" s="30"/>
      <c r="P38" s="31">
        <f t="shared" si="4"/>
        <v>0</v>
      </c>
      <c r="Q38" s="43">
        <f t="shared" si="5"/>
        <v>0</v>
      </c>
      <c r="R38" s="42">
        <v>2</v>
      </c>
      <c r="S38" s="30"/>
      <c r="T38" s="31">
        <f t="shared" si="6"/>
        <v>0.25</v>
      </c>
      <c r="U38" s="43">
        <f t="shared" si="7"/>
        <v>0</v>
      </c>
      <c r="V38" s="42"/>
      <c r="W38" s="30"/>
      <c r="X38" s="31">
        <f t="shared" si="8"/>
        <v>0</v>
      </c>
      <c r="Y38" s="43">
        <f t="shared" si="9"/>
        <v>0</v>
      </c>
      <c r="Z38" s="42"/>
      <c r="AA38" s="30"/>
      <c r="AB38" s="31">
        <f t="shared" si="10"/>
        <v>0</v>
      </c>
      <c r="AC38" s="43">
        <f t="shared" si="11"/>
        <v>0</v>
      </c>
      <c r="AD38" s="47">
        <v>2</v>
      </c>
      <c r="AE38" s="32"/>
      <c r="AF38" s="31">
        <f t="shared" si="12"/>
        <v>0.22222222222222221</v>
      </c>
      <c r="AG38" s="43">
        <f t="shared" si="13"/>
        <v>0</v>
      </c>
      <c r="AH38" s="42"/>
      <c r="AI38" s="30"/>
      <c r="AJ38" s="31">
        <f t="shared" si="14"/>
        <v>0</v>
      </c>
      <c r="AK38" s="43">
        <f t="shared" si="15"/>
        <v>0</v>
      </c>
      <c r="AL38" s="42">
        <v>2</v>
      </c>
      <c r="AM38" s="30"/>
      <c r="AN38" s="31">
        <f t="shared" si="16"/>
        <v>0.18181818181818182</v>
      </c>
      <c r="AO38" s="43">
        <f t="shared" si="17"/>
        <v>0</v>
      </c>
      <c r="AP38" s="42"/>
      <c r="AQ38" s="30"/>
      <c r="AR38" s="31">
        <f t="shared" si="18"/>
        <v>0</v>
      </c>
      <c r="AS38" s="43">
        <f t="shared" si="19"/>
        <v>0</v>
      </c>
      <c r="AT38" s="42"/>
      <c r="AU38" s="30"/>
      <c r="AV38" s="31">
        <f t="shared" si="20"/>
        <v>0</v>
      </c>
      <c r="AW38" s="43">
        <f t="shared" si="21"/>
        <v>0</v>
      </c>
    </row>
    <row r="39" spans="1:49" x14ac:dyDescent="0.25">
      <c r="A39" s="36">
        <v>53063011400</v>
      </c>
      <c r="B39" s="42"/>
      <c r="C39" s="30">
        <v>2</v>
      </c>
      <c r="D39" s="31">
        <f t="shared" si="0"/>
        <v>0</v>
      </c>
      <c r="E39" s="43">
        <f t="shared" si="1"/>
        <v>0.16666666666666666</v>
      </c>
      <c r="F39" s="42"/>
      <c r="G39" s="30">
        <v>2</v>
      </c>
      <c r="H39" s="31">
        <f t="shared" si="22"/>
        <v>0</v>
      </c>
      <c r="I39" s="43">
        <f t="shared" si="23"/>
        <v>0.25</v>
      </c>
      <c r="J39" s="42"/>
      <c r="K39" s="30"/>
      <c r="L39" s="31">
        <f t="shared" si="2"/>
        <v>0</v>
      </c>
      <c r="M39" s="43">
        <f t="shared" si="3"/>
        <v>0</v>
      </c>
      <c r="N39" s="42"/>
      <c r="O39" s="30"/>
      <c r="P39" s="31">
        <f t="shared" si="4"/>
        <v>0</v>
      </c>
      <c r="Q39" s="43">
        <f t="shared" si="5"/>
        <v>0</v>
      </c>
      <c r="R39" s="42"/>
      <c r="S39" s="30"/>
      <c r="T39" s="31">
        <f t="shared" si="6"/>
        <v>0</v>
      </c>
      <c r="U39" s="43">
        <f t="shared" si="7"/>
        <v>0</v>
      </c>
      <c r="V39" s="42"/>
      <c r="W39" s="30"/>
      <c r="X39" s="31">
        <f t="shared" si="8"/>
        <v>0</v>
      </c>
      <c r="Y39" s="43">
        <f t="shared" si="9"/>
        <v>0</v>
      </c>
      <c r="Z39" s="42"/>
      <c r="AA39" s="30"/>
      <c r="AB39" s="31">
        <f t="shared" si="10"/>
        <v>0</v>
      </c>
      <c r="AC39" s="43">
        <f t="shared" si="11"/>
        <v>0</v>
      </c>
      <c r="AD39" s="47"/>
      <c r="AE39" s="32"/>
      <c r="AF39" s="31">
        <f t="shared" si="12"/>
        <v>0</v>
      </c>
      <c r="AG39" s="43">
        <f t="shared" si="13"/>
        <v>0</v>
      </c>
      <c r="AH39" s="42"/>
      <c r="AI39" s="30"/>
      <c r="AJ39" s="31">
        <f t="shared" si="14"/>
        <v>0</v>
      </c>
      <c r="AK39" s="43">
        <f t="shared" si="15"/>
        <v>0</v>
      </c>
      <c r="AL39" s="42"/>
      <c r="AM39" s="30"/>
      <c r="AN39" s="31">
        <f t="shared" si="16"/>
        <v>0</v>
      </c>
      <c r="AO39" s="43">
        <f t="shared" si="17"/>
        <v>0</v>
      </c>
      <c r="AP39" s="42"/>
      <c r="AQ39" s="30"/>
      <c r="AR39" s="31">
        <f t="shared" si="18"/>
        <v>0</v>
      </c>
      <c r="AS39" s="43">
        <f t="shared" si="19"/>
        <v>0</v>
      </c>
      <c r="AT39" s="42"/>
      <c r="AU39" s="30"/>
      <c r="AV39" s="31">
        <f t="shared" si="20"/>
        <v>0</v>
      </c>
      <c r="AW39" s="43">
        <f t="shared" si="21"/>
        <v>0</v>
      </c>
    </row>
    <row r="40" spans="1:49" x14ac:dyDescent="0.25">
      <c r="A40" s="36">
        <v>53063011600</v>
      </c>
      <c r="B40" s="42"/>
      <c r="C40" s="30"/>
      <c r="D40" s="31">
        <f t="shared" si="0"/>
        <v>0</v>
      </c>
      <c r="E40" s="43">
        <f t="shared" si="1"/>
        <v>0</v>
      </c>
      <c r="F40" s="42"/>
      <c r="G40" s="30"/>
      <c r="H40" s="31">
        <f t="shared" si="22"/>
        <v>0</v>
      </c>
      <c r="I40" s="43">
        <f t="shared" si="23"/>
        <v>0</v>
      </c>
      <c r="J40" s="42"/>
      <c r="K40" s="30"/>
      <c r="L40" s="31">
        <f t="shared" si="2"/>
        <v>0</v>
      </c>
      <c r="M40" s="43">
        <f t="shared" si="3"/>
        <v>0</v>
      </c>
      <c r="N40" s="42"/>
      <c r="O40" s="30"/>
      <c r="P40" s="31">
        <f t="shared" si="4"/>
        <v>0</v>
      </c>
      <c r="Q40" s="43">
        <f t="shared" si="5"/>
        <v>0</v>
      </c>
      <c r="R40" s="42">
        <v>2</v>
      </c>
      <c r="S40" s="30"/>
      <c r="T40" s="31">
        <f t="shared" si="6"/>
        <v>0.25</v>
      </c>
      <c r="U40" s="43">
        <f t="shared" si="7"/>
        <v>0</v>
      </c>
      <c r="V40" s="42"/>
      <c r="W40" s="30"/>
      <c r="X40" s="31">
        <f t="shared" si="8"/>
        <v>0</v>
      </c>
      <c r="Y40" s="43">
        <f t="shared" si="9"/>
        <v>0</v>
      </c>
      <c r="Z40" s="42"/>
      <c r="AA40" s="30"/>
      <c r="AB40" s="31">
        <f t="shared" si="10"/>
        <v>0</v>
      </c>
      <c r="AC40" s="43">
        <f t="shared" si="11"/>
        <v>0</v>
      </c>
      <c r="AD40" s="47"/>
      <c r="AE40" s="32"/>
      <c r="AF40" s="31">
        <f t="shared" si="12"/>
        <v>0</v>
      </c>
      <c r="AG40" s="43">
        <f t="shared" si="13"/>
        <v>0</v>
      </c>
      <c r="AH40" s="42"/>
      <c r="AI40" s="30"/>
      <c r="AJ40" s="31">
        <f t="shared" si="14"/>
        <v>0</v>
      </c>
      <c r="AK40" s="43">
        <f t="shared" si="15"/>
        <v>0</v>
      </c>
      <c r="AL40" s="42"/>
      <c r="AM40" s="30"/>
      <c r="AN40" s="31">
        <f t="shared" si="16"/>
        <v>0</v>
      </c>
      <c r="AO40" s="43">
        <f t="shared" si="17"/>
        <v>0</v>
      </c>
      <c r="AP40" s="42"/>
      <c r="AQ40" s="30"/>
      <c r="AR40" s="31">
        <f t="shared" si="18"/>
        <v>0</v>
      </c>
      <c r="AS40" s="43">
        <f t="shared" si="19"/>
        <v>0</v>
      </c>
      <c r="AT40" s="42"/>
      <c r="AU40" s="30"/>
      <c r="AV40" s="31">
        <f t="shared" si="20"/>
        <v>0</v>
      </c>
      <c r="AW40" s="43">
        <f t="shared" si="21"/>
        <v>0</v>
      </c>
    </row>
    <row r="41" spans="1:49" x14ac:dyDescent="0.25">
      <c r="A41" s="36">
        <v>53063011702</v>
      </c>
      <c r="B41" s="42"/>
      <c r="C41" s="30"/>
      <c r="D41" s="31">
        <f t="shared" si="0"/>
        <v>0</v>
      </c>
      <c r="E41" s="43">
        <f t="shared" si="1"/>
        <v>0</v>
      </c>
      <c r="F41" s="42"/>
      <c r="G41" s="30"/>
      <c r="H41" s="31">
        <f t="shared" si="22"/>
        <v>0</v>
      </c>
      <c r="I41" s="43">
        <f t="shared" si="23"/>
        <v>0</v>
      </c>
      <c r="J41" s="42"/>
      <c r="K41" s="30"/>
      <c r="L41" s="31">
        <f t="shared" si="2"/>
        <v>0</v>
      </c>
      <c r="M41" s="43">
        <f t="shared" si="3"/>
        <v>0</v>
      </c>
      <c r="N41" s="42"/>
      <c r="O41" s="30"/>
      <c r="P41" s="31">
        <f t="shared" si="4"/>
        <v>0</v>
      </c>
      <c r="Q41" s="43">
        <f t="shared" si="5"/>
        <v>0</v>
      </c>
      <c r="R41" s="42"/>
      <c r="S41" s="30"/>
      <c r="T41" s="31">
        <f t="shared" si="6"/>
        <v>0</v>
      </c>
      <c r="U41" s="43">
        <f t="shared" si="7"/>
        <v>0</v>
      </c>
      <c r="V41" s="42"/>
      <c r="W41" s="30"/>
      <c r="X41" s="31">
        <f t="shared" si="8"/>
        <v>0</v>
      </c>
      <c r="Y41" s="43">
        <f t="shared" si="9"/>
        <v>0</v>
      </c>
      <c r="Z41" s="42"/>
      <c r="AA41" s="30"/>
      <c r="AB41" s="31">
        <f t="shared" si="10"/>
        <v>0</v>
      </c>
      <c r="AC41" s="43">
        <f t="shared" si="11"/>
        <v>0</v>
      </c>
      <c r="AD41" s="47"/>
      <c r="AE41" s="32"/>
      <c r="AF41" s="31">
        <f t="shared" si="12"/>
        <v>0</v>
      </c>
      <c r="AG41" s="43">
        <f t="shared" si="13"/>
        <v>0</v>
      </c>
      <c r="AH41" s="42"/>
      <c r="AI41" s="30"/>
      <c r="AJ41" s="31">
        <f t="shared" si="14"/>
        <v>0</v>
      </c>
      <c r="AK41" s="43">
        <f t="shared" si="15"/>
        <v>0</v>
      </c>
      <c r="AL41" s="42"/>
      <c r="AM41" s="30"/>
      <c r="AN41" s="31">
        <f t="shared" si="16"/>
        <v>0</v>
      </c>
      <c r="AO41" s="43">
        <f t="shared" si="17"/>
        <v>0</v>
      </c>
      <c r="AP41" s="42"/>
      <c r="AQ41" s="30"/>
      <c r="AR41" s="31">
        <f t="shared" si="18"/>
        <v>0</v>
      </c>
      <c r="AS41" s="43">
        <f t="shared" si="19"/>
        <v>0</v>
      </c>
      <c r="AT41" s="42"/>
      <c r="AU41" s="30"/>
      <c r="AV41" s="31">
        <f t="shared" si="20"/>
        <v>0</v>
      </c>
      <c r="AW41" s="43">
        <f t="shared" si="21"/>
        <v>0</v>
      </c>
    </row>
    <row r="42" spans="1:49" x14ac:dyDescent="0.25">
      <c r="A42" s="36">
        <v>53063012200</v>
      </c>
      <c r="B42" s="42"/>
      <c r="C42" s="30"/>
      <c r="D42" s="31">
        <f t="shared" si="0"/>
        <v>0</v>
      </c>
      <c r="E42" s="43">
        <f t="shared" si="1"/>
        <v>0</v>
      </c>
      <c r="F42" s="42"/>
      <c r="G42" s="30">
        <v>2</v>
      </c>
      <c r="H42" s="31">
        <f t="shared" si="22"/>
        <v>0</v>
      </c>
      <c r="I42" s="43">
        <f t="shared" si="23"/>
        <v>0.25</v>
      </c>
      <c r="J42" s="42"/>
      <c r="K42" s="30"/>
      <c r="L42" s="31">
        <f t="shared" si="2"/>
        <v>0</v>
      </c>
      <c r="M42" s="43">
        <f t="shared" si="3"/>
        <v>0</v>
      </c>
      <c r="N42" s="42"/>
      <c r="O42" s="30"/>
      <c r="P42" s="31">
        <f t="shared" si="4"/>
        <v>0</v>
      </c>
      <c r="Q42" s="43">
        <f t="shared" si="5"/>
        <v>0</v>
      </c>
      <c r="R42" s="42"/>
      <c r="S42" s="30"/>
      <c r="T42" s="31">
        <f t="shared" si="6"/>
        <v>0</v>
      </c>
      <c r="U42" s="43">
        <f t="shared" si="7"/>
        <v>0</v>
      </c>
      <c r="V42" s="42"/>
      <c r="W42" s="30">
        <v>2</v>
      </c>
      <c r="X42" s="31">
        <f t="shared" si="8"/>
        <v>0</v>
      </c>
      <c r="Y42" s="43">
        <f t="shared" si="9"/>
        <v>0.22222222222222221</v>
      </c>
      <c r="Z42" s="42"/>
      <c r="AA42" s="30"/>
      <c r="AB42" s="31">
        <f t="shared" si="10"/>
        <v>0</v>
      </c>
      <c r="AC42" s="43">
        <f t="shared" si="11"/>
        <v>0</v>
      </c>
      <c r="AD42" s="47"/>
      <c r="AE42" s="32"/>
      <c r="AF42" s="31">
        <f t="shared" si="12"/>
        <v>0</v>
      </c>
      <c r="AG42" s="43">
        <f t="shared" si="13"/>
        <v>0</v>
      </c>
      <c r="AH42" s="42"/>
      <c r="AI42" s="30">
        <v>1</v>
      </c>
      <c r="AJ42" s="31">
        <f t="shared" si="14"/>
        <v>0</v>
      </c>
      <c r="AK42" s="43">
        <f t="shared" si="15"/>
        <v>0.1</v>
      </c>
      <c r="AL42" s="42"/>
      <c r="AM42" s="30">
        <v>1</v>
      </c>
      <c r="AN42" s="31">
        <f t="shared" si="16"/>
        <v>0</v>
      </c>
      <c r="AO42" s="43">
        <f t="shared" si="17"/>
        <v>5.5555555555555552E-2</v>
      </c>
      <c r="AP42" s="42"/>
      <c r="AQ42" s="30"/>
      <c r="AR42" s="31">
        <f t="shared" si="18"/>
        <v>0</v>
      </c>
      <c r="AS42" s="43">
        <f t="shared" si="19"/>
        <v>0</v>
      </c>
      <c r="AT42" s="42"/>
      <c r="AU42" s="30">
        <v>2</v>
      </c>
      <c r="AV42" s="31">
        <f t="shared" si="20"/>
        <v>0</v>
      </c>
      <c r="AW42" s="43">
        <f t="shared" si="21"/>
        <v>0.13333333333333333</v>
      </c>
    </row>
    <row r="43" spans="1:49" x14ac:dyDescent="0.25">
      <c r="A43" s="36">
        <v>53063012300</v>
      </c>
      <c r="B43" s="42"/>
      <c r="C43" s="30"/>
      <c r="D43" s="31">
        <f t="shared" si="0"/>
        <v>0</v>
      </c>
      <c r="E43" s="43">
        <f t="shared" si="1"/>
        <v>0</v>
      </c>
      <c r="F43" s="42"/>
      <c r="G43" s="30"/>
      <c r="H43" s="31">
        <f t="shared" si="22"/>
        <v>0</v>
      </c>
      <c r="I43" s="43">
        <f t="shared" si="23"/>
        <v>0</v>
      </c>
      <c r="J43" s="42"/>
      <c r="K43" s="30">
        <v>3</v>
      </c>
      <c r="L43" s="31">
        <f t="shared" si="2"/>
        <v>0</v>
      </c>
      <c r="M43" s="43">
        <f t="shared" si="3"/>
        <v>0.21428571428571427</v>
      </c>
      <c r="N43" s="42"/>
      <c r="O43" s="30"/>
      <c r="P43" s="31">
        <f t="shared" si="4"/>
        <v>0</v>
      </c>
      <c r="Q43" s="43">
        <f t="shared" si="5"/>
        <v>0</v>
      </c>
      <c r="R43" s="42"/>
      <c r="S43" s="30">
        <v>3</v>
      </c>
      <c r="T43" s="31">
        <f t="shared" si="6"/>
        <v>0</v>
      </c>
      <c r="U43" s="43">
        <f t="shared" si="7"/>
        <v>0.15</v>
      </c>
      <c r="V43" s="42"/>
      <c r="W43" s="30"/>
      <c r="X43" s="31">
        <f t="shared" si="8"/>
        <v>0</v>
      </c>
      <c r="Y43" s="43">
        <f t="shared" si="9"/>
        <v>0</v>
      </c>
      <c r="Z43" s="42"/>
      <c r="AA43" s="30"/>
      <c r="AB43" s="31">
        <f t="shared" si="10"/>
        <v>0</v>
      </c>
      <c r="AC43" s="43">
        <f t="shared" si="11"/>
        <v>0</v>
      </c>
      <c r="AD43" s="47"/>
      <c r="AE43" s="32">
        <v>5</v>
      </c>
      <c r="AF43" s="31">
        <f t="shared" si="12"/>
        <v>0</v>
      </c>
      <c r="AG43" s="43">
        <f t="shared" si="13"/>
        <v>0.3125</v>
      </c>
      <c r="AH43" s="42"/>
      <c r="AI43" s="30"/>
      <c r="AJ43" s="31">
        <f t="shared" si="14"/>
        <v>0</v>
      </c>
      <c r="AK43" s="43">
        <f t="shared" si="15"/>
        <v>0</v>
      </c>
      <c r="AL43" s="42"/>
      <c r="AM43" s="30"/>
      <c r="AN43" s="31">
        <f t="shared" si="16"/>
        <v>0</v>
      </c>
      <c r="AO43" s="43">
        <f t="shared" si="17"/>
        <v>0</v>
      </c>
      <c r="AP43" s="42"/>
      <c r="AQ43" s="30"/>
      <c r="AR43" s="31">
        <f t="shared" si="18"/>
        <v>0</v>
      </c>
      <c r="AS43" s="43">
        <f t="shared" si="19"/>
        <v>0</v>
      </c>
      <c r="AT43" s="42"/>
      <c r="AU43" s="30"/>
      <c r="AV43" s="31">
        <f t="shared" si="20"/>
        <v>0</v>
      </c>
      <c r="AW43" s="43">
        <f t="shared" si="21"/>
        <v>0</v>
      </c>
    </row>
    <row r="44" spans="1:49" x14ac:dyDescent="0.25">
      <c r="A44" s="36">
        <v>53063012401</v>
      </c>
      <c r="B44" s="42">
        <v>2</v>
      </c>
      <c r="C44" s="30"/>
      <c r="D44" s="31">
        <f t="shared" si="0"/>
        <v>0.25</v>
      </c>
      <c r="E44" s="43">
        <f t="shared" si="1"/>
        <v>0</v>
      </c>
      <c r="F44" s="42"/>
      <c r="G44" s="30"/>
      <c r="H44" s="31">
        <f t="shared" si="22"/>
        <v>0</v>
      </c>
      <c r="I44" s="43">
        <f t="shared" si="23"/>
        <v>0</v>
      </c>
      <c r="J44" s="42"/>
      <c r="K44" s="30"/>
      <c r="L44" s="31">
        <f t="shared" si="2"/>
        <v>0</v>
      </c>
      <c r="M44" s="43">
        <f t="shared" si="3"/>
        <v>0</v>
      </c>
      <c r="N44" s="42"/>
      <c r="O44" s="30"/>
      <c r="P44" s="31">
        <f t="shared" si="4"/>
        <v>0</v>
      </c>
      <c r="Q44" s="43">
        <f t="shared" si="5"/>
        <v>0</v>
      </c>
      <c r="R44" s="42"/>
      <c r="S44" s="30"/>
      <c r="T44" s="31">
        <f t="shared" si="6"/>
        <v>0</v>
      </c>
      <c r="U44" s="43">
        <f t="shared" si="7"/>
        <v>0</v>
      </c>
      <c r="V44" s="42">
        <v>2</v>
      </c>
      <c r="W44" s="30"/>
      <c r="X44" s="31">
        <f t="shared" si="8"/>
        <v>0.25</v>
      </c>
      <c r="Y44" s="43">
        <f t="shared" si="9"/>
        <v>0</v>
      </c>
      <c r="Z44" s="42"/>
      <c r="AA44" s="30"/>
      <c r="AB44" s="31">
        <f t="shared" si="10"/>
        <v>0</v>
      </c>
      <c r="AC44" s="43">
        <f t="shared" si="11"/>
        <v>0</v>
      </c>
      <c r="AD44" s="47"/>
      <c r="AE44" s="32"/>
      <c r="AF44" s="31">
        <f t="shared" si="12"/>
        <v>0</v>
      </c>
      <c r="AG44" s="43">
        <f t="shared" si="13"/>
        <v>0</v>
      </c>
      <c r="AH44" s="42"/>
      <c r="AI44" s="30"/>
      <c r="AJ44" s="31">
        <f t="shared" si="14"/>
        <v>0</v>
      </c>
      <c r="AK44" s="43">
        <f t="shared" si="15"/>
        <v>0</v>
      </c>
      <c r="AL44" s="42"/>
      <c r="AM44" s="30"/>
      <c r="AN44" s="31">
        <f t="shared" si="16"/>
        <v>0</v>
      </c>
      <c r="AO44" s="43">
        <f t="shared" si="17"/>
        <v>0</v>
      </c>
      <c r="AP44" s="42"/>
      <c r="AQ44" s="30"/>
      <c r="AR44" s="31">
        <f t="shared" si="18"/>
        <v>0</v>
      </c>
      <c r="AS44" s="43">
        <f t="shared" si="19"/>
        <v>0</v>
      </c>
      <c r="AT44" s="42"/>
      <c r="AU44" s="30"/>
      <c r="AV44" s="31">
        <f t="shared" si="20"/>
        <v>0</v>
      </c>
      <c r="AW44" s="43">
        <f t="shared" si="21"/>
        <v>0</v>
      </c>
    </row>
    <row r="45" spans="1:49" x14ac:dyDescent="0.25">
      <c r="A45" s="36">
        <v>53063012600</v>
      </c>
      <c r="B45" s="42"/>
      <c r="C45" s="30"/>
      <c r="D45" s="31">
        <f t="shared" si="0"/>
        <v>0</v>
      </c>
      <c r="E45" s="43">
        <f t="shared" si="1"/>
        <v>0</v>
      </c>
      <c r="F45" s="42"/>
      <c r="G45" s="30"/>
      <c r="H45" s="31">
        <f t="shared" si="22"/>
        <v>0</v>
      </c>
      <c r="I45" s="43">
        <f t="shared" si="23"/>
        <v>0</v>
      </c>
      <c r="J45" s="42"/>
      <c r="K45" s="30"/>
      <c r="L45" s="31">
        <f t="shared" si="2"/>
        <v>0</v>
      </c>
      <c r="M45" s="43">
        <f t="shared" si="3"/>
        <v>0</v>
      </c>
      <c r="N45" s="42"/>
      <c r="O45" s="30"/>
      <c r="P45" s="31">
        <f t="shared" si="4"/>
        <v>0</v>
      </c>
      <c r="Q45" s="43">
        <f t="shared" si="5"/>
        <v>0</v>
      </c>
      <c r="R45" s="42"/>
      <c r="S45" s="30"/>
      <c r="T45" s="31">
        <f t="shared" si="6"/>
        <v>0</v>
      </c>
      <c r="U45" s="43">
        <f t="shared" si="7"/>
        <v>0</v>
      </c>
      <c r="V45" s="42"/>
      <c r="W45" s="30"/>
      <c r="X45" s="31">
        <f t="shared" si="8"/>
        <v>0</v>
      </c>
      <c r="Y45" s="43">
        <f t="shared" si="9"/>
        <v>0</v>
      </c>
      <c r="Z45" s="42"/>
      <c r="AA45" s="30"/>
      <c r="AB45" s="31">
        <f t="shared" si="10"/>
        <v>0</v>
      </c>
      <c r="AC45" s="43">
        <f t="shared" si="11"/>
        <v>0</v>
      </c>
      <c r="AD45" s="48"/>
      <c r="AE45" s="33"/>
      <c r="AF45" s="31">
        <f t="shared" si="12"/>
        <v>0</v>
      </c>
      <c r="AG45" s="43">
        <f t="shared" si="13"/>
        <v>0</v>
      </c>
      <c r="AH45" s="42"/>
      <c r="AI45" s="30"/>
      <c r="AJ45" s="31">
        <f t="shared" si="14"/>
        <v>0</v>
      </c>
      <c r="AK45" s="43">
        <f t="shared" si="15"/>
        <v>0</v>
      </c>
      <c r="AL45" s="42">
        <v>1</v>
      </c>
      <c r="AM45" s="30"/>
      <c r="AN45" s="31">
        <f t="shared" si="16"/>
        <v>9.0909090909090912E-2</v>
      </c>
      <c r="AO45" s="43">
        <f t="shared" si="17"/>
        <v>0</v>
      </c>
      <c r="AP45" s="42"/>
      <c r="AQ45" s="30"/>
      <c r="AR45" s="31">
        <f t="shared" si="18"/>
        <v>0</v>
      </c>
      <c r="AS45" s="43">
        <f t="shared" si="19"/>
        <v>0</v>
      </c>
      <c r="AT45" s="42"/>
      <c r="AU45" s="30"/>
      <c r="AV45" s="31">
        <f t="shared" si="20"/>
        <v>0</v>
      </c>
      <c r="AW45" s="43">
        <f t="shared" si="21"/>
        <v>0</v>
      </c>
    </row>
    <row r="46" spans="1:49" x14ac:dyDescent="0.25">
      <c r="A46" s="36">
        <v>53063013100</v>
      </c>
      <c r="B46" s="42"/>
      <c r="C46" s="30"/>
      <c r="D46" s="31">
        <f t="shared" si="0"/>
        <v>0</v>
      </c>
      <c r="E46" s="43">
        <f t="shared" si="1"/>
        <v>0</v>
      </c>
      <c r="F46" s="42"/>
      <c r="G46" s="30"/>
      <c r="H46" s="31">
        <f t="shared" si="22"/>
        <v>0</v>
      </c>
      <c r="I46" s="43">
        <f t="shared" si="23"/>
        <v>0</v>
      </c>
      <c r="J46" s="42"/>
      <c r="K46" s="30"/>
      <c r="L46" s="31">
        <f t="shared" si="2"/>
        <v>0</v>
      </c>
      <c r="M46" s="43">
        <f t="shared" si="3"/>
        <v>0</v>
      </c>
      <c r="N46" s="42"/>
      <c r="O46" s="30"/>
      <c r="P46" s="31">
        <f t="shared" si="4"/>
        <v>0</v>
      </c>
      <c r="Q46" s="43">
        <f t="shared" si="5"/>
        <v>0</v>
      </c>
      <c r="R46" s="42"/>
      <c r="S46" s="30"/>
      <c r="T46" s="31">
        <f t="shared" si="6"/>
        <v>0</v>
      </c>
      <c r="U46" s="43">
        <f t="shared" si="7"/>
        <v>0</v>
      </c>
      <c r="V46" s="42">
        <v>2</v>
      </c>
      <c r="W46" s="30"/>
      <c r="X46" s="31">
        <f t="shared" si="8"/>
        <v>0.25</v>
      </c>
      <c r="Y46" s="43">
        <f t="shared" si="9"/>
        <v>0</v>
      </c>
      <c r="Z46" s="42"/>
      <c r="AA46" s="30"/>
      <c r="AB46" s="31">
        <f t="shared" si="10"/>
        <v>0</v>
      </c>
      <c r="AC46" s="43">
        <f t="shared" si="11"/>
        <v>0</v>
      </c>
      <c r="AD46" s="47"/>
      <c r="AE46" s="32"/>
      <c r="AF46" s="31">
        <f t="shared" si="12"/>
        <v>0</v>
      </c>
      <c r="AG46" s="43">
        <f t="shared" si="13"/>
        <v>0</v>
      </c>
      <c r="AH46" s="42"/>
      <c r="AI46" s="30"/>
      <c r="AJ46" s="31">
        <f t="shared" si="14"/>
        <v>0</v>
      </c>
      <c r="AK46" s="43">
        <f t="shared" si="15"/>
        <v>0</v>
      </c>
      <c r="AL46" s="42"/>
      <c r="AM46" s="30"/>
      <c r="AN46" s="31">
        <f t="shared" si="16"/>
        <v>0</v>
      </c>
      <c r="AO46" s="43">
        <f t="shared" si="17"/>
        <v>0</v>
      </c>
      <c r="AP46" s="42"/>
      <c r="AQ46" s="30"/>
      <c r="AR46" s="31">
        <f t="shared" si="18"/>
        <v>0</v>
      </c>
      <c r="AS46" s="43">
        <f t="shared" si="19"/>
        <v>0</v>
      </c>
      <c r="AT46" s="42">
        <v>2</v>
      </c>
      <c r="AU46" s="30"/>
      <c r="AV46" s="31">
        <f t="shared" si="20"/>
        <v>0.2857142857142857</v>
      </c>
      <c r="AW46" s="43">
        <f t="shared" si="21"/>
        <v>0</v>
      </c>
    </row>
    <row r="47" spans="1:49" x14ac:dyDescent="0.25">
      <c r="A47" s="36">
        <v>53063013201</v>
      </c>
      <c r="B47" s="42"/>
      <c r="C47" s="30"/>
      <c r="D47" s="31">
        <f t="shared" si="0"/>
        <v>0</v>
      </c>
      <c r="E47" s="43">
        <f t="shared" si="1"/>
        <v>0</v>
      </c>
      <c r="F47" s="42"/>
      <c r="G47" s="30"/>
      <c r="H47" s="31">
        <f t="shared" si="22"/>
        <v>0</v>
      </c>
      <c r="I47" s="43">
        <f t="shared" si="23"/>
        <v>0</v>
      </c>
      <c r="J47" s="42"/>
      <c r="K47" s="30"/>
      <c r="L47" s="31">
        <f t="shared" si="2"/>
        <v>0</v>
      </c>
      <c r="M47" s="43">
        <f t="shared" si="3"/>
        <v>0</v>
      </c>
      <c r="N47" s="42"/>
      <c r="O47" s="30"/>
      <c r="P47" s="31">
        <f t="shared" si="4"/>
        <v>0</v>
      </c>
      <c r="Q47" s="43">
        <f t="shared" si="5"/>
        <v>0</v>
      </c>
      <c r="R47" s="42"/>
      <c r="S47" s="30">
        <v>2</v>
      </c>
      <c r="T47" s="31">
        <f t="shared" si="6"/>
        <v>0</v>
      </c>
      <c r="U47" s="43">
        <f t="shared" si="7"/>
        <v>0.1</v>
      </c>
      <c r="V47" s="42"/>
      <c r="W47" s="30"/>
      <c r="X47" s="31">
        <f t="shared" si="8"/>
        <v>0</v>
      </c>
      <c r="Y47" s="43">
        <f t="shared" si="9"/>
        <v>0</v>
      </c>
      <c r="Z47" s="42"/>
      <c r="AA47" s="30"/>
      <c r="AB47" s="31">
        <f t="shared" si="10"/>
        <v>0</v>
      </c>
      <c r="AC47" s="43">
        <f t="shared" si="11"/>
        <v>0</v>
      </c>
      <c r="AD47" s="47"/>
      <c r="AE47" s="32"/>
      <c r="AF47" s="31">
        <f t="shared" si="12"/>
        <v>0</v>
      </c>
      <c r="AG47" s="43">
        <f t="shared" si="13"/>
        <v>0</v>
      </c>
      <c r="AH47" s="42"/>
      <c r="AI47" s="30"/>
      <c r="AJ47" s="31">
        <f t="shared" si="14"/>
        <v>0</v>
      </c>
      <c r="AK47" s="43">
        <f t="shared" si="15"/>
        <v>0</v>
      </c>
      <c r="AL47" s="42"/>
      <c r="AM47" s="30"/>
      <c r="AN47" s="31">
        <f t="shared" si="16"/>
        <v>0</v>
      </c>
      <c r="AO47" s="43">
        <f t="shared" si="17"/>
        <v>0</v>
      </c>
      <c r="AP47" s="42"/>
      <c r="AQ47" s="30"/>
      <c r="AR47" s="31">
        <f t="shared" si="18"/>
        <v>0</v>
      </c>
      <c r="AS47" s="43">
        <f t="shared" si="19"/>
        <v>0</v>
      </c>
      <c r="AT47" s="42"/>
      <c r="AU47" s="30"/>
      <c r="AV47" s="31">
        <f t="shared" si="20"/>
        <v>0</v>
      </c>
      <c r="AW47" s="43">
        <f t="shared" si="21"/>
        <v>0</v>
      </c>
    </row>
    <row r="48" spans="1:49" x14ac:dyDescent="0.25">
      <c r="A48" s="36">
        <v>53063013900</v>
      </c>
      <c r="B48" s="42">
        <v>1</v>
      </c>
      <c r="C48" s="30"/>
      <c r="D48" s="31">
        <f t="shared" si="0"/>
        <v>0.125</v>
      </c>
      <c r="E48" s="43">
        <f t="shared" si="1"/>
        <v>0</v>
      </c>
      <c r="F48" s="42"/>
      <c r="G48" s="30"/>
      <c r="H48" s="31">
        <f t="shared" si="22"/>
        <v>0</v>
      </c>
      <c r="I48" s="43">
        <f t="shared" si="23"/>
        <v>0</v>
      </c>
      <c r="J48" s="42"/>
      <c r="K48" s="30"/>
      <c r="L48" s="31">
        <f t="shared" si="2"/>
        <v>0</v>
      </c>
      <c r="M48" s="43">
        <f t="shared" si="3"/>
        <v>0</v>
      </c>
      <c r="N48" s="42"/>
      <c r="O48" s="30"/>
      <c r="P48" s="31">
        <f t="shared" si="4"/>
        <v>0</v>
      </c>
      <c r="Q48" s="43">
        <f t="shared" si="5"/>
        <v>0</v>
      </c>
      <c r="R48" s="42"/>
      <c r="S48" s="30"/>
      <c r="T48" s="31">
        <f t="shared" si="6"/>
        <v>0</v>
      </c>
      <c r="U48" s="43">
        <f t="shared" si="7"/>
        <v>0</v>
      </c>
      <c r="V48" s="42"/>
      <c r="W48" s="30"/>
      <c r="X48" s="31">
        <f t="shared" si="8"/>
        <v>0</v>
      </c>
      <c r="Y48" s="43">
        <f t="shared" si="9"/>
        <v>0</v>
      </c>
      <c r="Z48" s="42"/>
      <c r="AA48" s="30"/>
      <c r="AB48" s="31">
        <f t="shared" si="10"/>
        <v>0</v>
      </c>
      <c r="AC48" s="43">
        <f t="shared" si="11"/>
        <v>0</v>
      </c>
      <c r="AD48" s="48"/>
      <c r="AE48" s="33"/>
      <c r="AF48" s="31">
        <f t="shared" si="12"/>
        <v>0</v>
      </c>
      <c r="AG48" s="43">
        <f t="shared" si="13"/>
        <v>0</v>
      </c>
      <c r="AH48" s="42"/>
      <c r="AI48" s="30"/>
      <c r="AJ48" s="31">
        <f t="shared" si="14"/>
        <v>0</v>
      </c>
      <c r="AK48" s="43">
        <f t="shared" si="15"/>
        <v>0</v>
      </c>
      <c r="AL48" s="42"/>
      <c r="AM48" s="30"/>
      <c r="AN48" s="31">
        <f t="shared" si="16"/>
        <v>0</v>
      </c>
      <c r="AO48" s="43">
        <f t="shared" si="17"/>
        <v>0</v>
      </c>
      <c r="AP48" s="42"/>
      <c r="AQ48" s="30"/>
      <c r="AR48" s="31">
        <f t="shared" si="18"/>
        <v>0</v>
      </c>
      <c r="AS48" s="43">
        <f t="shared" si="19"/>
        <v>0</v>
      </c>
      <c r="AT48" s="42"/>
      <c r="AU48" s="30"/>
      <c r="AV48" s="31">
        <f t="shared" si="20"/>
        <v>0</v>
      </c>
      <c r="AW48" s="43">
        <f t="shared" si="21"/>
        <v>0</v>
      </c>
    </row>
    <row r="49" spans="1:49" x14ac:dyDescent="0.25">
      <c r="A49" s="36">
        <v>53063014001</v>
      </c>
      <c r="B49" s="42"/>
      <c r="C49" s="30"/>
      <c r="D49" s="31">
        <f t="shared" si="0"/>
        <v>0</v>
      </c>
      <c r="E49" s="43">
        <f t="shared" si="1"/>
        <v>0</v>
      </c>
      <c r="F49" s="42"/>
      <c r="G49" s="30"/>
      <c r="H49" s="31">
        <f t="shared" si="22"/>
        <v>0</v>
      </c>
      <c r="I49" s="43">
        <f t="shared" si="23"/>
        <v>0</v>
      </c>
      <c r="J49" s="42"/>
      <c r="K49" s="30"/>
      <c r="L49" s="31">
        <f t="shared" si="2"/>
        <v>0</v>
      </c>
      <c r="M49" s="43">
        <f t="shared" si="3"/>
        <v>0</v>
      </c>
      <c r="N49" s="42"/>
      <c r="O49" s="30"/>
      <c r="P49" s="31">
        <f t="shared" si="4"/>
        <v>0</v>
      </c>
      <c r="Q49" s="43">
        <f t="shared" si="5"/>
        <v>0</v>
      </c>
      <c r="R49" s="42"/>
      <c r="S49" s="30"/>
      <c r="T49" s="31">
        <f t="shared" si="6"/>
        <v>0</v>
      </c>
      <c r="U49" s="43">
        <f t="shared" si="7"/>
        <v>0</v>
      </c>
      <c r="V49" s="42"/>
      <c r="W49" s="30"/>
      <c r="X49" s="31">
        <f t="shared" si="8"/>
        <v>0</v>
      </c>
      <c r="Y49" s="43">
        <f t="shared" si="9"/>
        <v>0</v>
      </c>
      <c r="Z49" s="42"/>
      <c r="AA49" s="30"/>
      <c r="AB49" s="31">
        <f t="shared" si="10"/>
        <v>0</v>
      </c>
      <c r="AC49" s="43">
        <f t="shared" si="11"/>
        <v>0</v>
      </c>
      <c r="AD49" s="47"/>
      <c r="AE49" s="32"/>
      <c r="AF49" s="31">
        <f t="shared" si="12"/>
        <v>0</v>
      </c>
      <c r="AG49" s="43">
        <f t="shared" si="13"/>
        <v>0</v>
      </c>
      <c r="AH49" s="42"/>
      <c r="AI49" s="30"/>
      <c r="AJ49" s="31">
        <f t="shared" si="14"/>
        <v>0</v>
      </c>
      <c r="AK49" s="43">
        <f t="shared" si="15"/>
        <v>0</v>
      </c>
      <c r="AL49" s="42"/>
      <c r="AM49" s="30"/>
      <c r="AN49" s="31">
        <f t="shared" si="16"/>
        <v>0</v>
      </c>
      <c r="AO49" s="43">
        <f t="shared" si="17"/>
        <v>0</v>
      </c>
      <c r="AP49" s="42"/>
      <c r="AQ49" s="30"/>
      <c r="AR49" s="31">
        <f t="shared" si="18"/>
        <v>0</v>
      </c>
      <c r="AS49" s="43">
        <f t="shared" si="19"/>
        <v>0</v>
      </c>
      <c r="AT49" s="42"/>
      <c r="AU49" s="30"/>
      <c r="AV49" s="31">
        <f t="shared" si="20"/>
        <v>0</v>
      </c>
      <c r="AW49" s="43">
        <f t="shared" si="21"/>
        <v>0</v>
      </c>
    </row>
    <row r="50" spans="1:49" x14ac:dyDescent="0.25">
      <c r="A50" s="36">
        <v>53063014100</v>
      </c>
      <c r="B50" s="42"/>
      <c r="C50" s="30"/>
      <c r="D50" s="31">
        <f t="shared" si="0"/>
        <v>0</v>
      </c>
      <c r="E50" s="43">
        <f t="shared" si="1"/>
        <v>0</v>
      </c>
      <c r="F50" s="42">
        <v>1</v>
      </c>
      <c r="G50" s="30"/>
      <c r="H50" s="31">
        <f t="shared" si="22"/>
        <v>0.2</v>
      </c>
      <c r="I50" s="43">
        <f t="shared" si="23"/>
        <v>0</v>
      </c>
      <c r="J50" s="42"/>
      <c r="K50" s="30"/>
      <c r="L50" s="31">
        <f t="shared" si="2"/>
        <v>0</v>
      </c>
      <c r="M50" s="43">
        <f t="shared" si="3"/>
        <v>0</v>
      </c>
      <c r="N50" s="42"/>
      <c r="O50" s="30"/>
      <c r="P50" s="31">
        <f t="shared" si="4"/>
        <v>0</v>
      </c>
      <c r="Q50" s="43">
        <f t="shared" si="5"/>
        <v>0</v>
      </c>
      <c r="R50" s="42"/>
      <c r="S50" s="30"/>
      <c r="T50" s="31">
        <f t="shared" si="6"/>
        <v>0</v>
      </c>
      <c r="U50" s="43">
        <f t="shared" si="7"/>
        <v>0</v>
      </c>
      <c r="V50" s="42"/>
      <c r="W50" s="30"/>
      <c r="X50" s="31">
        <f t="shared" si="8"/>
        <v>0</v>
      </c>
      <c r="Y50" s="43">
        <f t="shared" si="9"/>
        <v>0</v>
      </c>
      <c r="Z50" s="42"/>
      <c r="AA50" s="30"/>
      <c r="AB50" s="31">
        <f t="shared" si="10"/>
        <v>0</v>
      </c>
      <c r="AC50" s="43">
        <f t="shared" si="11"/>
        <v>0</v>
      </c>
      <c r="AD50" s="48"/>
      <c r="AE50" s="33"/>
      <c r="AF50" s="31">
        <f t="shared" si="12"/>
        <v>0</v>
      </c>
      <c r="AG50" s="43">
        <f t="shared" si="13"/>
        <v>0</v>
      </c>
      <c r="AH50" s="42"/>
      <c r="AI50" s="30"/>
      <c r="AJ50" s="31">
        <f t="shared" si="14"/>
        <v>0</v>
      </c>
      <c r="AK50" s="43">
        <f t="shared" si="15"/>
        <v>0</v>
      </c>
      <c r="AL50" s="42"/>
      <c r="AM50" s="30"/>
      <c r="AN50" s="31">
        <f t="shared" si="16"/>
        <v>0</v>
      </c>
      <c r="AO50" s="43">
        <f t="shared" si="17"/>
        <v>0</v>
      </c>
      <c r="AP50" s="42"/>
      <c r="AQ50" s="30"/>
      <c r="AR50" s="31">
        <f t="shared" si="18"/>
        <v>0</v>
      </c>
      <c r="AS50" s="43">
        <f t="shared" si="19"/>
        <v>0</v>
      </c>
      <c r="AT50" s="42"/>
      <c r="AU50" s="30"/>
      <c r="AV50" s="31">
        <f t="shared" si="20"/>
        <v>0</v>
      </c>
      <c r="AW50" s="43">
        <f t="shared" si="21"/>
        <v>0</v>
      </c>
    </row>
    <row r="51" spans="1:49" x14ac:dyDescent="0.25">
      <c r="A51" s="36">
        <v>53063014400</v>
      </c>
      <c r="B51" s="42"/>
      <c r="C51" s="30">
        <v>1</v>
      </c>
      <c r="D51" s="31">
        <f t="shared" si="0"/>
        <v>0</v>
      </c>
      <c r="E51" s="43">
        <f t="shared" si="1"/>
        <v>8.3333333333333329E-2</v>
      </c>
      <c r="F51" s="42"/>
      <c r="G51" s="30"/>
      <c r="H51" s="31">
        <f t="shared" si="22"/>
        <v>0</v>
      </c>
      <c r="I51" s="43">
        <f t="shared" si="23"/>
        <v>0</v>
      </c>
      <c r="J51" s="42"/>
      <c r="K51" s="30"/>
      <c r="L51" s="31">
        <f t="shared" si="2"/>
        <v>0</v>
      </c>
      <c r="M51" s="43">
        <f t="shared" si="3"/>
        <v>0</v>
      </c>
      <c r="N51" s="42"/>
      <c r="O51" s="30"/>
      <c r="P51" s="31">
        <f t="shared" si="4"/>
        <v>0</v>
      </c>
      <c r="Q51" s="43">
        <f t="shared" si="5"/>
        <v>0</v>
      </c>
      <c r="R51" s="42"/>
      <c r="S51" s="30">
        <v>3</v>
      </c>
      <c r="T51" s="31">
        <f t="shared" si="6"/>
        <v>0</v>
      </c>
      <c r="U51" s="43">
        <f t="shared" si="7"/>
        <v>0.15</v>
      </c>
      <c r="V51" s="42"/>
      <c r="W51" s="30"/>
      <c r="X51" s="31">
        <f t="shared" si="8"/>
        <v>0</v>
      </c>
      <c r="Y51" s="43">
        <f t="shared" si="9"/>
        <v>0</v>
      </c>
      <c r="Z51" s="42"/>
      <c r="AA51" s="30">
        <v>4</v>
      </c>
      <c r="AB51" s="31">
        <f t="shared" si="10"/>
        <v>0</v>
      </c>
      <c r="AC51" s="43">
        <f t="shared" si="11"/>
        <v>0.5714285714285714</v>
      </c>
      <c r="AD51" s="47"/>
      <c r="AE51" s="32">
        <v>3</v>
      </c>
      <c r="AF51" s="31">
        <f t="shared" si="12"/>
        <v>0</v>
      </c>
      <c r="AG51" s="43">
        <f t="shared" si="13"/>
        <v>0.1875</v>
      </c>
      <c r="AH51" s="42"/>
      <c r="AI51" s="30"/>
      <c r="AJ51" s="31">
        <f t="shared" si="14"/>
        <v>0</v>
      </c>
      <c r="AK51" s="43">
        <f t="shared" si="15"/>
        <v>0</v>
      </c>
      <c r="AL51" s="42"/>
      <c r="AM51" s="30"/>
      <c r="AN51" s="31">
        <f t="shared" si="16"/>
        <v>0</v>
      </c>
      <c r="AO51" s="43">
        <f t="shared" si="17"/>
        <v>0</v>
      </c>
      <c r="AP51" s="42"/>
      <c r="AQ51" s="30">
        <v>3</v>
      </c>
      <c r="AR51" s="31">
        <f t="shared" si="18"/>
        <v>0</v>
      </c>
      <c r="AS51" s="43">
        <f t="shared" si="19"/>
        <v>0.33333333333333331</v>
      </c>
      <c r="AT51" s="42"/>
      <c r="AU51" s="30">
        <v>3</v>
      </c>
      <c r="AV51" s="31">
        <f t="shared" si="20"/>
        <v>0</v>
      </c>
      <c r="AW51" s="43">
        <f t="shared" si="21"/>
        <v>0.2</v>
      </c>
    </row>
    <row r="52" spans="1:49" x14ac:dyDescent="0.25">
      <c r="A52" s="36">
        <v>53063014500</v>
      </c>
      <c r="B52" s="42"/>
      <c r="C52" s="30">
        <v>2</v>
      </c>
      <c r="D52" s="31">
        <f t="shared" si="0"/>
        <v>0</v>
      </c>
      <c r="E52" s="43">
        <f t="shared" si="1"/>
        <v>0.16666666666666666</v>
      </c>
      <c r="F52" s="42"/>
      <c r="G52" s="30"/>
      <c r="H52" s="31">
        <f t="shared" si="22"/>
        <v>0</v>
      </c>
      <c r="I52" s="43">
        <f t="shared" si="23"/>
        <v>0</v>
      </c>
      <c r="J52" s="42"/>
      <c r="K52" s="30"/>
      <c r="L52" s="31">
        <f t="shared" si="2"/>
        <v>0</v>
      </c>
      <c r="M52" s="43">
        <f t="shared" si="3"/>
        <v>0</v>
      </c>
      <c r="N52" s="42"/>
      <c r="O52" s="30">
        <v>3</v>
      </c>
      <c r="P52" s="31">
        <f t="shared" si="4"/>
        <v>0</v>
      </c>
      <c r="Q52" s="43">
        <f t="shared" si="5"/>
        <v>0.3</v>
      </c>
      <c r="R52" s="42"/>
      <c r="S52" s="30">
        <v>2</v>
      </c>
      <c r="T52" s="31">
        <f t="shared" si="6"/>
        <v>0</v>
      </c>
      <c r="U52" s="43">
        <f t="shared" si="7"/>
        <v>0.1</v>
      </c>
      <c r="V52" s="42"/>
      <c r="W52" s="30">
        <v>2</v>
      </c>
      <c r="X52" s="31">
        <f t="shared" si="8"/>
        <v>0</v>
      </c>
      <c r="Y52" s="43">
        <f t="shared" si="9"/>
        <v>0.22222222222222221</v>
      </c>
      <c r="Z52" s="42"/>
      <c r="AA52" s="30">
        <v>1</v>
      </c>
      <c r="AB52" s="31">
        <f t="shared" si="10"/>
        <v>0</v>
      </c>
      <c r="AC52" s="43">
        <f t="shared" si="11"/>
        <v>0.14285714285714285</v>
      </c>
      <c r="AD52" s="47"/>
      <c r="AE52" s="32"/>
      <c r="AF52" s="31">
        <f t="shared" si="12"/>
        <v>0</v>
      </c>
      <c r="AG52" s="43">
        <f t="shared" si="13"/>
        <v>0</v>
      </c>
      <c r="AH52" s="42"/>
      <c r="AI52" s="30">
        <v>4</v>
      </c>
      <c r="AJ52" s="31">
        <f t="shared" si="14"/>
        <v>0</v>
      </c>
      <c r="AK52" s="43">
        <f t="shared" si="15"/>
        <v>0.4</v>
      </c>
      <c r="AL52" s="42"/>
      <c r="AM52" s="30"/>
      <c r="AN52" s="31">
        <f t="shared" si="16"/>
        <v>0</v>
      </c>
      <c r="AO52" s="43">
        <f t="shared" si="17"/>
        <v>0</v>
      </c>
      <c r="AP52" s="42"/>
      <c r="AQ52" s="30"/>
      <c r="AR52" s="31">
        <f t="shared" si="18"/>
        <v>0</v>
      </c>
      <c r="AS52" s="43">
        <f t="shared" si="19"/>
        <v>0</v>
      </c>
      <c r="AT52" s="42"/>
      <c r="AU52" s="30">
        <v>2</v>
      </c>
      <c r="AV52" s="31">
        <f t="shared" si="20"/>
        <v>0</v>
      </c>
      <c r="AW52" s="43">
        <f t="shared" si="21"/>
        <v>0.13333333333333333</v>
      </c>
    </row>
    <row r="53" spans="1:49" x14ac:dyDescent="0.25">
      <c r="A53" s="36">
        <v>53065941000</v>
      </c>
      <c r="B53" s="42"/>
      <c r="C53" s="30"/>
      <c r="D53" s="31">
        <f t="shared" si="0"/>
        <v>0</v>
      </c>
      <c r="E53" s="43">
        <f t="shared" si="1"/>
        <v>0</v>
      </c>
      <c r="F53" s="42"/>
      <c r="G53" s="30"/>
      <c r="H53" s="31">
        <f t="shared" si="22"/>
        <v>0</v>
      </c>
      <c r="I53" s="43">
        <f t="shared" si="23"/>
        <v>0</v>
      </c>
      <c r="J53" s="42"/>
      <c r="K53" s="30"/>
      <c r="L53" s="31">
        <f t="shared" si="2"/>
        <v>0</v>
      </c>
      <c r="M53" s="43">
        <f t="shared" si="3"/>
        <v>0</v>
      </c>
      <c r="N53" s="42"/>
      <c r="O53" s="30"/>
      <c r="P53" s="31">
        <f t="shared" si="4"/>
        <v>0</v>
      </c>
      <c r="Q53" s="43">
        <f t="shared" si="5"/>
        <v>0</v>
      </c>
      <c r="R53" s="42"/>
      <c r="S53" s="30"/>
      <c r="T53" s="31">
        <f t="shared" si="6"/>
        <v>0</v>
      </c>
      <c r="U53" s="43">
        <f t="shared" si="7"/>
        <v>0</v>
      </c>
      <c r="V53" s="42"/>
      <c r="W53" s="30"/>
      <c r="X53" s="31">
        <f t="shared" si="8"/>
        <v>0</v>
      </c>
      <c r="Y53" s="43">
        <f t="shared" si="9"/>
        <v>0</v>
      </c>
      <c r="Z53" s="42"/>
      <c r="AA53" s="30"/>
      <c r="AB53" s="31">
        <f t="shared" si="10"/>
        <v>0</v>
      </c>
      <c r="AC53" s="43">
        <f t="shared" si="11"/>
        <v>0</v>
      </c>
      <c r="AD53" s="48"/>
      <c r="AE53" s="33"/>
      <c r="AF53" s="31">
        <f t="shared" si="12"/>
        <v>0</v>
      </c>
      <c r="AG53" s="43">
        <f t="shared" si="13"/>
        <v>0</v>
      </c>
      <c r="AH53" s="42"/>
      <c r="AI53" s="30"/>
      <c r="AJ53" s="31">
        <f t="shared" si="14"/>
        <v>0</v>
      </c>
      <c r="AK53" s="43">
        <f t="shared" si="15"/>
        <v>0</v>
      </c>
      <c r="AL53" s="42"/>
      <c r="AM53" s="30">
        <v>1</v>
      </c>
      <c r="AN53" s="31">
        <f t="shared" si="16"/>
        <v>0</v>
      </c>
      <c r="AO53" s="43">
        <f t="shared" si="17"/>
        <v>5.5555555555555552E-2</v>
      </c>
      <c r="AP53" s="42"/>
      <c r="AQ53" s="30"/>
      <c r="AR53" s="31">
        <f t="shared" si="18"/>
        <v>0</v>
      </c>
      <c r="AS53" s="43">
        <f t="shared" si="19"/>
        <v>0</v>
      </c>
      <c r="AT53" s="42"/>
      <c r="AU53" s="30">
        <v>1</v>
      </c>
      <c r="AV53" s="31">
        <f t="shared" si="20"/>
        <v>0</v>
      </c>
      <c r="AW53" s="43">
        <f t="shared" si="21"/>
        <v>6.6666666666666666E-2</v>
      </c>
    </row>
    <row r="54" spans="1:49" x14ac:dyDescent="0.25">
      <c r="A54" s="36">
        <v>53065950100</v>
      </c>
      <c r="B54" s="42"/>
      <c r="C54" s="30"/>
      <c r="D54" s="31">
        <f t="shared" si="0"/>
        <v>0</v>
      </c>
      <c r="E54" s="43">
        <f t="shared" si="1"/>
        <v>0</v>
      </c>
      <c r="F54" s="42"/>
      <c r="G54" s="30"/>
      <c r="H54" s="31">
        <f t="shared" si="22"/>
        <v>0</v>
      </c>
      <c r="I54" s="43">
        <f t="shared" si="23"/>
        <v>0</v>
      </c>
      <c r="J54" s="42"/>
      <c r="K54" s="30"/>
      <c r="L54" s="31">
        <f t="shared" si="2"/>
        <v>0</v>
      </c>
      <c r="M54" s="43">
        <f t="shared" si="3"/>
        <v>0</v>
      </c>
      <c r="N54" s="42"/>
      <c r="O54" s="30"/>
      <c r="P54" s="31">
        <f t="shared" si="4"/>
        <v>0</v>
      </c>
      <c r="Q54" s="43">
        <f t="shared" si="5"/>
        <v>0</v>
      </c>
      <c r="R54" s="42"/>
      <c r="S54" s="30"/>
      <c r="T54" s="31">
        <f t="shared" si="6"/>
        <v>0</v>
      </c>
      <c r="U54" s="43">
        <f t="shared" si="7"/>
        <v>0</v>
      </c>
      <c r="V54" s="42"/>
      <c r="W54" s="30"/>
      <c r="X54" s="31">
        <f t="shared" si="8"/>
        <v>0</v>
      </c>
      <c r="Y54" s="43">
        <f t="shared" si="9"/>
        <v>0</v>
      </c>
      <c r="Z54" s="42"/>
      <c r="AA54" s="30"/>
      <c r="AB54" s="31">
        <f t="shared" si="10"/>
        <v>0</v>
      </c>
      <c r="AC54" s="43">
        <f t="shared" si="11"/>
        <v>0</v>
      </c>
      <c r="AD54" s="48"/>
      <c r="AE54" s="33"/>
      <c r="AF54" s="31">
        <f t="shared" si="12"/>
        <v>0</v>
      </c>
      <c r="AG54" s="43">
        <f t="shared" si="13"/>
        <v>0</v>
      </c>
      <c r="AH54" s="42"/>
      <c r="AI54" s="30"/>
      <c r="AJ54" s="31">
        <f t="shared" si="14"/>
        <v>0</v>
      </c>
      <c r="AK54" s="43">
        <f t="shared" si="15"/>
        <v>0</v>
      </c>
      <c r="AL54" s="42"/>
      <c r="AM54" s="30">
        <v>5</v>
      </c>
      <c r="AN54" s="31">
        <f t="shared" si="16"/>
        <v>0</v>
      </c>
      <c r="AO54" s="43">
        <f t="shared" si="17"/>
        <v>0.27777777777777779</v>
      </c>
      <c r="AP54" s="42"/>
      <c r="AQ54" s="30"/>
      <c r="AR54" s="31">
        <f t="shared" si="18"/>
        <v>0</v>
      </c>
      <c r="AS54" s="43">
        <f t="shared" si="19"/>
        <v>0</v>
      </c>
      <c r="AT54" s="42"/>
      <c r="AU54" s="30">
        <v>1</v>
      </c>
      <c r="AV54" s="31">
        <f t="shared" si="20"/>
        <v>0</v>
      </c>
      <c r="AW54" s="43">
        <f t="shared" si="21"/>
        <v>6.6666666666666666E-2</v>
      </c>
    </row>
    <row r="55" spans="1:49" x14ac:dyDescent="0.25">
      <c r="A55" s="36">
        <v>53065950200</v>
      </c>
      <c r="B55" s="42">
        <v>1</v>
      </c>
      <c r="C55" s="30"/>
      <c r="D55" s="31">
        <f t="shared" si="0"/>
        <v>0.125</v>
      </c>
      <c r="E55" s="43">
        <f t="shared" si="1"/>
        <v>0</v>
      </c>
      <c r="F55" s="42"/>
      <c r="G55" s="30"/>
      <c r="H55" s="31">
        <f t="shared" si="22"/>
        <v>0</v>
      </c>
      <c r="I55" s="43">
        <f t="shared" si="23"/>
        <v>0</v>
      </c>
      <c r="J55" s="42"/>
      <c r="K55" s="30"/>
      <c r="L55" s="31">
        <f t="shared" si="2"/>
        <v>0</v>
      </c>
      <c r="M55" s="43">
        <f t="shared" si="3"/>
        <v>0</v>
      </c>
      <c r="N55" s="42"/>
      <c r="O55" s="30"/>
      <c r="P55" s="31">
        <f t="shared" si="4"/>
        <v>0</v>
      </c>
      <c r="Q55" s="43">
        <f t="shared" si="5"/>
        <v>0</v>
      </c>
      <c r="R55" s="42"/>
      <c r="S55" s="30"/>
      <c r="T55" s="31">
        <f t="shared" si="6"/>
        <v>0</v>
      </c>
      <c r="U55" s="43">
        <f t="shared" si="7"/>
        <v>0</v>
      </c>
      <c r="V55" s="42"/>
      <c r="W55" s="30"/>
      <c r="X55" s="31">
        <f t="shared" si="8"/>
        <v>0</v>
      </c>
      <c r="Y55" s="43">
        <f t="shared" si="9"/>
        <v>0</v>
      </c>
      <c r="Z55" s="42"/>
      <c r="AA55" s="30"/>
      <c r="AB55" s="31">
        <f t="shared" si="10"/>
        <v>0</v>
      </c>
      <c r="AC55" s="43">
        <f t="shared" si="11"/>
        <v>0</v>
      </c>
      <c r="AD55" s="48"/>
      <c r="AE55" s="33"/>
      <c r="AF55" s="31">
        <f t="shared" si="12"/>
        <v>0</v>
      </c>
      <c r="AG55" s="43">
        <f t="shared" si="13"/>
        <v>0</v>
      </c>
      <c r="AH55" s="42"/>
      <c r="AI55" s="30"/>
      <c r="AJ55" s="31">
        <f t="shared" si="14"/>
        <v>0</v>
      </c>
      <c r="AK55" s="43">
        <f t="shared" si="15"/>
        <v>0</v>
      </c>
      <c r="AL55" s="42"/>
      <c r="AM55" s="30"/>
      <c r="AN55" s="31">
        <f t="shared" si="16"/>
        <v>0</v>
      </c>
      <c r="AO55" s="43">
        <f t="shared" si="17"/>
        <v>0</v>
      </c>
      <c r="AP55" s="42"/>
      <c r="AQ55" s="30"/>
      <c r="AR55" s="31">
        <f t="shared" si="18"/>
        <v>0</v>
      </c>
      <c r="AS55" s="43">
        <f t="shared" si="19"/>
        <v>0</v>
      </c>
      <c r="AT55" s="42"/>
      <c r="AU55" s="30"/>
      <c r="AV55" s="31">
        <f t="shared" si="20"/>
        <v>0</v>
      </c>
      <c r="AW55" s="43">
        <f t="shared" si="21"/>
        <v>0</v>
      </c>
    </row>
    <row r="56" spans="1:49" x14ac:dyDescent="0.25">
      <c r="A56" s="36">
        <v>53065950300</v>
      </c>
      <c r="B56" s="42">
        <v>2</v>
      </c>
      <c r="C56" s="30"/>
      <c r="D56" s="31">
        <f t="shared" si="0"/>
        <v>0.25</v>
      </c>
      <c r="E56" s="43">
        <f t="shared" si="1"/>
        <v>0</v>
      </c>
      <c r="F56" s="42"/>
      <c r="G56" s="30"/>
      <c r="H56" s="31">
        <f t="shared" si="22"/>
        <v>0</v>
      </c>
      <c r="I56" s="43">
        <f t="shared" si="23"/>
        <v>0</v>
      </c>
      <c r="J56" s="42"/>
      <c r="K56" s="30"/>
      <c r="L56" s="31">
        <f t="shared" si="2"/>
        <v>0</v>
      </c>
      <c r="M56" s="43">
        <f t="shared" si="3"/>
        <v>0</v>
      </c>
      <c r="N56" s="42">
        <v>2</v>
      </c>
      <c r="O56" s="30"/>
      <c r="P56" s="31">
        <f t="shared" si="4"/>
        <v>0.2857142857142857</v>
      </c>
      <c r="Q56" s="43">
        <f t="shared" si="5"/>
        <v>0</v>
      </c>
      <c r="R56" s="42"/>
      <c r="S56" s="30"/>
      <c r="T56" s="31">
        <f t="shared" si="6"/>
        <v>0</v>
      </c>
      <c r="U56" s="43">
        <f t="shared" si="7"/>
        <v>0</v>
      </c>
      <c r="V56" s="42"/>
      <c r="W56" s="30"/>
      <c r="X56" s="31">
        <f t="shared" si="8"/>
        <v>0</v>
      </c>
      <c r="Y56" s="43">
        <f t="shared" si="9"/>
        <v>0</v>
      </c>
      <c r="Z56" s="42"/>
      <c r="AA56" s="30"/>
      <c r="AB56" s="31">
        <f t="shared" si="10"/>
        <v>0</v>
      </c>
      <c r="AC56" s="43">
        <f t="shared" si="11"/>
        <v>0</v>
      </c>
      <c r="AD56" s="47"/>
      <c r="AE56" s="32"/>
      <c r="AF56" s="31">
        <f t="shared" si="12"/>
        <v>0</v>
      </c>
      <c r="AG56" s="43">
        <f t="shared" si="13"/>
        <v>0</v>
      </c>
      <c r="AH56" s="42">
        <v>1</v>
      </c>
      <c r="AI56" s="30"/>
      <c r="AJ56" s="31">
        <f t="shared" si="14"/>
        <v>0.2</v>
      </c>
      <c r="AK56" s="43">
        <f t="shared" si="15"/>
        <v>0</v>
      </c>
      <c r="AL56" s="42">
        <v>2</v>
      </c>
      <c r="AM56" s="30"/>
      <c r="AN56" s="31">
        <f t="shared" si="16"/>
        <v>0.18181818181818182</v>
      </c>
      <c r="AO56" s="43">
        <f t="shared" si="17"/>
        <v>0</v>
      </c>
      <c r="AP56" s="42"/>
      <c r="AQ56" s="30"/>
      <c r="AR56" s="31">
        <f t="shared" si="18"/>
        <v>0</v>
      </c>
      <c r="AS56" s="43">
        <f t="shared" si="19"/>
        <v>0</v>
      </c>
      <c r="AT56" s="42"/>
      <c r="AU56" s="30"/>
      <c r="AV56" s="31">
        <f t="shared" si="20"/>
        <v>0</v>
      </c>
      <c r="AW56" s="43">
        <f t="shared" si="21"/>
        <v>0</v>
      </c>
    </row>
    <row r="57" spans="1:49" x14ac:dyDescent="0.25">
      <c r="A57" s="36">
        <v>53065950900</v>
      </c>
      <c r="B57" s="42"/>
      <c r="C57" s="30"/>
      <c r="D57" s="31">
        <f t="shared" si="0"/>
        <v>0</v>
      </c>
      <c r="E57" s="43">
        <f t="shared" si="1"/>
        <v>0</v>
      </c>
      <c r="F57" s="42"/>
      <c r="G57" s="30"/>
      <c r="H57" s="31">
        <f t="shared" si="22"/>
        <v>0</v>
      </c>
      <c r="I57" s="43">
        <f t="shared" si="23"/>
        <v>0</v>
      </c>
      <c r="J57" s="42"/>
      <c r="K57" s="30"/>
      <c r="L57" s="31">
        <f t="shared" si="2"/>
        <v>0</v>
      </c>
      <c r="M57" s="43">
        <f t="shared" si="3"/>
        <v>0</v>
      </c>
      <c r="N57" s="42">
        <v>1</v>
      </c>
      <c r="O57" s="30"/>
      <c r="P57" s="31">
        <f t="shared" si="4"/>
        <v>0.14285714285714285</v>
      </c>
      <c r="Q57" s="43">
        <f t="shared" si="5"/>
        <v>0</v>
      </c>
      <c r="R57" s="42"/>
      <c r="S57" s="30"/>
      <c r="T57" s="31">
        <f t="shared" si="6"/>
        <v>0</v>
      </c>
      <c r="U57" s="43">
        <f t="shared" si="7"/>
        <v>0</v>
      </c>
      <c r="V57" s="42"/>
      <c r="W57" s="30"/>
      <c r="X57" s="31">
        <f t="shared" si="8"/>
        <v>0</v>
      </c>
      <c r="Y57" s="43">
        <f t="shared" si="9"/>
        <v>0</v>
      </c>
      <c r="Z57" s="42"/>
      <c r="AA57" s="30"/>
      <c r="AB57" s="31">
        <f t="shared" si="10"/>
        <v>0</v>
      </c>
      <c r="AC57" s="43">
        <f t="shared" si="11"/>
        <v>0</v>
      </c>
      <c r="AD57" s="48"/>
      <c r="AE57" s="33"/>
      <c r="AF57" s="31">
        <f t="shared" si="12"/>
        <v>0</v>
      </c>
      <c r="AG57" s="43">
        <f t="shared" si="13"/>
        <v>0</v>
      </c>
      <c r="AH57" s="42"/>
      <c r="AI57" s="30"/>
      <c r="AJ57" s="31">
        <f t="shared" si="14"/>
        <v>0</v>
      </c>
      <c r="AK57" s="43">
        <f t="shared" si="15"/>
        <v>0</v>
      </c>
      <c r="AL57" s="42"/>
      <c r="AM57" s="30"/>
      <c r="AN57" s="31">
        <f t="shared" si="16"/>
        <v>0</v>
      </c>
      <c r="AO57" s="43">
        <f t="shared" si="17"/>
        <v>0</v>
      </c>
      <c r="AP57" s="42"/>
      <c r="AQ57" s="30"/>
      <c r="AR57" s="31">
        <f t="shared" si="18"/>
        <v>0</v>
      </c>
      <c r="AS57" s="43">
        <f t="shared" si="19"/>
        <v>0</v>
      </c>
      <c r="AT57" s="42"/>
      <c r="AU57" s="30"/>
      <c r="AV57" s="31">
        <f t="shared" si="20"/>
        <v>0</v>
      </c>
      <c r="AW57" s="43">
        <f t="shared" si="21"/>
        <v>0</v>
      </c>
    </row>
    <row r="58" spans="1:49" x14ac:dyDescent="0.25">
      <c r="A58" s="36">
        <v>53065951100</v>
      </c>
      <c r="B58" s="42"/>
      <c r="C58" s="30"/>
      <c r="D58" s="31">
        <f t="shared" si="0"/>
        <v>0</v>
      </c>
      <c r="E58" s="43">
        <f t="shared" si="1"/>
        <v>0</v>
      </c>
      <c r="F58" s="42"/>
      <c r="G58" s="30"/>
      <c r="H58" s="31">
        <f t="shared" si="22"/>
        <v>0</v>
      </c>
      <c r="I58" s="43">
        <f t="shared" si="23"/>
        <v>0</v>
      </c>
      <c r="J58" s="42"/>
      <c r="K58" s="30"/>
      <c r="L58" s="31">
        <f t="shared" si="2"/>
        <v>0</v>
      </c>
      <c r="M58" s="43">
        <f t="shared" si="3"/>
        <v>0</v>
      </c>
      <c r="N58" s="42"/>
      <c r="O58" s="30">
        <v>2</v>
      </c>
      <c r="P58" s="31">
        <f t="shared" si="4"/>
        <v>0</v>
      </c>
      <c r="Q58" s="43">
        <f t="shared" si="5"/>
        <v>0.2</v>
      </c>
      <c r="R58" s="42"/>
      <c r="S58" s="30"/>
      <c r="T58" s="31">
        <f t="shared" si="6"/>
        <v>0</v>
      </c>
      <c r="U58" s="43">
        <f t="shared" si="7"/>
        <v>0</v>
      </c>
      <c r="V58" s="42"/>
      <c r="W58" s="30"/>
      <c r="X58" s="31">
        <f t="shared" si="8"/>
        <v>0</v>
      </c>
      <c r="Y58" s="43">
        <f t="shared" si="9"/>
        <v>0</v>
      </c>
      <c r="Z58" s="42"/>
      <c r="AA58" s="30"/>
      <c r="AB58" s="31">
        <f t="shared" si="10"/>
        <v>0</v>
      </c>
      <c r="AC58" s="43">
        <f t="shared" si="11"/>
        <v>0</v>
      </c>
      <c r="AD58" s="48"/>
      <c r="AE58" s="33"/>
      <c r="AF58" s="31">
        <f t="shared" si="12"/>
        <v>0</v>
      </c>
      <c r="AG58" s="43">
        <f t="shared" si="13"/>
        <v>0</v>
      </c>
      <c r="AH58" s="42"/>
      <c r="AI58" s="30"/>
      <c r="AJ58" s="31">
        <f t="shared" si="14"/>
        <v>0</v>
      </c>
      <c r="AK58" s="43">
        <f t="shared" si="15"/>
        <v>0</v>
      </c>
      <c r="AL58" s="42"/>
      <c r="AM58" s="30"/>
      <c r="AN58" s="31">
        <f t="shared" si="16"/>
        <v>0</v>
      </c>
      <c r="AO58" s="43">
        <f t="shared" si="17"/>
        <v>0</v>
      </c>
      <c r="AP58" s="42"/>
      <c r="AQ58" s="30"/>
      <c r="AR58" s="31">
        <f t="shared" si="18"/>
        <v>0</v>
      </c>
      <c r="AS58" s="43">
        <f t="shared" si="19"/>
        <v>0</v>
      </c>
      <c r="AT58" s="42"/>
      <c r="AU58" s="30"/>
      <c r="AV58" s="31">
        <f t="shared" si="20"/>
        <v>0</v>
      </c>
      <c r="AW58" s="43">
        <f t="shared" si="21"/>
        <v>0</v>
      </c>
    </row>
    <row r="59" spans="1:49" x14ac:dyDescent="0.25">
      <c r="A59" s="36">
        <v>53065951300</v>
      </c>
      <c r="B59" s="42"/>
      <c r="C59" s="30"/>
      <c r="D59" s="31">
        <f t="shared" si="0"/>
        <v>0</v>
      </c>
      <c r="E59" s="43">
        <f t="shared" si="1"/>
        <v>0</v>
      </c>
      <c r="F59" s="42"/>
      <c r="G59" s="30"/>
      <c r="H59" s="31">
        <f t="shared" si="22"/>
        <v>0</v>
      </c>
      <c r="I59" s="43">
        <f t="shared" si="23"/>
        <v>0</v>
      </c>
      <c r="J59" s="42"/>
      <c r="K59" s="30"/>
      <c r="L59" s="31">
        <f t="shared" si="2"/>
        <v>0</v>
      </c>
      <c r="M59" s="43">
        <f t="shared" si="3"/>
        <v>0</v>
      </c>
      <c r="N59" s="42"/>
      <c r="O59" s="30"/>
      <c r="P59" s="31">
        <f t="shared" si="4"/>
        <v>0</v>
      </c>
      <c r="Q59" s="43">
        <f t="shared" si="5"/>
        <v>0</v>
      </c>
      <c r="R59" s="42"/>
      <c r="S59" s="30"/>
      <c r="T59" s="31">
        <f t="shared" si="6"/>
        <v>0</v>
      </c>
      <c r="U59" s="43">
        <f t="shared" si="7"/>
        <v>0</v>
      </c>
      <c r="V59" s="42"/>
      <c r="W59" s="30"/>
      <c r="X59" s="31">
        <f t="shared" si="8"/>
        <v>0</v>
      </c>
      <c r="Y59" s="43">
        <f t="shared" si="9"/>
        <v>0</v>
      </c>
      <c r="Z59" s="42"/>
      <c r="AA59" s="30"/>
      <c r="AB59" s="31">
        <f t="shared" si="10"/>
        <v>0</v>
      </c>
      <c r="AC59" s="43">
        <f t="shared" si="11"/>
        <v>0</v>
      </c>
      <c r="AD59" s="47"/>
      <c r="AE59" s="32"/>
      <c r="AF59" s="31">
        <f t="shared" si="12"/>
        <v>0</v>
      </c>
      <c r="AG59" s="43">
        <f t="shared" si="13"/>
        <v>0</v>
      </c>
      <c r="AH59" s="42"/>
      <c r="AI59" s="30"/>
      <c r="AJ59" s="31">
        <f t="shared" si="14"/>
        <v>0</v>
      </c>
      <c r="AK59" s="43">
        <f t="shared" si="15"/>
        <v>0</v>
      </c>
      <c r="AL59" s="42"/>
      <c r="AM59" s="30"/>
      <c r="AN59" s="31">
        <f t="shared" si="16"/>
        <v>0</v>
      </c>
      <c r="AO59" s="43">
        <f t="shared" si="17"/>
        <v>0</v>
      </c>
      <c r="AP59" s="42"/>
      <c r="AQ59" s="30"/>
      <c r="AR59" s="31">
        <f t="shared" si="18"/>
        <v>0</v>
      </c>
      <c r="AS59" s="43">
        <f t="shared" si="19"/>
        <v>0</v>
      </c>
      <c r="AT59" s="42"/>
      <c r="AU59" s="30"/>
      <c r="AV59" s="31">
        <f t="shared" si="20"/>
        <v>0</v>
      </c>
      <c r="AW59" s="43">
        <f t="shared" si="21"/>
        <v>0</v>
      </c>
    </row>
    <row r="60" spans="1:49" x14ac:dyDescent="0.25">
      <c r="A60" s="36">
        <v>53065951400</v>
      </c>
      <c r="B60" s="42"/>
      <c r="C60" s="30"/>
      <c r="D60" s="31">
        <f t="shared" si="0"/>
        <v>0</v>
      </c>
      <c r="E60" s="43">
        <f t="shared" si="1"/>
        <v>0</v>
      </c>
      <c r="F60" s="42"/>
      <c r="G60" s="30"/>
      <c r="H60" s="31">
        <f t="shared" si="22"/>
        <v>0</v>
      </c>
      <c r="I60" s="43">
        <f t="shared" si="23"/>
        <v>0</v>
      </c>
      <c r="J60" s="42"/>
      <c r="K60" s="30"/>
      <c r="L60" s="31">
        <f t="shared" si="2"/>
        <v>0</v>
      </c>
      <c r="M60" s="43">
        <f t="shared" si="3"/>
        <v>0</v>
      </c>
      <c r="N60" s="42"/>
      <c r="O60" s="30"/>
      <c r="P60" s="31">
        <f t="shared" si="4"/>
        <v>0</v>
      </c>
      <c r="Q60" s="43">
        <f t="shared" si="5"/>
        <v>0</v>
      </c>
      <c r="R60" s="42"/>
      <c r="S60" s="30"/>
      <c r="T60" s="31">
        <f t="shared" si="6"/>
        <v>0</v>
      </c>
      <c r="U60" s="43">
        <f t="shared" si="7"/>
        <v>0</v>
      </c>
      <c r="V60" s="42"/>
      <c r="W60" s="30"/>
      <c r="X60" s="31">
        <f t="shared" si="8"/>
        <v>0</v>
      </c>
      <c r="Y60" s="43">
        <f t="shared" si="9"/>
        <v>0</v>
      </c>
      <c r="Z60" s="42">
        <v>1</v>
      </c>
      <c r="AA60" s="30"/>
      <c r="AB60" s="31">
        <f t="shared" si="10"/>
        <v>0.33333333333333331</v>
      </c>
      <c r="AC60" s="43">
        <f t="shared" si="11"/>
        <v>0</v>
      </c>
      <c r="AD60" s="47"/>
      <c r="AE60" s="32"/>
      <c r="AF60" s="31">
        <f t="shared" si="12"/>
        <v>0</v>
      </c>
      <c r="AG60" s="43">
        <f t="shared" si="13"/>
        <v>0</v>
      </c>
      <c r="AH60" s="42"/>
      <c r="AI60" s="30"/>
      <c r="AJ60" s="31">
        <f t="shared" si="14"/>
        <v>0</v>
      </c>
      <c r="AK60" s="43">
        <f t="shared" si="15"/>
        <v>0</v>
      </c>
      <c r="AL60" s="42"/>
      <c r="AM60" s="30"/>
      <c r="AN60" s="31">
        <f t="shared" si="16"/>
        <v>0</v>
      </c>
      <c r="AO60" s="43">
        <f t="shared" si="17"/>
        <v>0</v>
      </c>
      <c r="AP60" s="42"/>
      <c r="AQ60" s="30"/>
      <c r="AR60" s="31">
        <f t="shared" si="18"/>
        <v>0</v>
      </c>
      <c r="AS60" s="43">
        <f t="shared" si="19"/>
        <v>0</v>
      </c>
      <c r="AT60" s="42"/>
      <c r="AU60" s="30"/>
      <c r="AV60" s="31">
        <f t="shared" si="20"/>
        <v>0</v>
      </c>
      <c r="AW60" s="43">
        <f t="shared" si="21"/>
        <v>0</v>
      </c>
    </row>
    <row r="61" spans="1:49" x14ac:dyDescent="0.25">
      <c r="A61" s="36">
        <v>53075000200</v>
      </c>
      <c r="B61" s="42"/>
      <c r="C61" s="30"/>
      <c r="D61" s="31">
        <f t="shared" si="0"/>
        <v>0</v>
      </c>
      <c r="E61" s="43">
        <f t="shared" si="1"/>
        <v>0</v>
      </c>
      <c r="F61" s="42"/>
      <c r="G61" s="30"/>
      <c r="H61" s="31">
        <f t="shared" si="22"/>
        <v>0</v>
      </c>
      <c r="I61" s="43">
        <f t="shared" si="23"/>
        <v>0</v>
      </c>
      <c r="J61" s="42"/>
      <c r="K61" s="30"/>
      <c r="L61" s="31">
        <f t="shared" si="2"/>
        <v>0</v>
      </c>
      <c r="M61" s="43">
        <f t="shared" si="3"/>
        <v>0</v>
      </c>
      <c r="N61" s="42"/>
      <c r="O61" s="30"/>
      <c r="P61" s="31">
        <f t="shared" si="4"/>
        <v>0</v>
      </c>
      <c r="Q61" s="43">
        <f t="shared" si="5"/>
        <v>0</v>
      </c>
      <c r="R61" s="42"/>
      <c r="S61" s="30"/>
      <c r="T61" s="31">
        <f t="shared" si="6"/>
        <v>0</v>
      </c>
      <c r="U61" s="43">
        <f t="shared" si="7"/>
        <v>0</v>
      </c>
      <c r="V61" s="42"/>
      <c r="W61" s="30"/>
      <c r="X61" s="31">
        <f t="shared" si="8"/>
        <v>0</v>
      </c>
      <c r="Y61" s="43">
        <f t="shared" si="9"/>
        <v>0</v>
      </c>
      <c r="Z61" s="42"/>
      <c r="AA61" s="30"/>
      <c r="AB61" s="31">
        <f t="shared" si="10"/>
        <v>0</v>
      </c>
      <c r="AC61" s="43">
        <f t="shared" si="11"/>
        <v>0</v>
      </c>
      <c r="AD61" s="47"/>
      <c r="AE61" s="32"/>
      <c r="AF61" s="31">
        <f t="shared" si="12"/>
        <v>0</v>
      </c>
      <c r="AG61" s="43">
        <f t="shared" si="13"/>
        <v>0</v>
      </c>
      <c r="AH61" s="42"/>
      <c r="AI61" s="30"/>
      <c r="AJ61" s="31">
        <f t="shared" si="14"/>
        <v>0</v>
      </c>
      <c r="AK61" s="43">
        <f t="shared" si="15"/>
        <v>0</v>
      </c>
      <c r="AL61" s="42"/>
      <c r="AM61" s="30"/>
      <c r="AN61" s="31">
        <f t="shared" si="16"/>
        <v>0</v>
      </c>
      <c r="AO61" s="43">
        <f t="shared" si="17"/>
        <v>0</v>
      </c>
      <c r="AP61" s="42"/>
      <c r="AQ61" s="30"/>
      <c r="AR61" s="31">
        <f t="shared" si="18"/>
        <v>0</v>
      </c>
      <c r="AS61" s="43">
        <f t="shared" si="19"/>
        <v>0</v>
      </c>
      <c r="AT61" s="42"/>
      <c r="AU61" s="30"/>
      <c r="AV61" s="31">
        <f t="shared" si="20"/>
        <v>0</v>
      </c>
      <c r="AW61" s="43">
        <f t="shared" si="21"/>
        <v>0</v>
      </c>
    </row>
    <row r="62" spans="1:49" x14ac:dyDescent="0.25">
      <c r="A62" s="36">
        <v>53075000400</v>
      </c>
      <c r="B62" s="42"/>
      <c r="C62" s="30"/>
      <c r="D62" s="31">
        <f t="shared" si="0"/>
        <v>0</v>
      </c>
      <c r="E62" s="43">
        <f t="shared" si="1"/>
        <v>0</v>
      </c>
      <c r="F62" s="42"/>
      <c r="G62" s="30"/>
      <c r="H62" s="31">
        <f t="shared" si="22"/>
        <v>0</v>
      </c>
      <c r="I62" s="43">
        <f t="shared" si="23"/>
        <v>0</v>
      </c>
      <c r="J62" s="42">
        <v>1</v>
      </c>
      <c r="K62" s="30"/>
      <c r="L62" s="31">
        <f t="shared" si="2"/>
        <v>0.5</v>
      </c>
      <c r="M62" s="43">
        <f t="shared" si="3"/>
        <v>0</v>
      </c>
      <c r="N62" s="42"/>
      <c r="O62" s="30"/>
      <c r="P62" s="31">
        <f t="shared" si="4"/>
        <v>0</v>
      </c>
      <c r="Q62" s="43">
        <f t="shared" si="5"/>
        <v>0</v>
      </c>
      <c r="R62" s="42"/>
      <c r="S62" s="30"/>
      <c r="T62" s="31">
        <f t="shared" si="6"/>
        <v>0</v>
      </c>
      <c r="U62" s="43">
        <f t="shared" si="7"/>
        <v>0</v>
      </c>
      <c r="V62" s="42">
        <v>1</v>
      </c>
      <c r="W62" s="30"/>
      <c r="X62" s="31">
        <f t="shared" si="8"/>
        <v>0.125</v>
      </c>
      <c r="Y62" s="43">
        <f t="shared" si="9"/>
        <v>0</v>
      </c>
      <c r="Z62" s="42"/>
      <c r="AA62" s="30"/>
      <c r="AB62" s="31">
        <f t="shared" si="10"/>
        <v>0</v>
      </c>
      <c r="AC62" s="43">
        <f t="shared" si="11"/>
        <v>0</v>
      </c>
      <c r="AD62" s="48"/>
      <c r="AE62" s="33"/>
      <c r="AF62" s="31">
        <f t="shared" si="12"/>
        <v>0</v>
      </c>
      <c r="AG62" s="43">
        <f t="shared" si="13"/>
        <v>0</v>
      </c>
      <c r="AH62" s="42"/>
      <c r="AI62" s="30"/>
      <c r="AJ62" s="31">
        <f t="shared" si="14"/>
        <v>0</v>
      </c>
      <c r="AK62" s="43">
        <f t="shared" si="15"/>
        <v>0</v>
      </c>
      <c r="AL62" s="42"/>
      <c r="AM62" s="30"/>
      <c r="AN62" s="31">
        <f t="shared" si="16"/>
        <v>0</v>
      </c>
      <c r="AO62" s="43">
        <f t="shared" si="17"/>
        <v>0</v>
      </c>
      <c r="AP62" s="42"/>
      <c r="AQ62" s="30"/>
      <c r="AR62" s="31">
        <f t="shared" si="18"/>
        <v>0</v>
      </c>
      <c r="AS62" s="43">
        <f t="shared" si="19"/>
        <v>0</v>
      </c>
      <c r="AT62" s="42">
        <v>3</v>
      </c>
      <c r="AU62" s="30"/>
      <c r="AV62" s="31">
        <f t="shared" si="20"/>
        <v>0.42857142857142855</v>
      </c>
      <c r="AW62" s="43">
        <f t="shared" si="21"/>
        <v>0</v>
      </c>
    </row>
    <row r="63" spans="1:49" x14ac:dyDescent="0.25">
      <c r="A63" s="36">
        <v>53075000600</v>
      </c>
      <c r="B63" s="42"/>
      <c r="C63" s="30"/>
      <c r="D63" s="31">
        <f t="shared" si="0"/>
        <v>0</v>
      </c>
      <c r="E63" s="43">
        <f t="shared" si="1"/>
        <v>0</v>
      </c>
      <c r="F63" s="42"/>
      <c r="G63" s="30"/>
      <c r="H63" s="31">
        <f t="shared" si="22"/>
        <v>0</v>
      </c>
      <c r="I63" s="43">
        <f t="shared" si="23"/>
        <v>0</v>
      </c>
      <c r="J63" s="42"/>
      <c r="K63" s="30"/>
      <c r="L63" s="31">
        <f t="shared" si="2"/>
        <v>0</v>
      </c>
      <c r="M63" s="43">
        <f t="shared" si="3"/>
        <v>0</v>
      </c>
      <c r="N63" s="42"/>
      <c r="O63" s="30"/>
      <c r="P63" s="31">
        <f t="shared" si="4"/>
        <v>0</v>
      </c>
      <c r="Q63" s="43">
        <f t="shared" si="5"/>
        <v>0</v>
      </c>
      <c r="R63" s="42"/>
      <c r="S63" s="30"/>
      <c r="T63" s="31">
        <f t="shared" si="6"/>
        <v>0</v>
      </c>
      <c r="U63" s="43">
        <f t="shared" si="7"/>
        <v>0</v>
      </c>
      <c r="V63" s="42"/>
      <c r="W63" s="30"/>
      <c r="X63" s="31">
        <f t="shared" si="8"/>
        <v>0</v>
      </c>
      <c r="Y63" s="43">
        <f t="shared" si="9"/>
        <v>0</v>
      </c>
      <c r="Z63" s="42"/>
      <c r="AA63" s="30"/>
      <c r="AB63" s="31">
        <f t="shared" si="10"/>
        <v>0</v>
      </c>
      <c r="AC63" s="43">
        <f t="shared" si="11"/>
        <v>0</v>
      </c>
      <c r="AD63" s="47"/>
      <c r="AE63" s="32"/>
      <c r="AF63" s="31">
        <f t="shared" si="12"/>
        <v>0</v>
      </c>
      <c r="AG63" s="43">
        <f t="shared" si="13"/>
        <v>0</v>
      </c>
      <c r="AH63" s="42"/>
      <c r="AI63" s="30"/>
      <c r="AJ63" s="31">
        <f t="shared" si="14"/>
        <v>0</v>
      </c>
      <c r="AK63" s="43">
        <f t="shared" si="15"/>
        <v>0</v>
      </c>
      <c r="AL63" s="42"/>
      <c r="AM63" s="30"/>
      <c r="AN63" s="31">
        <f t="shared" si="16"/>
        <v>0</v>
      </c>
      <c r="AO63" s="43">
        <f t="shared" si="17"/>
        <v>0</v>
      </c>
      <c r="AP63" s="42"/>
      <c r="AQ63" s="30"/>
      <c r="AR63" s="31">
        <f t="shared" si="18"/>
        <v>0</v>
      </c>
      <c r="AS63" s="43">
        <f t="shared" si="19"/>
        <v>0</v>
      </c>
      <c r="AT63" s="42"/>
      <c r="AU63" s="30"/>
      <c r="AV63" s="31">
        <f t="shared" si="20"/>
        <v>0</v>
      </c>
      <c r="AW63" s="43">
        <f t="shared" si="21"/>
        <v>0</v>
      </c>
    </row>
    <row r="64" spans="1:49" x14ac:dyDescent="0.25">
      <c r="A64" s="36">
        <v>53075000700</v>
      </c>
      <c r="B64" s="42"/>
      <c r="C64" s="30"/>
      <c r="D64" s="31">
        <f t="shared" si="0"/>
        <v>0</v>
      </c>
      <c r="E64" s="43">
        <f t="shared" si="1"/>
        <v>0</v>
      </c>
      <c r="F64" s="42"/>
      <c r="G64" s="30"/>
      <c r="H64" s="31">
        <f t="shared" si="22"/>
        <v>0</v>
      </c>
      <c r="I64" s="43">
        <f t="shared" si="23"/>
        <v>0</v>
      </c>
      <c r="J64" s="42"/>
      <c r="K64" s="30"/>
      <c r="L64" s="31">
        <f t="shared" si="2"/>
        <v>0</v>
      </c>
      <c r="M64" s="43">
        <f t="shared" si="3"/>
        <v>0</v>
      </c>
      <c r="N64" s="42"/>
      <c r="O64" s="30"/>
      <c r="P64" s="31">
        <f t="shared" si="4"/>
        <v>0</v>
      </c>
      <c r="Q64" s="43">
        <f t="shared" si="5"/>
        <v>0</v>
      </c>
      <c r="R64" s="42"/>
      <c r="S64" s="30"/>
      <c r="T64" s="31">
        <f t="shared" si="6"/>
        <v>0</v>
      </c>
      <c r="U64" s="43">
        <f t="shared" si="7"/>
        <v>0</v>
      </c>
      <c r="V64" s="42">
        <v>1</v>
      </c>
      <c r="W64" s="30"/>
      <c r="X64" s="31">
        <f t="shared" si="8"/>
        <v>0.125</v>
      </c>
      <c r="Y64" s="43">
        <f t="shared" si="9"/>
        <v>0</v>
      </c>
      <c r="Z64" s="42"/>
      <c r="AA64" s="30"/>
      <c r="AB64" s="31">
        <f t="shared" si="10"/>
        <v>0</v>
      </c>
      <c r="AC64" s="43">
        <f t="shared" si="11"/>
        <v>0</v>
      </c>
      <c r="AD64" s="48">
        <v>2</v>
      </c>
      <c r="AE64" s="33"/>
      <c r="AF64" s="31">
        <f t="shared" si="12"/>
        <v>0.22222222222222221</v>
      </c>
      <c r="AG64" s="43">
        <f t="shared" si="13"/>
        <v>0</v>
      </c>
      <c r="AH64" s="42"/>
      <c r="AI64" s="30"/>
      <c r="AJ64" s="31">
        <f t="shared" si="14"/>
        <v>0</v>
      </c>
      <c r="AK64" s="43">
        <f t="shared" si="15"/>
        <v>0</v>
      </c>
      <c r="AL64" s="42"/>
      <c r="AM64" s="30"/>
      <c r="AN64" s="31">
        <f t="shared" si="16"/>
        <v>0</v>
      </c>
      <c r="AO64" s="43">
        <f t="shared" si="17"/>
        <v>0</v>
      </c>
      <c r="AP64" s="42"/>
      <c r="AQ64" s="30"/>
      <c r="AR64" s="31">
        <f t="shared" si="18"/>
        <v>0</v>
      </c>
      <c r="AS64" s="43">
        <f t="shared" si="19"/>
        <v>0</v>
      </c>
      <c r="AT64" s="42"/>
      <c r="AU64" s="30"/>
      <c r="AV64" s="31">
        <f t="shared" si="20"/>
        <v>0</v>
      </c>
      <c r="AW64" s="43">
        <f t="shared" si="21"/>
        <v>0</v>
      </c>
    </row>
    <row r="65" spans="1:49" x14ac:dyDescent="0.25">
      <c r="A65" s="36">
        <v>53075000900</v>
      </c>
      <c r="B65" s="42"/>
      <c r="C65" s="30"/>
      <c r="D65" s="31">
        <f t="shared" si="0"/>
        <v>0</v>
      </c>
      <c r="E65" s="43">
        <f t="shared" si="1"/>
        <v>0</v>
      </c>
      <c r="F65" s="42"/>
      <c r="G65" s="30"/>
      <c r="H65" s="31">
        <f t="shared" si="22"/>
        <v>0</v>
      </c>
      <c r="I65" s="43">
        <f t="shared" si="23"/>
        <v>0</v>
      </c>
      <c r="J65" s="42"/>
      <c r="K65" s="30"/>
      <c r="L65" s="31">
        <f t="shared" si="2"/>
        <v>0</v>
      </c>
      <c r="M65" s="43">
        <f t="shared" si="3"/>
        <v>0</v>
      </c>
      <c r="N65" s="42"/>
      <c r="O65" s="30"/>
      <c r="P65" s="31">
        <f t="shared" si="4"/>
        <v>0</v>
      </c>
      <c r="Q65" s="43">
        <f t="shared" si="5"/>
        <v>0</v>
      </c>
      <c r="R65" s="42"/>
      <c r="S65" s="30"/>
      <c r="T65" s="31">
        <f t="shared" si="6"/>
        <v>0</v>
      </c>
      <c r="U65" s="43">
        <f t="shared" si="7"/>
        <v>0</v>
      </c>
      <c r="V65" s="42"/>
      <c r="W65" s="30"/>
      <c r="X65" s="31">
        <f t="shared" si="8"/>
        <v>0</v>
      </c>
      <c r="Y65" s="43">
        <f t="shared" si="9"/>
        <v>0</v>
      </c>
      <c r="Z65" s="42"/>
      <c r="AA65" s="30"/>
      <c r="AB65" s="31">
        <f t="shared" si="10"/>
        <v>0</v>
      </c>
      <c r="AC65" s="43">
        <f t="shared" si="11"/>
        <v>0</v>
      </c>
      <c r="AD65" s="47"/>
      <c r="AE65" s="32"/>
      <c r="AF65" s="31">
        <f t="shared" si="12"/>
        <v>0</v>
      </c>
      <c r="AG65" s="43">
        <f t="shared" si="13"/>
        <v>0</v>
      </c>
      <c r="AH65" s="42"/>
      <c r="AI65" s="30"/>
      <c r="AJ65" s="31">
        <f t="shared" si="14"/>
        <v>0</v>
      </c>
      <c r="AK65" s="43">
        <f t="shared" si="15"/>
        <v>0</v>
      </c>
      <c r="AL65" s="42"/>
      <c r="AM65" s="30"/>
      <c r="AN65" s="31">
        <f t="shared" si="16"/>
        <v>0</v>
      </c>
      <c r="AO65" s="43">
        <f t="shared" si="17"/>
        <v>0</v>
      </c>
      <c r="AP65" s="42"/>
      <c r="AQ65" s="30"/>
      <c r="AR65" s="31">
        <f t="shared" si="18"/>
        <v>0</v>
      </c>
      <c r="AS65" s="43">
        <f t="shared" si="19"/>
        <v>0</v>
      </c>
      <c r="AT65" s="42"/>
      <c r="AU65" s="30"/>
      <c r="AV65" s="31">
        <f t="shared" si="20"/>
        <v>0</v>
      </c>
      <c r="AW65" s="43">
        <f t="shared" si="21"/>
        <v>0</v>
      </c>
    </row>
    <row r="66" spans="1:49" x14ac:dyDescent="0.25">
      <c r="A66" s="36">
        <v>53075001000</v>
      </c>
      <c r="B66" s="42"/>
      <c r="C66" s="30"/>
      <c r="D66" s="31">
        <f t="shared" si="0"/>
        <v>0</v>
      </c>
      <c r="E66" s="43">
        <f t="shared" si="1"/>
        <v>0</v>
      </c>
      <c r="F66" s="42"/>
      <c r="G66" s="30"/>
      <c r="H66" s="31">
        <f t="shared" si="22"/>
        <v>0</v>
      </c>
      <c r="I66" s="43">
        <f t="shared" si="23"/>
        <v>0</v>
      </c>
      <c r="J66" s="42"/>
      <c r="K66" s="30"/>
      <c r="L66" s="31">
        <f t="shared" si="2"/>
        <v>0</v>
      </c>
      <c r="M66" s="43">
        <f t="shared" si="3"/>
        <v>0</v>
      </c>
      <c r="N66" s="42"/>
      <c r="O66" s="30"/>
      <c r="P66" s="31">
        <f t="shared" si="4"/>
        <v>0</v>
      </c>
      <c r="Q66" s="43">
        <f t="shared" si="5"/>
        <v>0</v>
      </c>
      <c r="R66" s="42"/>
      <c r="S66" s="30"/>
      <c r="T66" s="31">
        <f t="shared" si="6"/>
        <v>0</v>
      </c>
      <c r="U66" s="43">
        <f t="shared" si="7"/>
        <v>0</v>
      </c>
      <c r="V66" s="42"/>
      <c r="W66" s="30"/>
      <c r="X66" s="31">
        <f t="shared" si="8"/>
        <v>0</v>
      </c>
      <c r="Y66" s="43">
        <f t="shared" si="9"/>
        <v>0</v>
      </c>
      <c r="Z66" s="42">
        <v>2</v>
      </c>
      <c r="AA66" s="30"/>
      <c r="AB66" s="31">
        <f t="shared" si="10"/>
        <v>0.66666666666666663</v>
      </c>
      <c r="AC66" s="43">
        <f t="shared" si="11"/>
        <v>0</v>
      </c>
      <c r="AD66" s="48"/>
      <c r="AE66" s="33"/>
      <c r="AF66" s="31">
        <f t="shared" si="12"/>
        <v>0</v>
      </c>
      <c r="AG66" s="43">
        <f t="shared" si="13"/>
        <v>0</v>
      </c>
      <c r="AH66" s="42"/>
      <c r="AI66" s="30"/>
      <c r="AJ66" s="31">
        <f t="shared" si="14"/>
        <v>0</v>
      </c>
      <c r="AK66" s="43">
        <f t="shared" si="15"/>
        <v>0</v>
      </c>
      <c r="AL66" s="42"/>
      <c r="AM66" s="30"/>
      <c r="AN66" s="31">
        <f t="shared" si="16"/>
        <v>0</v>
      </c>
      <c r="AO66" s="43">
        <f t="shared" si="17"/>
        <v>0</v>
      </c>
      <c r="AP66" s="42"/>
      <c r="AQ66" s="30"/>
      <c r="AR66" s="31">
        <f t="shared" si="18"/>
        <v>0</v>
      </c>
      <c r="AS66" s="43">
        <f t="shared" si="19"/>
        <v>0</v>
      </c>
      <c r="AT66" s="42"/>
      <c r="AU66" s="30"/>
      <c r="AV66" s="31">
        <f t="shared" si="20"/>
        <v>0</v>
      </c>
      <c r="AW66" s="43">
        <f t="shared" si="21"/>
        <v>0</v>
      </c>
    </row>
    <row r="67" spans="1:49" ht="15.75" thickBot="1" x14ac:dyDescent="0.3">
      <c r="A67" s="37" t="s">
        <v>23</v>
      </c>
      <c r="B67" s="44">
        <f>SUM(B4:B66)</f>
        <v>8</v>
      </c>
      <c r="C67" s="45">
        <f>SUM(C4:C66)</f>
        <v>12</v>
      </c>
      <c r="D67" s="45"/>
      <c r="E67" s="46"/>
      <c r="F67" s="44">
        <f>SUM(F4:F66)</f>
        <v>5</v>
      </c>
      <c r="G67" s="45">
        <f>SUM(G4:G66)</f>
        <v>8</v>
      </c>
      <c r="H67" s="45"/>
      <c r="I67" s="46"/>
      <c r="J67" s="44">
        <f>SUM(J4:J66)</f>
        <v>2</v>
      </c>
      <c r="K67" s="45">
        <f t="shared" ref="K67:AU67" si="24">SUM(K4:K66)</f>
        <v>14</v>
      </c>
      <c r="L67" s="45">
        <f t="shared" si="24"/>
        <v>1</v>
      </c>
      <c r="M67" s="46">
        <f t="shared" si="24"/>
        <v>0.99999999999999989</v>
      </c>
      <c r="N67" s="44">
        <f t="shared" si="24"/>
        <v>7</v>
      </c>
      <c r="O67" s="45">
        <f t="shared" si="24"/>
        <v>10</v>
      </c>
      <c r="P67" s="45">
        <f t="shared" si="24"/>
        <v>1</v>
      </c>
      <c r="Q67" s="46">
        <f t="shared" si="24"/>
        <v>1</v>
      </c>
      <c r="R67" s="44">
        <f t="shared" si="24"/>
        <v>8</v>
      </c>
      <c r="S67" s="45">
        <f t="shared" si="24"/>
        <v>20</v>
      </c>
      <c r="T67" s="45">
        <f t="shared" si="24"/>
        <v>1</v>
      </c>
      <c r="U67" s="46">
        <f t="shared" si="24"/>
        <v>1</v>
      </c>
      <c r="V67" s="44">
        <f t="shared" si="24"/>
        <v>8</v>
      </c>
      <c r="W67" s="45">
        <f t="shared" si="24"/>
        <v>9</v>
      </c>
      <c r="X67" s="45">
        <f t="shared" si="24"/>
        <v>1</v>
      </c>
      <c r="Y67" s="46">
        <f t="shared" si="24"/>
        <v>1</v>
      </c>
      <c r="Z67" s="44">
        <f t="shared" si="24"/>
        <v>3</v>
      </c>
      <c r="AA67" s="45">
        <f t="shared" si="24"/>
        <v>7</v>
      </c>
      <c r="AB67" s="45">
        <f t="shared" si="24"/>
        <v>1</v>
      </c>
      <c r="AC67" s="46">
        <f t="shared" si="24"/>
        <v>1</v>
      </c>
      <c r="AD67" s="44">
        <f t="shared" si="24"/>
        <v>9</v>
      </c>
      <c r="AE67" s="45">
        <f t="shared" si="24"/>
        <v>16</v>
      </c>
      <c r="AF67" s="45">
        <f t="shared" si="24"/>
        <v>1</v>
      </c>
      <c r="AG67" s="46">
        <f t="shared" si="24"/>
        <v>1</v>
      </c>
      <c r="AH67" s="44">
        <f t="shared" si="24"/>
        <v>5</v>
      </c>
      <c r="AI67" s="45">
        <f t="shared" si="24"/>
        <v>10</v>
      </c>
      <c r="AJ67" s="45">
        <f t="shared" si="24"/>
        <v>1</v>
      </c>
      <c r="AK67" s="46">
        <f t="shared" si="24"/>
        <v>1</v>
      </c>
      <c r="AL67" s="44">
        <f t="shared" si="24"/>
        <v>11</v>
      </c>
      <c r="AM67" s="45">
        <f t="shared" si="24"/>
        <v>18</v>
      </c>
      <c r="AN67" s="45">
        <f t="shared" si="24"/>
        <v>1</v>
      </c>
      <c r="AO67" s="46">
        <f t="shared" si="24"/>
        <v>1</v>
      </c>
      <c r="AP67" s="44">
        <f t="shared" si="24"/>
        <v>0</v>
      </c>
      <c r="AQ67" s="45">
        <f t="shared" si="24"/>
        <v>9</v>
      </c>
      <c r="AR67" s="45">
        <f t="shared" si="24"/>
        <v>0</v>
      </c>
      <c r="AS67" s="46">
        <f t="shared" si="24"/>
        <v>1</v>
      </c>
      <c r="AT67" s="44">
        <f t="shared" si="24"/>
        <v>7</v>
      </c>
      <c r="AU67" s="45">
        <f t="shared" si="24"/>
        <v>15</v>
      </c>
      <c r="AV67" s="45"/>
      <c r="AW67" s="46"/>
    </row>
  </sheetData>
  <sortState xmlns:xlrd2="http://schemas.microsoft.com/office/spreadsheetml/2017/richdata2" ref="A4:AW66">
    <sortCondition ref="A4:A66"/>
  </sortState>
  <mergeCells count="12">
    <mergeCell ref="AT2:AW2"/>
    <mergeCell ref="B2:E2"/>
    <mergeCell ref="F2:I2"/>
    <mergeCell ref="J2:M2"/>
    <mergeCell ref="N2:Q2"/>
    <mergeCell ref="R2:U2"/>
    <mergeCell ref="V2:Y2"/>
    <mergeCell ref="Z2:AC2"/>
    <mergeCell ref="AD2:AG2"/>
    <mergeCell ref="AH2:AK2"/>
    <mergeCell ref="AL2:AO2"/>
    <mergeCell ref="AP2:AS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6FA9100C5E01D9469F27E414CADA3549" ma:contentTypeVersion="28" ma:contentTypeDescription="" ma:contentTypeScope="" ma:versionID="7f145ac18a58221b0701b619d6b703fa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5371b12cbd0ca12feeca5b6edfa8e73e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Closed</CaseStatus>
    <OpenedDate xmlns="dc463f71-b30c-4ab2-9473-d307f9d35888">2022-01-21T08:00:00+00:00</OpenedDate>
    <SignificantOrder xmlns="dc463f71-b30c-4ab2-9473-d307f9d35888">false</SignificantOrder>
    <Date1 xmlns="dc463f71-b30c-4ab2-9473-d307f9d35888">2024-11-15T08:00:00+00:00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220053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F0D8F374-9D67-4C11-9F89-B136172E01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491630-D600-4E29-B401-D347D651E650}"/>
</file>

<file path=customXml/itemProps3.xml><?xml version="1.0" encoding="utf-8"?>
<ds:datastoreItem xmlns:ds="http://schemas.openxmlformats.org/officeDocument/2006/customXml" ds:itemID="{9EED56F8-CC86-45F5-9E48-282405464DE4}">
  <ds:schemaRefs>
    <ds:schemaRef ds:uri="http://schemas.microsoft.com/office/2006/documentManagement/types"/>
    <ds:schemaRef ds:uri="5c8a3a3b-b028-43f9-8125-5ba62f0aa0ef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8631f6a1-3b4f-4428-93db-9674ed83f32f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3C30F8C9-139D-43B2-A936-2B946F5021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Arrears</vt:lpstr>
      <vt:lpstr>Disconnects</vt:lpstr>
    </vt:vector>
  </TitlesOfParts>
  <Company>Avista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Bisiar, Charissa M.</dc:creator>
  <cp:lastModifiedBy>Booth, Avery (UTC)</cp:lastModifiedBy>
  <dcterms:created xsi:type="dcterms:W3CDTF">2023-02-03T22:34:28Z</dcterms:created>
  <dcterms:modified xsi:type="dcterms:W3CDTF">2024-12-03T18:40:50Z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0x0101006E56B4D1795A2E4DB2F0B01679ED314A006FA9100C5E01D9469F27E414CADA3549</vt:lpwstr>
  </property>
  <property fmtid="{D5CDD505-2E9C-101B-9397-08002B2CF9AE}" pid="3" name="MediaServiceImageTags">
    <vt:lpwstr/>
  </property>
</Properties>
</file>