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witching Compliance Rate Calc" sheetId="1" r:id="rId1"/>
    <sheet name="Ratio Summary" sheetId="2" r:id="rId2"/>
    <sheet name="Recip Comp Ratios Calculations" sheetId="3" r:id="rId3"/>
    <sheet name="SS7 Umbilical Ratio Calculation" sheetId="4" r:id="rId4"/>
    <sheet name="Originating EO Local Switching " sheetId="5" r:id="rId5"/>
    <sheet name="Terminating EO Local Switching " sheetId="6" r:id="rId6"/>
    <sheet name="Meet Point A - Term at EO" sheetId="7" r:id="rId7"/>
    <sheet name="Meet Point B - Term at TDM" sheetId="8" r:id="rId8"/>
    <sheet name="TDM Switching" sheetId="9" r:id="rId9"/>
    <sheet name="SWITCH_DEMAND_VALUE" sheetId="10" r:id="rId10"/>
  </sheets>
  <definedNames>
    <definedName name="_xlnm.Print_Area" localSheetId="6">'Meet Point A - Term at EO'!$A$1:$F$118</definedName>
    <definedName name="_xlnm.Print_Area" localSheetId="7">'Meet Point B - Term at TDM'!$A$1:$F$173</definedName>
    <definedName name="_xlnm.Print_Area" localSheetId="4">'Originating EO Local Switching '!$A$1:$F$117</definedName>
    <definedName name="_xlnm.Print_Area" localSheetId="5">'Terminating EO Local Switching '!$A$1:$F$116</definedName>
    <definedName name="_xlnm.Print_Titles" localSheetId="6">'Meet Point A - Term at EO'!$1:$6</definedName>
    <definedName name="_xlnm.Print_Titles" localSheetId="7">'Meet Point B - Term at TDM'!$1:$6</definedName>
    <definedName name="_xlnm.Print_Titles" localSheetId="4">'Originating EO Local Switching '!$1:$6</definedName>
    <definedName name="_xlnm.Print_Titles" localSheetId="5">'Terminating EO Local Switching '!$1:$6</definedName>
  </definedNames>
  <calcPr fullCalcOnLoad="1"/>
</workbook>
</file>

<file path=xl/sharedStrings.xml><?xml version="1.0" encoding="utf-8"?>
<sst xmlns="http://schemas.openxmlformats.org/spreadsheetml/2006/main" count="1988" uniqueCount="597">
  <si>
    <t>GEOGRAPHY_KEY</t>
  </si>
  <si>
    <t>NAME</t>
  </si>
  <si>
    <t>ACCOUNT</t>
  </si>
  <si>
    <t>D/S</t>
  </si>
  <si>
    <t>VALUE</t>
  </si>
  <si>
    <t>REFERENCE</t>
  </si>
  <si>
    <t>WA</t>
  </si>
  <si>
    <t>TSEOINV</t>
  </si>
  <si>
    <t>D</t>
  </si>
  <si>
    <t>Switch.TS_EO_Investment</t>
  </si>
  <si>
    <t>S</t>
  </si>
  <si>
    <t>IOFDS1</t>
  </si>
  <si>
    <t>IOF.IOF_DS1_F</t>
  </si>
  <si>
    <t>DS1MILE</t>
  </si>
  <si>
    <t>IOF.IOF_DS1_V</t>
  </si>
  <si>
    <t>UMBDS1</t>
  </si>
  <si>
    <t>Demand.Umbilical_DS1_Fixed</t>
  </si>
  <si>
    <t>UMBMILES</t>
  </si>
  <si>
    <t>Demand.Umbilical_DS1_Miles</t>
  </si>
  <si>
    <t>UMBINV</t>
  </si>
  <si>
    <t>(2* IOFDS1*  UmbDS1)+  (DS1Mile*  UmbMiles)</t>
  </si>
  <si>
    <t>EOTRKINV</t>
  </si>
  <si>
    <t>Switch.Total_EO_Trunk_Investment</t>
  </si>
  <si>
    <t>CALLSETUPINVBHCALL</t>
  </si>
  <si>
    <t>SS7CallSetup.call_setup_tot</t>
  </si>
  <si>
    <t>BHAR</t>
  </si>
  <si>
    <t>Demand.BH_Annual_Ratio_BHAR</t>
  </si>
  <si>
    <t>CALLSETUPINVCALL</t>
  </si>
  <si>
    <t>CallSetupInvBHCall*  BHAR</t>
  </si>
  <si>
    <t>LINEMOU</t>
  </si>
  <si>
    <t>Demand.Annual_Line_MOU</t>
  </si>
  <si>
    <t>EOTRUNKMOU</t>
  </si>
  <si>
    <t>Demand.Annual_EO_Trunk_MOU</t>
  </si>
  <si>
    <t>MOUPERCALL</t>
  </si>
  <si>
    <t>Demand.MOU_Per_Line_Call</t>
  </si>
  <si>
    <t>NCTA</t>
  </si>
  <si>
    <t>Demand.NCTA</t>
  </si>
  <si>
    <t>RATIOORIG</t>
  </si>
  <si>
    <t>FACTOR</t>
  </si>
  <si>
    <t>Demand.Intraoffice_CCS_Factor</t>
  </si>
  <si>
    <t>INVESTMENT_1</t>
  </si>
  <si>
    <t>INVESTMENT_2</t>
  </si>
  <si>
    <t>EOTrkInv/  EOTrunkMOU</t>
  </si>
  <si>
    <t>INVESTMENT_3</t>
  </si>
  <si>
    <t>(Increment(1,- Factor))*0.5*  CallSetupInvCall/  MOUperCall</t>
  </si>
  <si>
    <t>TOTAL_INVESTMENT_BY_ACCT</t>
  </si>
  <si>
    <t>Investment_1+  Investment_2+  Investment_3</t>
  </si>
  <si>
    <t>COSTSUM_INVESTMENT</t>
  </si>
  <si>
    <t>TotalDirectShared(( TOTAL_INVESTMENT_BY_ACCT))</t>
  </si>
  <si>
    <t>TOTCOSTWALL</t>
  </si>
  <si>
    <t>C</t>
  </si>
  <si>
    <t>Cost_VZ_RTU(  TOTAL_INVESTMENT_BY_ACCT)</t>
  </si>
  <si>
    <t>Derived Cost to Investment Factor</t>
  </si>
  <si>
    <t>Direct</t>
  </si>
  <si>
    <t>Shared</t>
  </si>
  <si>
    <t>Total</t>
  </si>
  <si>
    <t>Ratio Originating</t>
  </si>
  <si>
    <t>INPUTS</t>
  </si>
  <si>
    <t>SS7 Call Setup</t>
  </si>
  <si>
    <t>EO Switching</t>
  </si>
  <si>
    <t>EO Trunk</t>
  </si>
  <si>
    <t>Umbilical</t>
  </si>
  <si>
    <t>SS7 Call Setup (per BH Call)</t>
  </si>
  <si>
    <t>MOUs per Call</t>
  </si>
  <si>
    <t>EO Trunk MOUs</t>
  </si>
  <si>
    <t>Line MOUs</t>
  </si>
  <si>
    <t>Percent Intraoffice</t>
  </si>
  <si>
    <t>INVESTMENT</t>
  </si>
  <si>
    <t>COST</t>
  </si>
  <si>
    <t>Derived Cost Factor</t>
  </si>
  <si>
    <t>RATIO - Umbilical to Total Originating EOLS</t>
  </si>
  <si>
    <t>RATIO - SS7 to Total Originating EOLS</t>
  </si>
  <si>
    <t>TOTAL ORIGINATING EOLS</t>
  </si>
  <si>
    <t>RATIOTERM</t>
  </si>
  <si>
    <t>Demand.Term_to_Avg_Ratio</t>
  </si>
  <si>
    <t>RatioTerm*  NCTA*(  TSEOInv+  UmbInv)/  LineMOU</t>
  </si>
  <si>
    <t>Ratio Terminating</t>
  </si>
  <si>
    <t>INVESTMENT PER MOU - ORIGINATING MOU</t>
  </si>
  <si>
    <t>INVESTMENT PER MOU - TERMINATING MOU</t>
  </si>
  <si>
    <t>TOTAL TERMINATING EOLS</t>
  </si>
  <si>
    <t>TOTAL INVESTMENTS ORIGINATING EOLS</t>
  </si>
  <si>
    <t>TOTAL INVESTMENTS TERMINATING EOLS</t>
  </si>
  <si>
    <t>RATIO - SS7 to Total Terminating EOLS</t>
  </si>
  <si>
    <t>RATIO - Umbilical to Total Terminating EOLS</t>
  </si>
  <si>
    <t>SOURCE:</t>
  </si>
  <si>
    <t>L#:</t>
  </si>
  <si>
    <t>RCEOINV</t>
  </si>
  <si>
    <t>Cost per MOU - Terminating EOLS</t>
  </si>
  <si>
    <t>TSTDMINV</t>
  </si>
  <si>
    <t>TDMTRKINV</t>
  </si>
  <si>
    <t>TDMMOU</t>
  </si>
  <si>
    <t>Cost per MOU - Mt Pt A</t>
  </si>
  <si>
    <t>RATIO - Reciprocal Compensation Mt Pt A to Terminating EOLS</t>
  </si>
  <si>
    <t>Cost per MOU - Mt Pt B</t>
  </si>
  <si>
    <t>RCTDMINV</t>
  </si>
  <si>
    <t>DS0FIXED</t>
  </si>
  <si>
    <t>DS0PERMILE</t>
  </si>
  <si>
    <t>TDMMILES</t>
  </si>
  <si>
    <t>TDMTRKS</t>
  </si>
  <si>
    <t>TRKMOU</t>
  </si>
  <si>
    <t>IOFINV</t>
  </si>
  <si>
    <t>INVESTMENT_4</t>
  </si>
  <si>
    <t>INVESTMENT_5</t>
  </si>
  <si>
    <t>ITEM:</t>
  </si>
  <si>
    <t>WASHINGTON Docket UT-023003</t>
  </si>
  <si>
    <t>VERIZON Compliance Cost Studies</t>
  </si>
  <si>
    <t>Development of Switching Ratios, SS7+Umbilical to total End Office Local Switching Cost</t>
  </si>
  <si>
    <t>VERIZON END OFFICE LOCAL SWITCHING ORIGINATING</t>
  </si>
  <si>
    <t>Source:</t>
  </si>
  <si>
    <t>Originating End Office Local Switching per MOU_06102003</t>
  </si>
  <si>
    <t xml:space="preserve">VzCost Cost Study - </t>
  </si>
  <si>
    <t>Total Direct Umbilical Investment</t>
  </si>
  <si>
    <t>Total Shared Umbilical Investment</t>
  </si>
  <si>
    <t>Total Direct SS7 per BH Call Investment</t>
  </si>
  <si>
    <t>Total Shared SS7 per BH Call Investment</t>
  </si>
  <si>
    <t>VZ OrigEOLS</t>
  </si>
  <si>
    <t>Terminating End Office Local Switching per MOU_06102003</t>
  </si>
  <si>
    <t>VERIZON END OFFICE LOCAL SWITCHING TERMINATING</t>
  </si>
  <si>
    <t>VERIZON RECIPROCAL COMPENSATION MEET POINT A (Term at EO)</t>
  </si>
  <si>
    <t>VERIZON RECIPROCAL COMPENSATION MEET POINT B (Term at TDM)</t>
  </si>
  <si>
    <t>Development of Switching Ratios, Reciprocal Compensation to Basic Local Switching</t>
  </si>
  <si>
    <t>Cost per MOU - TDM Switching</t>
  </si>
  <si>
    <t>Cost per MOU - EO-TDM Transport</t>
  </si>
  <si>
    <t>Derived Cost per MOU, EO-TDM Transport (Investment 5 * Derived Cost to Investment Factor)</t>
  </si>
  <si>
    <t>RATIO - Reciprocal Compensation Mt Pt B to</t>
  </si>
  <si>
    <t>Terminating EOLS + TDM Switching + EO-TDM Transport</t>
  </si>
  <si>
    <t>VERIZON TANDEM SWITCHING</t>
  </si>
  <si>
    <t>Unbundled Tandem Switching per MOU_06102003</t>
  </si>
  <si>
    <t>Meet Pointt B - Termination at Tandem (per MOU)_06102003</t>
  </si>
  <si>
    <t>Meet Point A - Termination at End Office (per MOU)_06102003</t>
  </si>
  <si>
    <t>Elements:</t>
  </si>
  <si>
    <t>Ratio:</t>
  </si>
  <si>
    <t>SS7 + Umbilical Cost to Total EOLS Originating</t>
  </si>
  <si>
    <t>SS7 + Umbilical Cost to Total EOLS Terminating</t>
  </si>
  <si>
    <t>Reciprocal Compensation Mt Pt A to Basic EOLS Terminating</t>
  </si>
  <si>
    <t>Reciprocal Compensation Mt Pt B to Basic EOLS Terminating + TDM Switching + EO-TDM Transport</t>
  </si>
  <si>
    <t>VALUE - Corrected Umbilical Counts</t>
  </si>
  <si>
    <t>VERSION_ID</t>
  </si>
  <si>
    <t>ITEM_KEY</t>
  </si>
  <si>
    <t>ITEM_NAME</t>
  </si>
  <si>
    <t>LINES_ANALOG_TOTAL_EWSD</t>
  </si>
  <si>
    <t>Total number of analog lines EWSD</t>
  </si>
  <si>
    <t>LINES_ANALOG_TOTAL_GTD5</t>
  </si>
  <si>
    <t>Total number of analog lines GTD5</t>
  </si>
  <si>
    <t>LINES_BRI_CCS_AVG_5ESS</t>
  </si>
  <si>
    <t>Average CCS per ISDN BRI line 5ESS</t>
  </si>
  <si>
    <t>LINES_BRI_CCS_AVG_DMS</t>
  </si>
  <si>
    <t>Average CCS per ISDN BRI line DMS</t>
  </si>
  <si>
    <t>LINES_BRI_CCS_AVG_EWSD</t>
  </si>
  <si>
    <t>Average CCS per ISDN BRI line EWSD</t>
  </si>
  <si>
    <t>LINES_BRI_CCS_AVG_GTD5</t>
  </si>
  <si>
    <t>Average CCS per ISDN BRI line GTD5</t>
  </si>
  <si>
    <t>LINES_BRI_PER_NODE_AVG_5ESS</t>
  </si>
  <si>
    <t>Average number of ISDN BRI lines per node 5ESS</t>
  </si>
  <si>
    <t>LINES_BRI_PER_NODE_AVG_DMS</t>
  </si>
  <si>
    <t>Average number of ISDN BRI lines per node DMS</t>
  </si>
  <si>
    <t>LINES_BRI_PER_NODE_AVG_EWSD</t>
  </si>
  <si>
    <t>Average number of ISDN BRI lines per node EWSD</t>
  </si>
  <si>
    <t>LINES_BRI_PER_NODE_AVG_GTD5</t>
  </si>
  <si>
    <t>Average number of ISDN BRI lines per node GTD5</t>
  </si>
  <si>
    <t>LINES_BRI_TOTAL_5ESS</t>
  </si>
  <si>
    <t>Total number of ISDN BRI lines 5ESS</t>
  </si>
  <si>
    <t>LINES_BRI_TOTAL_DMS</t>
  </si>
  <si>
    <t>Total number of ISDN BRI lines DMS</t>
  </si>
  <si>
    <t>LINES_BRI_TOTAL_EWSD</t>
  </si>
  <si>
    <t>Total number of ISDN BRI lines EWSD</t>
  </si>
  <si>
    <t>LINES_BRI_TOTAL_GTD5</t>
  </si>
  <si>
    <t>Total number of ISDN BRI lines GTD5</t>
  </si>
  <si>
    <t>LINES_GR303_TOTAL_5ESS</t>
  </si>
  <si>
    <t>Total number of GR303 lines 5ESS</t>
  </si>
  <si>
    <t>LINES_GR303_TOTAL_DMS</t>
  </si>
  <si>
    <t>Total number of GR303 lines DMS</t>
  </si>
  <si>
    <t>LINES_GR303_TOTAL_EWSD</t>
  </si>
  <si>
    <t>Total number of GR303 lines EWSD</t>
  </si>
  <si>
    <t>LINES_GR303_TOTAL_GTD5</t>
  </si>
  <si>
    <t>Total number of GR303 lines GTD5</t>
  </si>
  <si>
    <t>LINES_PER_NODE_AVG_5ESS</t>
  </si>
  <si>
    <t>Average number of lines per node 5ESS</t>
  </si>
  <si>
    <t>LINES_PER_NODE_AVG_DMS</t>
  </si>
  <si>
    <t>Average number of lines per node DMS</t>
  </si>
  <si>
    <t>LINES_PER_NODE_AVG_EWSD</t>
  </si>
  <si>
    <t>Average number of lines per node EWSD</t>
  </si>
  <si>
    <t>LINES_PER_NODE_AVG_GTD5</t>
  </si>
  <si>
    <t>Average number of lines per node GTD5</t>
  </si>
  <si>
    <t>LINES_PERCENTAGE_ON_SM_5ESS</t>
  </si>
  <si>
    <t>Percentage of Lines on SM2000s 5ESS</t>
  </si>
  <si>
    <t>LINES_PERCENTAGE_ON_SM2000_5ESS</t>
  </si>
  <si>
    <t>Percentage of Lines on Classic SMs 5ESS</t>
  </si>
  <si>
    <t>LINES_POTS_TOTAL_5ESS</t>
  </si>
  <si>
    <t>Total POTS lines 5ESS</t>
  </si>
  <si>
    <t>LINES_POTS_TOTAL_DMS</t>
  </si>
  <si>
    <t>Total POTS lines DMS</t>
  </si>
  <si>
    <t>LINES_POTS_TOTAL_EWSD</t>
  </si>
  <si>
    <t>Total POTS lines EWSD</t>
  </si>
  <si>
    <t>LINES_POTS_TOTAL_GTD5</t>
  </si>
  <si>
    <t>Total POTS lines GTD5</t>
  </si>
  <si>
    <t>LINES_PRI_PER_NODE_AVG_5ESS</t>
  </si>
  <si>
    <t>Average number of ISDN PRI lines per node 5ESS</t>
  </si>
  <si>
    <t>LINES_PRI_PER_NODE_AVG_DMS</t>
  </si>
  <si>
    <t>Average number of ISDN PRI lines per node DMS</t>
  </si>
  <si>
    <t>LINES_PRI_PER_NODE_AVG_EWSD</t>
  </si>
  <si>
    <t>Average number of ISDN PRI lines per node EWSD</t>
  </si>
  <si>
    <t>LINES_PRI_PER_NODE_AVG_GTD5</t>
  </si>
  <si>
    <t>Average number of ISDN PRI lines per node GTD5</t>
  </si>
  <si>
    <t>LINES_PRI_TOTAL_5ESS</t>
  </si>
  <si>
    <t>Total number of ISDN PRI lines 5ESS</t>
  </si>
  <si>
    <t>LINES_PRI_TOTAL_DMS</t>
  </si>
  <si>
    <t>Total number of ISDN PRI lines DMS</t>
  </si>
  <si>
    <t>LINES_PRI_TOTAL_EWSD</t>
  </si>
  <si>
    <t>Total number of ISDN PRI lines EWSD</t>
  </si>
  <si>
    <t>LINES_PRI_TOTAL_GTD5</t>
  </si>
  <si>
    <t>Total number of ISDN PRI lines GTD5</t>
  </si>
  <si>
    <t>LINES_WEIGHTING_END_OFFICE_5ESS</t>
  </si>
  <si>
    <t>Percentage of lines in 5ESS</t>
  </si>
  <si>
    <t>LINES_WEIGHTING_END_OFFICE_DMS</t>
  </si>
  <si>
    <t>Percentage of lines in DMS</t>
  </si>
  <si>
    <t>LINES_WEIGHTING_END_OFFICE_EWSD</t>
  </si>
  <si>
    <t>Percentage of lines in EWSD</t>
  </si>
  <si>
    <t>LINES_WEIGHTING_END_OFFICE_GTD5</t>
  </si>
  <si>
    <t>Percentage of lines in GTD5</t>
  </si>
  <si>
    <t>Non-Conversation Time Additive</t>
  </si>
  <si>
    <t>SWITCH_DISCOUNT_5ESS</t>
  </si>
  <si>
    <t>Switch Discount 5ESS</t>
  </si>
  <si>
    <t>SWITCH_DISCOUNT_DMS</t>
  </si>
  <si>
    <t>Switch Discount DMS</t>
  </si>
  <si>
    <t>SWITCH_DISCOUNT_EWSD</t>
  </si>
  <si>
    <t>Switch Discount EWSD</t>
  </si>
  <si>
    <t>SWITCH_DISCOUNT_GTD5</t>
  </si>
  <si>
    <t>Switch Discount GTD5</t>
  </si>
  <si>
    <t>SWITCH_INPUT_D1_5ESS</t>
  </si>
  <si>
    <t>Switch Input Demand 1 Placeholder 5ESS</t>
  </si>
  <si>
    <t>SWITCH_INPUT_D1_DMS</t>
  </si>
  <si>
    <t>Switch Input Demand 1 Placeholder DMS</t>
  </si>
  <si>
    <t>SWITCH_INPUT_D1_EWSD</t>
  </si>
  <si>
    <t>Switch Input Demand 1 Placeholder EWSD</t>
  </si>
  <si>
    <t>SWITCH_INPUT_D1_GTD5</t>
  </si>
  <si>
    <t>Switch Input Demand 1 Placeholder GTD5</t>
  </si>
  <si>
    <t>SWITCH_INPUT_D10</t>
  </si>
  <si>
    <t>Switch Input Demand 10</t>
  </si>
  <si>
    <t>SWITCH_INPUT_D2_5ESS</t>
  </si>
  <si>
    <t>Switch Input Demand 2 Placeholder 5ESS</t>
  </si>
  <si>
    <t>SWITCH_INPUT_D2_DMS</t>
  </si>
  <si>
    <t>Switch Input Demand 2 Placeholder DMS</t>
  </si>
  <si>
    <t>SWITCH_INPUT_D2_EWSD</t>
  </si>
  <si>
    <t>Switch Input Demand 2 Placeholder EWSD</t>
  </si>
  <si>
    <t>SWITCH_INPUT_D2_GTD5</t>
  </si>
  <si>
    <t>Switch Input Demand 2 Placeholder GTD5</t>
  </si>
  <si>
    <t>SWITCH_INPUT_D3_5ESS</t>
  </si>
  <si>
    <t>Switch Input Demand 3 Placeholder 5ESS</t>
  </si>
  <si>
    <t>SWITCH_INPUT_D3_DMS</t>
  </si>
  <si>
    <t>Switch Input Demand 3 Placeholder DMS</t>
  </si>
  <si>
    <t>SWITCH_INPUT_D3_EWSD</t>
  </si>
  <si>
    <t>Switch Input Demand 3 Placeholder EWSD</t>
  </si>
  <si>
    <t>SWITCH_INPUT_D3_GTD5</t>
  </si>
  <si>
    <t>Switch Input Demand 3 Placeholder GTD5</t>
  </si>
  <si>
    <t>SWITCH_INPUT_D4</t>
  </si>
  <si>
    <t>Switch Input Demand 4</t>
  </si>
  <si>
    <t>SWITCH_INPUT_D5</t>
  </si>
  <si>
    <t>Switch Input Demand 5</t>
  </si>
  <si>
    <t>SWITCH_INPUT_D6</t>
  </si>
  <si>
    <t>Switch Input Demand 6</t>
  </si>
  <si>
    <t>SWITCH_INPUT_D7</t>
  </si>
  <si>
    <t>Switch Input Demand 7</t>
  </si>
  <si>
    <t>SWITCH_INPUT_D8</t>
  </si>
  <si>
    <t>Switch Input Demand 8</t>
  </si>
  <si>
    <t>SWITCH_INPUT_D9</t>
  </si>
  <si>
    <t>Switch Input Demand 9</t>
  </si>
  <si>
    <t>SWITCH_USAGE_INPUT_D1_5ESS</t>
  </si>
  <si>
    <t>Switch Usage Input Demand 1 Placeholder 5ESS</t>
  </si>
  <si>
    <t>SWITCH_USAGE_INPUT_D1_DMS</t>
  </si>
  <si>
    <t>Switch Usage Input Demand 1 Placeholder DMS</t>
  </si>
  <si>
    <t>SWITCH_USAGE_INPUT_D1_EWSD</t>
  </si>
  <si>
    <t>Switch Usage Input Demand 1 Placeholder EWSD</t>
  </si>
  <si>
    <t>SWITCH_USAGE_INPUT_D1_GTD5</t>
  </si>
  <si>
    <t>Switch Usage Input Demand 1 Placeholder GTD5</t>
  </si>
  <si>
    <t>SWITCH_USAGE_INPUT_D10</t>
  </si>
  <si>
    <t>Switch Usage Input Demand 10</t>
  </si>
  <si>
    <t>SWITCH_USAGE_INPUT_D2_5ESS</t>
  </si>
  <si>
    <t>Switch Usage Input Demand 2 Placeholder 5ESS</t>
  </si>
  <si>
    <t>SWITCH_USAGE_INPUT_D2_DMS</t>
  </si>
  <si>
    <t>Switch Usage Input Demand 2 Placeholder DMS</t>
  </si>
  <si>
    <t>SWITCH_USAGE_INPUT_D2_EWSD</t>
  </si>
  <si>
    <t>Switch Usage Input Demand 2 Placeholder EWSD</t>
  </si>
  <si>
    <t>SWITCH_USAGE_INPUT_D2_GTD5</t>
  </si>
  <si>
    <t>Switch Usage Input Demand 2 Placeholder GTD5</t>
  </si>
  <si>
    <t>SWITCH_USAGE_INPUT_D3_5ESS</t>
  </si>
  <si>
    <t>Switch Usage Input Demand 3 Placeholder 5ESS</t>
  </si>
  <si>
    <t>SWITCH_USAGE_INPUT_D3_DMS</t>
  </si>
  <si>
    <t>Switch Usage Input Demand 3 Placeholder DMS</t>
  </si>
  <si>
    <t>SWITCH_USAGE_INPUT_D3_EWSD</t>
  </si>
  <si>
    <t>Switch Usage Input Demand 3 Placeholder EWSD</t>
  </si>
  <si>
    <t>SWITCH_USAGE_INPUT_D3_GTD5</t>
  </si>
  <si>
    <t>Switch Usage Input Demand 3 Placeholder GTD5</t>
  </si>
  <si>
    <t>SWITCH_USAGE_INPUT_D4</t>
  </si>
  <si>
    <t>Switch Usage Input Demand 4</t>
  </si>
  <si>
    <t>SWITCH_USAGE_INPUT_D5</t>
  </si>
  <si>
    <t>Switch Usage Input Demand 5</t>
  </si>
  <si>
    <t>SWITCH_USAGE_INPUT_D6</t>
  </si>
  <si>
    <t>Switch Usage Input Demand 6</t>
  </si>
  <si>
    <t>SWITCH_USAGE_INPUT_D7</t>
  </si>
  <si>
    <t>Switch Usage Input Demand 7</t>
  </si>
  <si>
    <t>SWITCH_USAGE_INPUT_D8</t>
  </si>
  <si>
    <t>Switch Usage Input Demand 8</t>
  </si>
  <si>
    <t>SWITCH_USAGE_INPUT_D9</t>
  </si>
  <si>
    <t>Switch Usage Input Demand 9</t>
  </si>
  <si>
    <t>TRUNK_CCS_GROWTH_ANNUAL</t>
  </si>
  <si>
    <t>Annual Trunk CCS Growth</t>
  </si>
  <si>
    <t>TRUNK_END_OFFICE_AVERAGE_FILL</t>
  </si>
  <si>
    <t>End Office Trunk Average Fill</t>
  </si>
  <si>
    <t>TRUNK_END_OFFICE_OBJECTIVE_FILL</t>
  </si>
  <si>
    <t>End Office Trunk Objective Fill</t>
  </si>
  <si>
    <t>TRUNK_EO_CALLS_AVG_5ESS</t>
  </si>
  <si>
    <t>Average number of calls per end office trunk 5ESS</t>
  </si>
  <si>
    <t>TRUNK_EO_CALLS_AVG_DMS</t>
  </si>
  <si>
    <t>Average number of calls per end office trunk DMS</t>
  </si>
  <si>
    <t>TRUNK_EO_CALLS_AVG_EWSD</t>
  </si>
  <si>
    <t>Average number of calls per end office trunk EWSD</t>
  </si>
  <si>
    <t>TRUNK_EO_CALLS_AVG_GTD5</t>
  </si>
  <si>
    <t>Average number of calls per end office trunk GTD5</t>
  </si>
  <si>
    <t>TRUNK_EO_CCS_AVG_5ESS</t>
  </si>
  <si>
    <t>Average CCS per end office trunk 5ESS</t>
  </si>
  <si>
    <t>TRUNK_EO_CCS_AVG_DMS</t>
  </si>
  <si>
    <t>Average CCS per end office trunk DMS</t>
  </si>
  <si>
    <t>TRUNK_EO_CCS_AVG_EWSD</t>
  </si>
  <si>
    <t>Average CCS per end office trunk EWSD</t>
  </si>
  <si>
    <t>TRUNK_EO_CCS_AVG_GTD5</t>
  </si>
  <si>
    <t>Average CCS per end office trunk GTD5</t>
  </si>
  <si>
    <t>TRUNK_GROWTH_ANNUAL</t>
  </si>
  <si>
    <t>Annual Trunk Growth</t>
  </si>
  <si>
    <t>TRUNK_TANDEM_AVERAGE_FILL</t>
  </si>
  <si>
    <t>Tandem Trunk Average Fill</t>
  </si>
  <si>
    <t>TRUNK_TANDEM_OBJECTIVE_FILL</t>
  </si>
  <si>
    <t>Tandem Trunk Objective Fill</t>
  </si>
  <si>
    <t>TRUNK_TDM_CALLS_AVG_5ESS</t>
  </si>
  <si>
    <t>Average number of calls per tandem trunk 5ESS</t>
  </si>
  <si>
    <t>TRUNK_TDM_CALLS_AVG_DMS</t>
  </si>
  <si>
    <t>Average number of calls per tandem trunk DMS</t>
  </si>
  <si>
    <t>TRUNK_TDM_CALLS_AVG_EWSD</t>
  </si>
  <si>
    <t>Average number of calls per tandem trunk EWSD</t>
  </si>
  <si>
    <t>TRUNK_TDM_CALLS_AVG_GTD5</t>
  </si>
  <si>
    <t>Average number of calls per tandem trunk GTD5</t>
  </si>
  <si>
    <t>TRUNK_TDM_CCS_AVG_5ESS</t>
  </si>
  <si>
    <t>Average CCS per tandem trunk 5ESS</t>
  </si>
  <si>
    <t>TRUNK_TDM_CCS_AVG_DMS</t>
  </si>
  <si>
    <t>Average CCS per tandem trunk DMS</t>
  </si>
  <si>
    <t>TRUNK_TDM_CCS_AVG_EWSD</t>
  </si>
  <si>
    <t>Average CCS per tandem trunk EWSD</t>
  </si>
  <si>
    <t>TRUNK_TDM_CCS_AVG_GTD5</t>
  </si>
  <si>
    <t>Average CCS per tandem trunk GTD5</t>
  </si>
  <si>
    <t>TRUNK_TOPS_AVERAGE_FILL</t>
  </si>
  <si>
    <t>TOPS Trunk Average Fill</t>
  </si>
  <si>
    <t>TRUNK_TOPS_CALLS_AVG_5ESS</t>
  </si>
  <si>
    <t>Average number of calls per TOPS trunk 5ESS</t>
  </si>
  <si>
    <t>TRUNK_TOPS_CALLS_AVG_DMS</t>
  </si>
  <si>
    <t>Average number of calls per TOPS trunk DMS</t>
  </si>
  <si>
    <t>TRUNK_TOPS_CALLS_AVG_EWSD</t>
  </si>
  <si>
    <t>Average number of calls per TOPS trunk EWSD</t>
  </si>
  <si>
    <t>TRUNK_TOPS_CALLS_AVG_GTD5</t>
  </si>
  <si>
    <t>Average number of calls per TOPS trunk GTD5</t>
  </si>
  <si>
    <t>TRUNK_TOPS_CCS_AVG_5ESS</t>
  </si>
  <si>
    <t>Average CCS per TOPS trunk 5ESS</t>
  </si>
  <si>
    <t>TRUNK_TOPS_CCS_AVG_DMS</t>
  </si>
  <si>
    <t>Average CCS per TOPS trunk DMS</t>
  </si>
  <si>
    <t>TRUNK_TOPS_CCS_AVG_EWSD</t>
  </si>
  <si>
    <t>Average CCS per TOPS trunk EWSD</t>
  </si>
  <si>
    <t>ORIGINATING_TO_AVERAGE_RATIO</t>
  </si>
  <si>
    <t>TERMINATING_TO_AVERAGE_RATIO</t>
  </si>
  <si>
    <t>END_OFFICE_TO_TANDEM_MILES</t>
  </si>
  <si>
    <t>Busy Hour Annual Ratio</t>
  </si>
  <si>
    <t>CCS_MIDPOINT_ADJUSTMENT</t>
  </si>
  <si>
    <t>CCS Mid-point Adjustment</t>
  </si>
  <si>
    <t>LINE_ANALOG_AVERAGE_FILL</t>
  </si>
  <si>
    <t>Analog Line Port Average Fill</t>
  </si>
  <si>
    <t>LINE_ANALOG_OBJECTIVE_FILL</t>
  </si>
  <si>
    <t>Analog Line Port Objective Fill</t>
  </si>
  <si>
    <t>LINE_CALLS_AVG_5ESS</t>
  </si>
  <si>
    <t>Average calls per line 5ESS</t>
  </si>
  <si>
    <t>LINE_CALLS_AVG_DMS</t>
  </si>
  <si>
    <t>Average calls per line DMS</t>
  </si>
  <si>
    <t>LINE_CALLS_AVG_EWSD</t>
  </si>
  <si>
    <t>Average calls per line EWSD</t>
  </si>
  <si>
    <t>LINE_CALLS_AVG_GTD5</t>
  </si>
  <si>
    <t>Average calls per line GTD5</t>
  </si>
  <si>
    <t>LINE_CCS_AVG_5ESS</t>
  </si>
  <si>
    <t>Average CCS per line 5ESS</t>
  </si>
  <si>
    <t>LINE_CCS_AVG_DMS</t>
  </si>
  <si>
    <t>Average CCS per line DMS</t>
  </si>
  <si>
    <t>LINE_CCS_AVG_EWSD</t>
  </si>
  <si>
    <t>Average CCS per line EWSD</t>
  </si>
  <si>
    <t>LINE_CCS_AVG_GTD5</t>
  </si>
  <si>
    <t>Average CCS per line GTD5</t>
  </si>
  <si>
    <t>LINE_CCS_GROWTH_ANNUAL</t>
  </si>
  <si>
    <t>Annual Line CCS Growth</t>
  </si>
  <si>
    <t>LINE_GR303_AVERAGE_FILL</t>
  </si>
  <si>
    <t>GR303 Line Port Average Fill</t>
  </si>
  <si>
    <t>LINE_GR303_OBJECTIVE_FILL</t>
  </si>
  <si>
    <t>GR303 Line Port Objective Fill</t>
  </si>
  <si>
    <t>LINE_GROWTH_ANNUAL</t>
  </si>
  <si>
    <t>Annual Line Growth</t>
  </si>
  <si>
    <t>LINES_ANALOG_TOTAL_5ESS</t>
  </si>
  <si>
    <t>Total number of analog lines 5ESS</t>
  </si>
  <si>
    <t>LINES_ANALOG_TOTAL_DMS</t>
  </si>
  <si>
    <t>Total number of analog lines DMS</t>
  </si>
  <si>
    <t>TRUNK_TOPS_CCS_AVG_GTD5</t>
  </si>
  <si>
    <t>Average CCS per TOPS trunk GTD5</t>
  </si>
  <si>
    <t>TRUNK_TOPS_OBJECTIVE_FILL</t>
  </si>
  <si>
    <t>TOPS Trunk Objective Fill</t>
  </si>
  <si>
    <t>TRUNKS_EO_PER_NODE_AVG_5ESS</t>
  </si>
  <si>
    <t>Average number of end office trunks per node 5ESS</t>
  </si>
  <si>
    <t>TRUNKS_EO_PER_NODE_AVG_DMS</t>
  </si>
  <si>
    <t>Average number of end office trunks per node DMS</t>
  </si>
  <si>
    <t>TRUNKS_EO_PER_NODE_AVG_EWSD</t>
  </si>
  <si>
    <t>Average number of end office trunks per node EWSD</t>
  </si>
  <si>
    <t>TRUNKS_EO_PER_NODE_AVG_GTD5</t>
  </si>
  <si>
    <t>Average number of end office trunks per node GTD5</t>
  </si>
  <si>
    <t>TRUNKS_TDM_PER_NODE_AVG_5ESS</t>
  </si>
  <si>
    <t>Average number of tandem trunks per node 5ESS</t>
  </si>
  <si>
    <t>TRUNKS_TDM_PER_NODE_AVG_DMS</t>
  </si>
  <si>
    <t>Average number of tandem trunks per node DMS</t>
  </si>
  <si>
    <t>TRUNKS_TDM_PER_NODE_AVG_EWSD</t>
  </si>
  <si>
    <t>Average number of tandem trunks per node EWSD</t>
  </si>
  <si>
    <t>TRUNKS_TDM_PER_NODE_AVG_GTD5</t>
  </si>
  <si>
    <t>Average number of tandem trunks per node GTD5</t>
  </si>
  <si>
    <t>TRUNKS_TOPS_PER_NODE_AVG_5ESS</t>
  </si>
  <si>
    <t>Average number of TOPS trunks per node 5ESS</t>
  </si>
  <si>
    <t>TRUNKS_TOPS_PER_NODE_AVG_DMS</t>
  </si>
  <si>
    <t>Average number of TOPS trunks per node DMS</t>
  </si>
  <si>
    <t>TRUNKS_TOPS_PER_NODE_AVG_EWSD</t>
  </si>
  <si>
    <t>Average number of TOPS trunks per node EWSD</t>
  </si>
  <si>
    <t>TRUNKS_TOPS_PER_NODE_AVG_GTD5</t>
  </si>
  <si>
    <t>Average number of TOPS trunks per node GTD5</t>
  </si>
  <si>
    <t>TRUNKS_TOTAL_EO_5ESS</t>
  </si>
  <si>
    <t>Total number of end office trunks 5ESS</t>
  </si>
  <si>
    <t>TRUNKS_TOTAL_EO_DMS</t>
  </si>
  <si>
    <t>Total number of end office trunks DMS</t>
  </si>
  <si>
    <t>TRUNKS_TOTAL_EO_EWSD</t>
  </si>
  <si>
    <t>Total number of end office trunks EWSD</t>
  </si>
  <si>
    <t>TRUNKS_TOTAL_EO_GTD5</t>
  </si>
  <si>
    <t>Total number of end office trunks GTD5</t>
  </si>
  <si>
    <t>TRUNKS_TOTAL_TDM_5ESS</t>
  </si>
  <si>
    <t>Total number of tandem trunks 5ESS</t>
  </si>
  <si>
    <t>TRUNKS_TOTAL_TDM_DMS</t>
  </si>
  <si>
    <t>Total number of tandem trunks DMS</t>
  </si>
  <si>
    <t>TRUNKS_TOTAL_TDM_EWSD</t>
  </si>
  <si>
    <t>Total number of tandem trunks EWSD</t>
  </si>
  <si>
    <t>TRUNKS_TOTAL_TDM_GTD5</t>
  </si>
  <si>
    <t>Total number of tandem trunks GTD5</t>
  </si>
  <si>
    <t>TRUNKS_TOTAL_TOPS_5ESS</t>
  </si>
  <si>
    <t>Total number of TOPS trunks 5ESS</t>
  </si>
  <si>
    <t>TRUNKS_TOTAL_TOPS_DMS</t>
  </si>
  <si>
    <t>Total number of TOPS trunks DMS</t>
  </si>
  <si>
    <t>TRUNKS_TOTAL_TOPS_EWSD</t>
  </si>
  <si>
    <t>Total number of TOPS trunks EWSD</t>
  </si>
  <si>
    <t>TRUNKS_TOTAL_TOPS_GTD5</t>
  </si>
  <si>
    <t>Total number of TOPS trunks GTD5</t>
  </si>
  <si>
    <t>UMBILICAL_AVG_MILES</t>
  </si>
  <si>
    <t>Average number of miles per umbilical</t>
  </si>
  <si>
    <t>UMBILICALS_5ESS</t>
  </si>
  <si>
    <t>Total number of umbilicals 5ESS</t>
  </si>
  <si>
    <t>UMBILICALS_DMS</t>
  </si>
  <si>
    <t>Total number of umbilicals DMS</t>
  </si>
  <si>
    <t>UMBILICALS_EWSD</t>
  </si>
  <si>
    <t>Total number of umbilicals EWSD</t>
  </si>
  <si>
    <t>UMBILICALS_GTD5</t>
  </si>
  <si>
    <t>Total number of umbilicals GTD5</t>
  </si>
  <si>
    <t>SEL_CALL_ACCP_LIDB_QUERIES_PER_MO</t>
  </si>
  <si>
    <t>Selective Call Acceptance LIDB Queries per Month</t>
  </si>
  <si>
    <t>SEL_CALL_FRWD_LIDB_QUERIES_PER_MO</t>
  </si>
  <si>
    <t>Selective Call Forwarding LIDB Queries per Month</t>
  </si>
  <si>
    <t>SEL_CALL_REJ_LIDB_QUERIES_PER_MO</t>
  </si>
  <si>
    <t>Selective Call Rejection LIDB Queries per Month</t>
  </si>
  <si>
    <t>CALL_NAME_DEL_CALLS_PER_LINE</t>
  </si>
  <si>
    <t>Calling Name Delivery Calls per Line</t>
  </si>
  <si>
    <t>CALLS_PERCENT_WO_PRIV_NUM</t>
  </si>
  <si>
    <t>Percent of Calls Without Private Number</t>
  </si>
  <si>
    <t>LINES_TR008_TOTAL_5ESS</t>
  </si>
  <si>
    <t>Total number of TR008 lines 5ESS</t>
  </si>
  <si>
    <t>LINES_TR008_TOTAL_DMS</t>
  </si>
  <si>
    <t>Total number of TR008 lines DMS</t>
  </si>
  <si>
    <t>LINES_TR008_TOTAL_EWSD</t>
  </si>
  <si>
    <t>Total number of TR008 lines EWSD</t>
  </si>
  <si>
    <t>LINES_TR008_TOTAL_GTD5</t>
  </si>
  <si>
    <t>Total number of TR008 lines GTD5</t>
  </si>
  <si>
    <t>LINE_ADJUSTMENT_FACTOR</t>
  </si>
  <si>
    <t>Line Adjustment Factor</t>
  </si>
  <si>
    <t>LINES_BRI_CALLS_AVG_5ESS</t>
  </si>
  <si>
    <t>Lines BRI Calls Avg 5ESS</t>
  </si>
  <si>
    <t>LINE_TR008_OBJECTIVE_FILL</t>
  </si>
  <si>
    <t>TR008 Line Port Objective Fill</t>
  </si>
  <si>
    <t>LINE_TR008_AVERAGE_FILL</t>
  </si>
  <si>
    <t>TR008 Line Port Average Fill</t>
  </si>
  <si>
    <t>LINES_BRI_CALLS_AVG_DMS</t>
  </si>
  <si>
    <t>Lines BRI Calls Avg DMS</t>
  </si>
  <si>
    <t>LINES_BRI_CALLS_AVG_EWSD</t>
  </si>
  <si>
    <t>Lines BRI Calls Avg EWSD</t>
  </si>
  <si>
    <t>LINES_BRI_CALLS_AVG_GTD5</t>
  </si>
  <si>
    <t>Lines BRI Calls Avg GTD5</t>
  </si>
  <si>
    <t>LINE_CTX_INTERCOM_CCS</t>
  </si>
  <si>
    <t xml:space="preserve">CCS per Centrex Line  - Intercom </t>
  </si>
  <si>
    <t>UNITS_CALL_WAIT_DISP_NAME_NUM</t>
  </si>
  <si>
    <t>InSvcUnits Call Waiting Display Name and Number</t>
  </si>
  <si>
    <t>UNITS_3_WAY_CALLING</t>
  </si>
  <si>
    <t>InSvcUnits Three Way Calling</t>
  </si>
  <si>
    <t>UNITS_REMOTE_CALL_FORWARD</t>
  </si>
  <si>
    <t>InSvcUnits Remote Call Forwarding</t>
  </si>
  <si>
    <t>UNITS_CALLING_NUM_DEL</t>
  </si>
  <si>
    <t>InSvcUnits Calling Number Delivery</t>
  </si>
  <si>
    <t>UNITS_CALLING_NAME_NUM_DEL</t>
  </si>
  <si>
    <t>InSvcUnits Calling Number and Name Delivery</t>
  </si>
  <si>
    <t>UNITS_ANONYMOUS_CALL_REJECT</t>
  </si>
  <si>
    <t>InSvcUnits Anonymous Call Rejection</t>
  </si>
  <si>
    <t>UNITS_AUTOMATIC_RECALL</t>
  </si>
  <si>
    <t>InSvcUnits Automatic Recall</t>
  </si>
  <si>
    <t>UNITS_CALL_WAITING</t>
  </si>
  <si>
    <t>InSvcUnits Call Waiting</t>
  </si>
  <si>
    <t>UNITS_AUTOMATIC_CALLBACK</t>
  </si>
  <si>
    <t>InSvcUnits Automatic Callback</t>
  </si>
  <si>
    <t>UNITS_CTX_INTERCOM</t>
  </si>
  <si>
    <t>InSvcUnits CTX Intercom</t>
  </si>
  <si>
    <t>UNITS_CTX_ANNOUNCEMENT</t>
  </si>
  <si>
    <t>InSvcUnits CTX Announcement</t>
  </si>
  <si>
    <t>UNITS_CTX_3WAY_CONFERENCE</t>
  </si>
  <si>
    <t>InSvcUnits Ctx 3Way Conference</t>
  </si>
  <si>
    <t>UNITS_CTX_AUTO_RECALL</t>
  </si>
  <si>
    <t>InSvcUnits Ctx Automatic Recall</t>
  </si>
  <si>
    <t>UNITS_CTX_DISTINCTIVE_RING</t>
  </si>
  <si>
    <t>InSvcUnits Ctx Distinctive ringing</t>
  </si>
  <si>
    <t>UNITS_CTX_LOUDSPEAKER_PAGING</t>
  </si>
  <si>
    <t>InSvcUnits Ctx Loudspeaker Paging</t>
  </si>
  <si>
    <t>UNITS_CTX_MEET_ME_CONFERENCE</t>
  </si>
  <si>
    <t>InSvcUnits Ctx Meet Me Conference</t>
  </si>
  <si>
    <t>UNITS_CTX_SELECT_CALL_ACCEPT</t>
  </si>
  <si>
    <t>InSvcUnits Ctx Selective Call Acceptance</t>
  </si>
  <si>
    <t>UNITS_CTX_SELECT_CALL_FRWD</t>
  </si>
  <si>
    <t>InSvcUnits Ctx Selective Call Forwarding</t>
  </si>
  <si>
    <t>UNITS_CTX_SELECT_CALL_REJECT</t>
  </si>
  <si>
    <t>InSvcUnits Ctx Selective Call Rejection</t>
  </si>
  <si>
    <t>UNITS_CTX_6WAY_CONFERENCE</t>
  </si>
  <si>
    <t>InSvcUnits Ctx 6Way Conference InSvcUnits</t>
  </si>
  <si>
    <t>UNITS_CTX_SMDR</t>
  </si>
  <si>
    <t>InSvcUnits Ctx Station Message Detail Record</t>
  </si>
  <si>
    <t>UNITS_CTX_REPEAT_CALL</t>
  </si>
  <si>
    <t>InSvcUnits Ctx Repeat Call InSvcUnits</t>
  </si>
  <si>
    <t>UNITS_CTX_CALL_XFER_ALL_CALLS</t>
  </si>
  <si>
    <t>InSvcUnits Ctx Call Transer All Calls</t>
  </si>
  <si>
    <t>UNITS_CTX_CALL_WAITING_TERM</t>
  </si>
  <si>
    <t>InSvcUnits Ctx Call Waiting Terminating</t>
  </si>
  <si>
    <t>UNITS_CTX_DIR_CALL_PICK_BRGE_IN</t>
  </si>
  <si>
    <t>InSvcUnits Ctx Directed Call Pickup with BargeIn</t>
  </si>
  <si>
    <t>UNITS_CTX_EXEC_BUSY_OVERRIDE</t>
  </si>
  <si>
    <t>InSvcUnits Ctx Executive Busy Override</t>
  </si>
  <si>
    <t>UNITS_ISDN_INTERCOM</t>
  </si>
  <si>
    <t>InSvcUnits ISDN Intercom</t>
  </si>
  <si>
    <t>UNITS_ISDN_ANNOUNCEMENT</t>
  </si>
  <si>
    <t>InSvcUnits ISDN Announcement</t>
  </si>
  <si>
    <t>UNITS_ISDN_3WAY_CALLING</t>
  </si>
  <si>
    <t>InSvcUnits ISDN Three Way Calling</t>
  </si>
  <si>
    <t>UNITS_ISDN_6WAY_CONFERENCE</t>
  </si>
  <si>
    <t>InSvcUnits ISDN Six Way Conference</t>
  </si>
  <si>
    <t>UNITS_ISDN_CALL_PICKUP</t>
  </si>
  <si>
    <t>InSvcUnits ISDN Call Pickup</t>
  </si>
  <si>
    <t>UNITS_ISDN_SELECT_CALL_REJECT</t>
  </si>
  <si>
    <t>InSvcUnits ISDN Selective Call Rejection</t>
  </si>
  <si>
    <t>UNITS_ISDN_CALL_TRANSFER_IND</t>
  </si>
  <si>
    <t>InSvcUnits ISDN Call Transfer Individual</t>
  </si>
  <si>
    <t>UNITS_ISDN_CALL_NAME_NUM_DEL</t>
  </si>
  <si>
    <t>InSvcUnits ISDN Calling Name and Number Delivery</t>
  </si>
  <si>
    <t>PCT_INTRAOFFICE_CCS</t>
  </si>
  <si>
    <t>Percent Intraoffice CCSPercent Intraoffice CCS</t>
  </si>
  <si>
    <t>VALUE - Corrected Umbilical Count</t>
  </si>
  <si>
    <t>Effective Cost to Investment Factor</t>
  </si>
  <si>
    <t>Composite SS7 + Umbilical Cost to Total EO Switching</t>
  </si>
  <si>
    <t>Rate</t>
  </si>
  <si>
    <t>End Office Switching</t>
  </si>
  <si>
    <t xml:space="preserve">Rate Element </t>
  </si>
  <si>
    <t>A</t>
  </si>
  <si>
    <t>B</t>
  </si>
  <si>
    <t>Adjustment: Umbilical and SS7 Cost</t>
  </si>
  <si>
    <t>Reference</t>
  </si>
  <si>
    <t>Tandem Switching</t>
  </si>
  <si>
    <t>Common Transport</t>
  </si>
  <si>
    <t>End Office Switching, per MOU</t>
  </si>
  <si>
    <t>Reciprocal Compensation Mt Pt A Rate Per MOU</t>
  </si>
  <si>
    <t>Total End Office Switching, Tandem Switching and Common Transport</t>
  </si>
  <si>
    <t>Reciprocal Compensation Mt Pt B Ratio to Basic EOLS  + TDM Switching + EO-TDM Transport</t>
  </si>
  <si>
    <t>Development of Switching Rates in Accordance with the 28th Supplemental Order</t>
  </si>
  <si>
    <t>End Office Switching Rate per MOU, adjusted for Umbilical and SS7 Cost</t>
  </si>
  <si>
    <t xml:space="preserve">End Office Switching </t>
  </si>
  <si>
    <t>End Office Switching , per MOU</t>
  </si>
  <si>
    <t>Umbilical and SS7 Cost Ratio</t>
  </si>
  <si>
    <t>Reciprocal Compensation Mt Pt A Ratio to EOLS</t>
  </si>
  <si>
    <t>Umbilical and SS7 Cost</t>
  </si>
  <si>
    <t>Reciprocal Compensation Mt Pt A  Compliance Rate, per MOU</t>
  </si>
  <si>
    <t>Reciprocal Compensation Mt Pt B Compliance Rate, per MOU</t>
  </si>
  <si>
    <t>Reciprocal Compensation Mt Pt A Rate per MOU, adjusted for Umbilical and SS7 Cost</t>
  </si>
  <si>
    <t>Reciprocal Compensation Mt Pt B Rate, per MOU</t>
  </si>
  <si>
    <t>Reciprocal Compensation Mt Pt B Rate per MOU, adjusted for Umbilical and SS7 Cost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</si>
</sst>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00000"/>
    <numFmt numFmtId="168" formatCode="0.000000"/>
    <numFmt numFmtId="169" formatCode="0.0000"/>
    <numFmt numFmtId="170" formatCode="&quot;$&quot;#,##0.000"/>
    <numFmt numFmtId="171" formatCode="&quot;$&quot;#,##0.0000"/>
    <numFmt numFmtId="172" formatCode="0.0%"/>
    <numFmt numFmtId="173" formatCode="#,##0.000000"/>
    <numFmt numFmtId="174" formatCode="#,##0.0000"/>
    <numFmt numFmtId="175" formatCode="&quot;$&quot;#,##0.00000"/>
    <numFmt numFmtId="176" formatCode="0.0000000000000000%"/>
    <numFmt numFmtId="177" formatCode="_(&quot;$&quot;* #,##0.00000_);_(&quot;$&quot;* \(#,##0.00000\);_(&quot;$&quot;* &quot;-&quot;?????_);_(@_)"/>
    <numFmt numFmtId="178" formatCode="_(&quot;$&quot;* #,##0.0000000_);_(&quot;$&quot;* \(#,##0.0000000\);_(&quot;$&quot;* &quot;-&quot;???????_);_(@_)"/>
    <numFmt numFmtId="179" formatCode="_(&quot;$&quot;* #,##0.0000_);_(&quot;$&quot;* \(#,##0.0000\);_(&quot;$&quot;* &quot;-&quot;????_);_(@_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>
        <color indexed="22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>
        <color indexed="63"/>
      </top>
      <bottom style="thin"/>
    </border>
    <border>
      <left style="dotted">
        <color indexed="22"/>
      </left>
      <right style="thin"/>
      <top>
        <color indexed="63"/>
      </top>
      <bottom style="thin"/>
    </border>
    <border>
      <left style="thin"/>
      <right style="thin"/>
      <top style="medium"/>
      <bottom style="dotted">
        <color indexed="22"/>
      </bottom>
    </border>
    <border>
      <left style="thin"/>
      <right style="dotted">
        <color indexed="22"/>
      </right>
      <top style="medium"/>
      <bottom style="dotted">
        <color indexed="22"/>
      </bottom>
    </border>
    <border>
      <left style="dotted">
        <color indexed="22"/>
      </left>
      <right style="dotted">
        <color indexed="22"/>
      </right>
      <top style="medium"/>
      <bottom style="dotted">
        <color indexed="22"/>
      </bottom>
    </border>
    <border>
      <left style="dotted">
        <color indexed="22"/>
      </left>
      <right style="thin"/>
      <top style="medium"/>
      <bottom style="dotted">
        <color indexed="22"/>
      </bottom>
    </border>
    <border>
      <left style="thin"/>
      <right style="thin"/>
      <top style="dotted">
        <color indexed="22"/>
      </top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/>
      <top style="dotted">
        <color indexed="22"/>
      </top>
      <bottom style="dotted">
        <color indexed="22"/>
      </bottom>
    </border>
    <border>
      <left style="thin"/>
      <right style="thin"/>
      <top>
        <color indexed="63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thin"/>
      <top>
        <color indexed="63"/>
      </top>
      <bottom style="dotted">
        <color indexed="22"/>
      </bottom>
    </border>
    <border>
      <left style="thin"/>
      <right style="thin"/>
      <top style="dotted">
        <color indexed="22"/>
      </top>
      <bottom style="thin"/>
    </border>
    <border>
      <left style="thin"/>
      <right style="dotted">
        <color indexed="22"/>
      </right>
      <top style="dotted">
        <color indexed="22"/>
      </top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 style="dotted">
        <color indexed="22"/>
      </left>
      <right style="thin"/>
      <top style="dotted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2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66" fontId="1" fillId="0" borderId="20" xfId="15" applyNumberFormat="1" applyFont="1" applyBorder="1" applyAlignment="1">
      <alignment/>
    </xf>
    <xf numFmtId="166" fontId="1" fillId="0" borderId="21" xfId="15" applyNumberFormat="1" applyFont="1" applyBorder="1" applyAlignment="1">
      <alignment/>
    </xf>
    <xf numFmtId="166" fontId="1" fillId="0" borderId="22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169" fontId="1" fillId="0" borderId="19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27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9" xfId="0" applyFont="1" applyFill="1" applyBorder="1" applyAlignment="1">
      <alignment/>
    </xf>
    <xf numFmtId="10" fontId="2" fillId="0" borderId="19" xfId="21" applyNumberFormat="1" applyFont="1" applyBorder="1" applyAlignment="1">
      <alignment/>
    </xf>
    <xf numFmtId="169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167" fontId="1" fillId="0" borderId="15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wrapText="1"/>
    </xf>
    <xf numFmtId="1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7" xfId="0" applyFont="1" applyBorder="1" applyAlignment="1">
      <alignment/>
    </xf>
    <xf numFmtId="9" fontId="1" fillId="0" borderId="0" xfId="21" applyFont="1" applyAlignment="1">
      <alignment/>
    </xf>
    <xf numFmtId="10" fontId="1" fillId="0" borderId="0" xfId="21" applyNumberFormat="1" applyFont="1" applyAlignment="1">
      <alignment/>
    </xf>
    <xf numFmtId="43" fontId="1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31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77" fontId="4" fillId="0" borderId="32" xfId="0" applyNumberFormat="1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4" fillId="0" borderId="35" xfId="0" applyNumberFormat="1" applyFont="1" applyBorder="1" applyAlignment="1">
      <alignment/>
    </xf>
    <xf numFmtId="177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3">
      <selection activeCell="G24" sqref="G24"/>
    </sheetView>
  </sheetViews>
  <sheetFormatPr defaultColWidth="9.140625" defaultRowHeight="12.75"/>
  <cols>
    <col min="1" max="1" width="1.57421875" style="122" customWidth="1"/>
    <col min="2" max="2" width="4.8515625" style="122" customWidth="1"/>
    <col min="3" max="3" width="3.57421875" style="122" customWidth="1"/>
    <col min="4" max="4" width="65.140625" style="122" customWidth="1"/>
    <col min="5" max="5" width="4.8515625" style="122" customWidth="1"/>
    <col min="6" max="6" width="12.421875" style="122" bestFit="1" customWidth="1"/>
    <col min="7" max="7" width="39.57421875" style="122" bestFit="1" customWidth="1"/>
    <col min="8" max="16384" width="9.140625" style="122" customWidth="1"/>
  </cols>
  <sheetData>
    <row r="1" spans="1:7" ht="12">
      <c r="A1" s="138" t="s">
        <v>104</v>
      </c>
      <c r="B1" s="139"/>
      <c r="C1" s="139"/>
      <c r="D1" s="139"/>
      <c r="E1" s="139"/>
      <c r="F1" s="139"/>
      <c r="G1" s="139"/>
    </row>
    <row r="2" spans="1:7" ht="12">
      <c r="A2" s="138" t="s">
        <v>105</v>
      </c>
      <c r="B2" s="139"/>
      <c r="C2" s="139"/>
      <c r="D2" s="139"/>
      <c r="E2" s="139"/>
      <c r="F2" s="139"/>
      <c r="G2" s="139"/>
    </row>
    <row r="3" spans="1:7" ht="12">
      <c r="A3" s="138" t="s">
        <v>585</v>
      </c>
      <c r="B3" s="139"/>
      <c r="C3" s="139"/>
      <c r="D3" s="139"/>
      <c r="E3" s="139"/>
      <c r="F3" s="139"/>
      <c r="G3" s="139"/>
    </row>
    <row r="8" spans="2:7" ht="12">
      <c r="B8" s="136"/>
      <c r="C8" s="136"/>
      <c r="D8" s="137" t="s">
        <v>574</v>
      </c>
      <c r="E8" s="136"/>
      <c r="F8" s="137" t="s">
        <v>572</v>
      </c>
      <c r="G8" s="137" t="s">
        <v>578</v>
      </c>
    </row>
    <row r="9" spans="2:3" ht="12">
      <c r="B9" s="141" t="s">
        <v>575</v>
      </c>
      <c r="C9" s="122" t="s">
        <v>573</v>
      </c>
    </row>
    <row r="10" spans="2:6" ht="12">
      <c r="B10" s="122">
        <v>1</v>
      </c>
      <c r="D10" s="122" t="s">
        <v>581</v>
      </c>
      <c r="F10" s="123"/>
    </row>
    <row r="11" spans="2:6" ht="12">
      <c r="B11" s="122">
        <v>2</v>
      </c>
      <c r="D11" s="124" t="s">
        <v>577</v>
      </c>
      <c r="F11" s="126"/>
    </row>
    <row r="12" spans="2:6" ht="12">
      <c r="B12" s="122">
        <v>3</v>
      </c>
      <c r="D12" s="122" t="s">
        <v>589</v>
      </c>
      <c r="F12" s="126"/>
    </row>
    <row r="13" ht="12">
      <c r="B13" s="127">
        <v>4</v>
      </c>
    </row>
    <row r="14" spans="2:6" ht="12">
      <c r="B14" s="127">
        <v>5</v>
      </c>
      <c r="D14" s="122" t="s">
        <v>591</v>
      </c>
      <c r="F14" s="128"/>
    </row>
    <row r="15" spans="2:6" ht="12.75" thickBot="1">
      <c r="B15" s="127">
        <v>6</v>
      </c>
      <c r="C15" s="122" t="s">
        <v>586</v>
      </c>
      <c r="F15" s="129"/>
    </row>
    <row r="16" ht="12.75" thickTop="1"/>
    <row r="17" spans="2:7" ht="12">
      <c r="B17" s="141" t="s">
        <v>576</v>
      </c>
      <c r="C17" s="130" t="s">
        <v>592</v>
      </c>
      <c r="G17" s="125"/>
    </row>
    <row r="18" spans="2:6" ht="12">
      <c r="B18" s="127">
        <v>1</v>
      </c>
      <c r="C18" s="127"/>
      <c r="D18" s="130" t="s">
        <v>588</v>
      </c>
      <c r="F18" s="123"/>
    </row>
    <row r="19" spans="2:7" ht="12">
      <c r="B19" s="127">
        <v>2</v>
      </c>
      <c r="D19" s="130" t="s">
        <v>590</v>
      </c>
      <c r="F19" s="131"/>
      <c r="G19" s="127"/>
    </row>
    <row r="20" spans="2:7" ht="12">
      <c r="B20" s="127">
        <v>3</v>
      </c>
      <c r="D20" s="125" t="s">
        <v>582</v>
      </c>
      <c r="F20" s="144"/>
      <c r="G20" s="127"/>
    </row>
    <row r="21" spans="2:6" ht="12">
      <c r="B21" s="122">
        <v>4</v>
      </c>
      <c r="D21" s="122" t="s">
        <v>591</v>
      </c>
      <c r="F21" s="128"/>
    </row>
    <row r="22" spans="2:6" ht="12.75" thickBot="1">
      <c r="B22" s="122">
        <v>5</v>
      </c>
      <c r="C22" s="130" t="s">
        <v>594</v>
      </c>
      <c r="F22" s="134"/>
    </row>
    <row r="23" spans="4:6" ht="12.75" thickTop="1">
      <c r="D23" s="125"/>
      <c r="F23" s="140"/>
    </row>
    <row r="24" spans="2:7" ht="12">
      <c r="B24" s="141" t="s">
        <v>50</v>
      </c>
      <c r="C24" s="130" t="s">
        <v>593</v>
      </c>
      <c r="D24" s="125"/>
      <c r="G24" s="125"/>
    </row>
    <row r="25" spans="2:6" ht="12">
      <c r="B25" s="122">
        <v>1</v>
      </c>
      <c r="D25" s="125" t="s">
        <v>587</v>
      </c>
      <c r="F25" s="123"/>
    </row>
    <row r="26" spans="2:4" ht="12">
      <c r="B26" s="122">
        <v>2</v>
      </c>
      <c r="D26" s="122" t="s">
        <v>579</v>
      </c>
    </row>
    <row r="27" spans="2:6" ht="12">
      <c r="B27" s="122">
        <v>3</v>
      </c>
      <c r="D27" s="122" t="s">
        <v>580</v>
      </c>
      <c r="F27" s="132"/>
    </row>
    <row r="28" spans="2:7" ht="12">
      <c r="B28" s="127">
        <v>4</v>
      </c>
      <c r="D28" s="133" t="s">
        <v>583</v>
      </c>
      <c r="F28" s="123"/>
      <c r="G28" s="127"/>
    </row>
    <row r="29" spans="2:7" ht="24">
      <c r="B29" s="127">
        <v>5</v>
      </c>
      <c r="D29" s="125" t="s">
        <v>584</v>
      </c>
      <c r="F29" s="131"/>
      <c r="G29" s="127"/>
    </row>
    <row r="30" spans="2:6" ht="12">
      <c r="B30" s="127">
        <v>6</v>
      </c>
      <c r="D30" s="130" t="s">
        <v>595</v>
      </c>
      <c r="F30" s="142"/>
    </row>
    <row r="31" spans="2:6" ht="12">
      <c r="B31" s="122">
        <v>7</v>
      </c>
      <c r="D31" s="122" t="s">
        <v>591</v>
      </c>
      <c r="F31" s="128"/>
    </row>
    <row r="32" spans="2:6" ht="12.75" thickBot="1">
      <c r="B32" s="122">
        <v>8</v>
      </c>
      <c r="C32" s="130" t="s">
        <v>596</v>
      </c>
      <c r="F32" s="143"/>
    </row>
    <row r="33" ht="12.75" thickTop="1"/>
  </sheetData>
  <printOptions/>
  <pageMargins left="0.5" right="0.5" top="1" bottom="1" header="0.5" footer="0.5"/>
  <pageSetup horizontalDpi="600" verticalDpi="600" orientation="landscape" scale="90" r:id="rId1"/>
  <headerFooter alignWithMargins="0">
    <oddFooter>&amp;C&amp;12REDACTED
Confidential Per Protective Order in WUTC Docket No. UT-023003&amp;RPage &amp;P of &amp;N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8"/>
  <sheetViews>
    <sheetView view="pageBreakPreview" zoomScaleSheetLayoutView="100" workbookViewId="0" topLeftCell="C1">
      <selection activeCell="J13" sqref="J13"/>
    </sheetView>
  </sheetViews>
  <sheetFormatPr defaultColWidth="9.140625" defaultRowHeight="12.75"/>
  <cols>
    <col min="1" max="1" width="9.140625" style="1" customWidth="1"/>
    <col min="2" max="2" width="32.00390625" style="1" bestFit="1" customWidth="1"/>
    <col min="3" max="3" width="38.8515625" style="1" bestFit="1" customWidth="1"/>
    <col min="4" max="16384" width="9.140625" style="1" customWidth="1"/>
  </cols>
  <sheetData>
    <row r="1" spans="1:5" ht="11.25">
      <c r="A1" s="1" t="s">
        <v>137</v>
      </c>
      <c r="B1" s="1" t="s">
        <v>138</v>
      </c>
      <c r="C1" s="1" t="s">
        <v>139</v>
      </c>
      <c r="D1" s="1" t="s">
        <v>0</v>
      </c>
      <c r="E1" s="1" t="s">
        <v>4</v>
      </c>
    </row>
    <row r="2" spans="1:4" ht="11.25">
      <c r="A2" s="1">
        <v>17867</v>
      </c>
      <c r="B2" s="1" t="s">
        <v>140</v>
      </c>
      <c r="C2" s="1" t="s">
        <v>141</v>
      </c>
      <c r="D2" s="1" t="s">
        <v>6</v>
      </c>
    </row>
    <row r="3" spans="1:4" ht="11.25">
      <c r="A3" s="1">
        <v>17867</v>
      </c>
      <c r="B3" s="1" t="s">
        <v>142</v>
      </c>
      <c r="C3" s="1" t="s">
        <v>143</v>
      </c>
      <c r="D3" s="1" t="s">
        <v>6</v>
      </c>
    </row>
    <row r="4" spans="1:4" ht="11.25">
      <c r="A4" s="1">
        <v>17867</v>
      </c>
      <c r="B4" s="1" t="s">
        <v>144</v>
      </c>
      <c r="C4" s="1" t="s">
        <v>145</v>
      </c>
      <c r="D4" s="1" t="s">
        <v>6</v>
      </c>
    </row>
    <row r="5" spans="1:4" ht="11.25">
      <c r="A5" s="1">
        <v>17867</v>
      </c>
      <c r="B5" s="1" t="s">
        <v>146</v>
      </c>
      <c r="C5" s="1" t="s">
        <v>147</v>
      </c>
      <c r="D5" s="1" t="s">
        <v>6</v>
      </c>
    </row>
    <row r="6" spans="1:4" ht="11.25">
      <c r="A6" s="1">
        <v>17867</v>
      </c>
      <c r="B6" s="1" t="s">
        <v>148</v>
      </c>
      <c r="C6" s="1" t="s">
        <v>149</v>
      </c>
      <c r="D6" s="1" t="s">
        <v>6</v>
      </c>
    </row>
    <row r="7" spans="1:4" ht="11.25">
      <c r="A7" s="1">
        <v>17867</v>
      </c>
      <c r="B7" s="1" t="s">
        <v>150</v>
      </c>
      <c r="C7" s="1" t="s">
        <v>151</v>
      </c>
      <c r="D7" s="1" t="s">
        <v>6</v>
      </c>
    </row>
    <row r="8" spans="1:4" ht="11.25">
      <c r="A8" s="1">
        <v>17867</v>
      </c>
      <c r="B8" s="1" t="s">
        <v>152</v>
      </c>
      <c r="C8" s="1" t="s">
        <v>153</v>
      </c>
      <c r="D8" s="1" t="s">
        <v>6</v>
      </c>
    </row>
    <row r="9" spans="1:4" ht="11.25">
      <c r="A9" s="1">
        <v>17867</v>
      </c>
      <c r="B9" s="1" t="s">
        <v>154</v>
      </c>
      <c r="C9" s="1" t="s">
        <v>155</v>
      </c>
      <c r="D9" s="1" t="s">
        <v>6</v>
      </c>
    </row>
    <row r="10" spans="1:4" ht="11.25">
      <c r="A10" s="1">
        <v>17867</v>
      </c>
      <c r="B10" s="1" t="s">
        <v>156</v>
      </c>
      <c r="C10" s="1" t="s">
        <v>157</v>
      </c>
      <c r="D10" s="1" t="s">
        <v>6</v>
      </c>
    </row>
    <row r="11" spans="1:4" ht="11.25">
      <c r="A11" s="1">
        <v>17867</v>
      </c>
      <c r="B11" s="1" t="s">
        <v>158</v>
      </c>
      <c r="C11" s="1" t="s">
        <v>159</v>
      </c>
      <c r="D11" s="1" t="s">
        <v>6</v>
      </c>
    </row>
    <row r="12" spans="1:4" ht="11.25">
      <c r="A12" s="1">
        <v>17867</v>
      </c>
      <c r="B12" s="1" t="s">
        <v>160</v>
      </c>
      <c r="C12" s="1" t="s">
        <v>161</v>
      </c>
      <c r="D12" s="1" t="s">
        <v>6</v>
      </c>
    </row>
    <row r="13" spans="1:4" ht="11.25">
      <c r="A13" s="1">
        <v>17867</v>
      </c>
      <c r="B13" s="1" t="s">
        <v>162</v>
      </c>
      <c r="C13" s="1" t="s">
        <v>163</v>
      </c>
      <c r="D13" s="1" t="s">
        <v>6</v>
      </c>
    </row>
    <row r="14" spans="1:4" ht="11.25">
      <c r="A14" s="1">
        <v>17867</v>
      </c>
      <c r="B14" s="1" t="s">
        <v>164</v>
      </c>
      <c r="C14" s="1" t="s">
        <v>165</v>
      </c>
      <c r="D14" s="1" t="s">
        <v>6</v>
      </c>
    </row>
    <row r="15" spans="1:4" ht="11.25">
      <c r="A15" s="1">
        <v>17867</v>
      </c>
      <c r="B15" s="1" t="s">
        <v>166</v>
      </c>
      <c r="C15" s="1" t="s">
        <v>167</v>
      </c>
      <c r="D15" s="1" t="s">
        <v>6</v>
      </c>
    </row>
    <row r="16" spans="1:4" ht="11.25">
      <c r="A16" s="1">
        <v>17867</v>
      </c>
      <c r="B16" s="1" t="s">
        <v>168</v>
      </c>
      <c r="C16" s="1" t="s">
        <v>169</v>
      </c>
      <c r="D16" s="1" t="s">
        <v>6</v>
      </c>
    </row>
    <row r="17" spans="1:4" ht="11.25">
      <c r="A17" s="1">
        <v>17867</v>
      </c>
      <c r="B17" s="1" t="s">
        <v>170</v>
      </c>
      <c r="C17" s="1" t="s">
        <v>171</v>
      </c>
      <c r="D17" s="1" t="s">
        <v>6</v>
      </c>
    </row>
    <row r="18" spans="1:4" ht="11.25">
      <c r="A18" s="1">
        <v>17867</v>
      </c>
      <c r="B18" s="1" t="s">
        <v>172</v>
      </c>
      <c r="C18" s="1" t="s">
        <v>173</v>
      </c>
      <c r="D18" s="1" t="s">
        <v>6</v>
      </c>
    </row>
    <row r="19" spans="1:4" ht="11.25">
      <c r="A19" s="1">
        <v>17867</v>
      </c>
      <c r="B19" s="1" t="s">
        <v>174</v>
      </c>
      <c r="C19" s="1" t="s">
        <v>175</v>
      </c>
      <c r="D19" s="1" t="s">
        <v>6</v>
      </c>
    </row>
    <row r="20" spans="1:4" ht="11.25">
      <c r="A20" s="1">
        <v>17867</v>
      </c>
      <c r="B20" s="1" t="s">
        <v>176</v>
      </c>
      <c r="C20" s="1" t="s">
        <v>177</v>
      </c>
      <c r="D20" s="1" t="s">
        <v>6</v>
      </c>
    </row>
    <row r="21" spans="1:4" ht="11.25">
      <c r="A21" s="1">
        <v>17867</v>
      </c>
      <c r="B21" s="1" t="s">
        <v>178</v>
      </c>
      <c r="C21" s="1" t="s">
        <v>179</v>
      </c>
      <c r="D21" s="1" t="s">
        <v>6</v>
      </c>
    </row>
    <row r="22" spans="1:4" ht="11.25">
      <c r="A22" s="1">
        <v>17867</v>
      </c>
      <c r="B22" s="1" t="s">
        <v>180</v>
      </c>
      <c r="C22" s="1" t="s">
        <v>181</v>
      </c>
      <c r="D22" s="1" t="s">
        <v>6</v>
      </c>
    </row>
    <row r="23" spans="1:4" ht="11.25">
      <c r="A23" s="1">
        <v>17867</v>
      </c>
      <c r="B23" s="1" t="s">
        <v>182</v>
      </c>
      <c r="C23" s="1" t="s">
        <v>183</v>
      </c>
      <c r="D23" s="1" t="s">
        <v>6</v>
      </c>
    </row>
    <row r="24" spans="1:4" ht="11.25">
      <c r="A24" s="1">
        <v>17867</v>
      </c>
      <c r="B24" s="1" t="s">
        <v>184</v>
      </c>
      <c r="C24" s="1" t="s">
        <v>185</v>
      </c>
      <c r="D24" s="1" t="s">
        <v>6</v>
      </c>
    </row>
    <row r="25" spans="1:4" ht="11.25">
      <c r="A25" s="1">
        <v>17867</v>
      </c>
      <c r="B25" s="1" t="s">
        <v>186</v>
      </c>
      <c r="C25" s="1" t="s">
        <v>187</v>
      </c>
      <c r="D25" s="1" t="s">
        <v>6</v>
      </c>
    </row>
    <row r="26" spans="1:4" ht="11.25">
      <c r="A26" s="1">
        <v>17867</v>
      </c>
      <c r="B26" s="1" t="s">
        <v>188</v>
      </c>
      <c r="C26" s="1" t="s">
        <v>189</v>
      </c>
      <c r="D26" s="1" t="s">
        <v>6</v>
      </c>
    </row>
    <row r="27" spans="1:4" ht="11.25">
      <c r="A27" s="1">
        <v>17867</v>
      </c>
      <c r="B27" s="1" t="s">
        <v>190</v>
      </c>
      <c r="C27" s="1" t="s">
        <v>191</v>
      </c>
      <c r="D27" s="1" t="s">
        <v>6</v>
      </c>
    </row>
    <row r="28" spans="1:4" ht="11.25">
      <c r="A28" s="1">
        <v>17867</v>
      </c>
      <c r="B28" s="1" t="s">
        <v>192</v>
      </c>
      <c r="C28" s="1" t="s">
        <v>193</v>
      </c>
      <c r="D28" s="1" t="s">
        <v>6</v>
      </c>
    </row>
    <row r="29" spans="1:4" ht="11.25">
      <c r="A29" s="1">
        <v>17867</v>
      </c>
      <c r="B29" s="1" t="s">
        <v>194</v>
      </c>
      <c r="C29" s="1" t="s">
        <v>195</v>
      </c>
      <c r="D29" s="1" t="s">
        <v>6</v>
      </c>
    </row>
    <row r="30" spans="1:4" ht="11.25">
      <c r="A30" s="1">
        <v>17867</v>
      </c>
      <c r="B30" s="1" t="s">
        <v>196</v>
      </c>
      <c r="C30" s="1" t="s">
        <v>197</v>
      </c>
      <c r="D30" s="1" t="s">
        <v>6</v>
      </c>
    </row>
    <row r="31" spans="1:4" ht="11.25">
      <c r="A31" s="1">
        <v>17867</v>
      </c>
      <c r="B31" s="1" t="s">
        <v>198</v>
      </c>
      <c r="C31" s="1" t="s">
        <v>199</v>
      </c>
      <c r="D31" s="1" t="s">
        <v>6</v>
      </c>
    </row>
    <row r="32" spans="1:4" ht="11.25">
      <c r="A32" s="1">
        <v>17867</v>
      </c>
      <c r="B32" s="1" t="s">
        <v>200</v>
      </c>
      <c r="C32" s="1" t="s">
        <v>201</v>
      </c>
      <c r="D32" s="1" t="s">
        <v>6</v>
      </c>
    </row>
    <row r="33" spans="1:4" ht="11.25">
      <c r="A33" s="1">
        <v>17867</v>
      </c>
      <c r="B33" s="1" t="s">
        <v>202</v>
      </c>
      <c r="C33" s="1" t="s">
        <v>203</v>
      </c>
      <c r="D33" s="1" t="s">
        <v>6</v>
      </c>
    </row>
    <row r="34" spans="1:4" ht="11.25">
      <c r="A34" s="1">
        <v>17867</v>
      </c>
      <c r="B34" s="1" t="s">
        <v>204</v>
      </c>
      <c r="C34" s="1" t="s">
        <v>205</v>
      </c>
      <c r="D34" s="1" t="s">
        <v>6</v>
      </c>
    </row>
    <row r="35" spans="1:4" ht="11.25">
      <c r="A35" s="1">
        <v>17867</v>
      </c>
      <c r="B35" s="1" t="s">
        <v>206</v>
      </c>
      <c r="C35" s="1" t="s">
        <v>207</v>
      </c>
      <c r="D35" s="1" t="s">
        <v>6</v>
      </c>
    </row>
    <row r="36" spans="1:4" ht="11.25">
      <c r="A36" s="1">
        <v>17867</v>
      </c>
      <c r="B36" s="1" t="s">
        <v>208</v>
      </c>
      <c r="C36" s="1" t="s">
        <v>209</v>
      </c>
      <c r="D36" s="1" t="s">
        <v>6</v>
      </c>
    </row>
    <row r="37" spans="1:4" ht="11.25">
      <c r="A37" s="1">
        <v>17867</v>
      </c>
      <c r="B37" s="1" t="s">
        <v>210</v>
      </c>
      <c r="C37" s="1" t="s">
        <v>211</v>
      </c>
      <c r="D37" s="1" t="s">
        <v>6</v>
      </c>
    </row>
    <row r="38" spans="1:4" ht="11.25">
      <c r="A38" s="1">
        <v>17867</v>
      </c>
      <c r="B38" s="1" t="s">
        <v>212</v>
      </c>
      <c r="C38" s="1" t="s">
        <v>213</v>
      </c>
      <c r="D38" s="1" t="s">
        <v>6</v>
      </c>
    </row>
    <row r="39" spans="1:4" ht="11.25">
      <c r="A39" s="1">
        <v>17867</v>
      </c>
      <c r="B39" s="1" t="s">
        <v>214</v>
      </c>
      <c r="C39" s="1" t="s">
        <v>215</v>
      </c>
      <c r="D39" s="1" t="s">
        <v>6</v>
      </c>
    </row>
    <row r="40" spans="1:4" ht="11.25">
      <c r="A40" s="1">
        <v>17867</v>
      </c>
      <c r="B40" s="1" t="s">
        <v>216</v>
      </c>
      <c r="C40" s="1" t="s">
        <v>217</v>
      </c>
      <c r="D40" s="1" t="s">
        <v>6</v>
      </c>
    </row>
    <row r="41" spans="1:4" ht="11.25">
      <c r="A41" s="1">
        <v>17867</v>
      </c>
      <c r="B41" s="1" t="s">
        <v>218</v>
      </c>
      <c r="C41" s="1" t="s">
        <v>219</v>
      </c>
      <c r="D41" s="1" t="s">
        <v>6</v>
      </c>
    </row>
    <row r="42" spans="1:4" ht="11.25">
      <c r="A42" s="1">
        <v>17867</v>
      </c>
      <c r="B42" s="1" t="s">
        <v>35</v>
      </c>
      <c r="C42" s="1" t="s">
        <v>220</v>
      </c>
      <c r="D42" s="1" t="s">
        <v>6</v>
      </c>
    </row>
    <row r="43" spans="1:4" ht="11.25">
      <c r="A43" s="1">
        <v>17867</v>
      </c>
      <c r="B43" s="1" t="s">
        <v>221</v>
      </c>
      <c r="C43" s="1" t="s">
        <v>222</v>
      </c>
      <c r="D43" s="1" t="s">
        <v>6</v>
      </c>
    </row>
    <row r="44" spans="1:4" ht="11.25">
      <c r="A44" s="1">
        <v>17867</v>
      </c>
      <c r="B44" s="1" t="s">
        <v>223</v>
      </c>
      <c r="C44" s="1" t="s">
        <v>224</v>
      </c>
      <c r="D44" s="1" t="s">
        <v>6</v>
      </c>
    </row>
    <row r="45" spans="1:4" ht="11.25">
      <c r="A45" s="1">
        <v>17867</v>
      </c>
      <c r="B45" s="1" t="s">
        <v>225</v>
      </c>
      <c r="C45" s="1" t="s">
        <v>226</v>
      </c>
      <c r="D45" s="1" t="s">
        <v>6</v>
      </c>
    </row>
    <row r="46" spans="1:4" ht="11.25">
      <c r="A46" s="1">
        <v>17867</v>
      </c>
      <c r="B46" s="1" t="s">
        <v>227</v>
      </c>
      <c r="C46" s="1" t="s">
        <v>228</v>
      </c>
      <c r="D46" s="1" t="s">
        <v>6</v>
      </c>
    </row>
    <row r="47" spans="1:4" ht="11.25">
      <c r="A47" s="1">
        <v>17867</v>
      </c>
      <c r="B47" s="1" t="s">
        <v>229</v>
      </c>
      <c r="C47" s="1" t="s">
        <v>230</v>
      </c>
      <c r="D47" s="1" t="s">
        <v>6</v>
      </c>
    </row>
    <row r="48" spans="1:4" ht="11.25">
      <c r="A48" s="1">
        <v>17867</v>
      </c>
      <c r="B48" s="1" t="s">
        <v>231</v>
      </c>
      <c r="C48" s="1" t="s">
        <v>232</v>
      </c>
      <c r="D48" s="1" t="s">
        <v>6</v>
      </c>
    </row>
    <row r="49" spans="1:4" ht="11.25">
      <c r="A49" s="1">
        <v>17867</v>
      </c>
      <c r="B49" s="1" t="s">
        <v>233</v>
      </c>
      <c r="C49" s="1" t="s">
        <v>234</v>
      </c>
      <c r="D49" s="1" t="s">
        <v>6</v>
      </c>
    </row>
    <row r="50" spans="1:4" ht="11.25">
      <c r="A50" s="1">
        <v>17867</v>
      </c>
      <c r="B50" s="1" t="s">
        <v>235</v>
      </c>
      <c r="C50" s="1" t="s">
        <v>236</v>
      </c>
      <c r="D50" s="1" t="s">
        <v>6</v>
      </c>
    </row>
    <row r="51" spans="1:4" ht="11.25">
      <c r="A51" s="1">
        <v>17867</v>
      </c>
      <c r="B51" s="1" t="s">
        <v>237</v>
      </c>
      <c r="C51" s="1" t="s">
        <v>238</v>
      </c>
      <c r="D51" s="1" t="s">
        <v>6</v>
      </c>
    </row>
    <row r="52" spans="1:4" ht="11.25">
      <c r="A52" s="1">
        <v>17867</v>
      </c>
      <c r="B52" s="1" t="s">
        <v>239</v>
      </c>
      <c r="C52" s="1" t="s">
        <v>240</v>
      </c>
      <c r="D52" s="1" t="s">
        <v>6</v>
      </c>
    </row>
    <row r="53" spans="1:4" ht="11.25">
      <c r="A53" s="1">
        <v>17867</v>
      </c>
      <c r="B53" s="1" t="s">
        <v>241</v>
      </c>
      <c r="C53" s="1" t="s">
        <v>242</v>
      </c>
      <c r="D53" s="1" t="s">
        <v>6</v>
      </c>
    </row>
    <row r="54" spans="1:4" ht="11.25">
      <c r="A54" s="1">
        <v>17867</v>
      </c>
      <c r="B54" s="1" t="s">
        <v>243</v>
      </c>
      <c r="C54" s="1" t="s">
        <v>244</v>
      </c>
      <c r="D54" s="1" t="s">
        <v>6</v>
      </c>
    </row>
    <row r="55" spans="1:4" ht="11.25">
      <c r="A55" s="1">
        <v>17867</v>
      </c>
      <c r="B55" s="1" t="s">
        <v>245</v>
      </c>
      <c r="C55" s="1" t="s">
        <v>246</v>
      </c>
      <c r="D55" s="1" t="s">
        <v>6</v>
      </c>
    </row>
    <row r="56" spans="1:4" ht="11.25">
      <c r="A56" s="1">
        <v>17867</v>
      </c>
      <c r="B56" s="1" t="s">
        <v>247</v>
      </c>
      <c r="C56" s="1" t="s">
        <v>248</v>
      </c>
      <c r="D56" s="1" t="s">
        <v>6</v>
      </c>
    </row>
    <row r="57" spans="1:4" ht="11.25">
      <c r="A57" s="1">
        <v>17867</v>
      </c>
      <c r="B57" s="1" t="s">
        <v>249</v>
      </c>
      <c r="C57" s="1" t="s">
        <v>250</v>
      </c>
      <c r="D57" s="1" t="s">
        <v>6</v>
      </c>
    </row>
    <row r="58" spans="1:4" ht="11.25">
      <c r="A58" s="1">
        <v>17867</v>
      </c>
      <c r="B58" s="1" t="s">
        <v>251</v>
      </c>
      <c r="C58" s="1" t="s">
        <v>252</v>
      </c>
      <c r="D58" s="1" t="s">
        <v>6</v>
      </c>
    </row>
    <row r="59" spans="1:4" ht="11.25">
      <c r="A59" s="1">
        <v>17867</v>
      </c>
      <c r="B59" s="1" t="s">
        <v>253</v>
      </c>
      <c r="C59" s="1" t="s">
        <v>254</v>
      </c>
      <c r="D59" s="1" t="s">
        <v>6</v>
      </c>
    </row>
    <row r="60" spans="1:4" ht="11.25">
      <c r="A60" s="1">
        <v>17867</v>
      </c>
      <c r="B60" s="1" t="s">
        <v>255</v>
      </c>
      <c r="C60" s="1" t="s">
        <v>256</v>
      </c>
      <c r="D60" s="1" t="s">
        <v>6</v>
      </c>
    </row>
    <row r="61" spans="1:4" ht="11.25">
      <c r="A61" s="1">
        <v>17867</v>
      </c>
      <c r="B61" s="1" t="s">
        <v>257</v>
      </c>
      <c r="C61" s="1" t="s">
        <v>258</v>
      </c>
      <c r="D61" s="1" t="s">
        <v>6</v>
      </c>
    </row>
    <row r="62" spans="1:4" ht="11.25">
      <c r="A62" s="1">
        <v>17867</v>
      </c>
      <c r="B62" s="1" t="s">
        <v>259</v>
      </c>
      <c r="C62" s="1" t="s">
        <v>260</v>
      </c>
      <c r="D62" s="1" t="s">
        <v>6</v>
      </c>
    </row>
    <row r="63" spans="1:4" ht="11.25">
      <c r="A63" s="1">
        <v>17867</v>
      </c>
      <c r="B63" s="1" t="s">
        <v>261</v>
      </c>
      <c r="C63" s="1" t="s">
        <v>262</v>
      </c>
      <c r="D63" s="1" t="s">
        <v>6</v>
      </c>
    </row>
    <row r="64" spans="1:4" ht="11.25">
      <c r="A64" s="1">
        <v>17867</v>
      </c>
      <c r="B64" s="1" t="s">
        <v>263</v>
      </c>
      <c r="C64" s="1" t="s">
        <v>264</v>
      </c>
      <c r="D64" s="1" t="s">
        <v>6</v>
      </c>
    </row>
    <row r="65" spans="1:4" ht="11.25">
      <c r="A65" s="1">
        <v>17867</v>
      </c>
      <c r="B65" s="1" t="s">
        <v>265</v>
      </c>
      <c r="C65" s="1" t="s">
        <v>266</v>
      </c>
      <c r="D65" s="1" t="s">
        <v>6</v>
      </c>
    </row>
    <row r="66" spans="1:4" ht="11.25">
      <c r="A66" s="1">
        <v>17867</v>
      </c>
      <c r="B66" s="1" t="s">
        <v>267</v>
      </c>
      <c r="C66" s="1" t="s">
        <v>268</v>
      </c>
      <c r="D66" s="1" t="s">
        <v>6</v>
      </c>
    </row>
    <row r="67" spans="1:4" ht="11.25">
      <c r="A67" s="1">
        <v>17867</v>
      </c>
      <c r="B67" s="1" t="s">
        <v>269</v>
      </c>
      <c r="C67" s="1" t="s">
        <v>270</v>
      </c>
      <c r="D67" s="1" t="s">
        <v>6</v>
      </c>
    </row>
    <row r="68" spans="1:4" ht="11.25">
      <c r="A68" s="1">
        <v>17867</v>
      </c>
      <c r="B68" s="1" t="s">
        <v>271</v>
      </c>
      <c r="C68" s="1" t="s">
        <v>272</v>
      </c>
      <c r="D68" s="1" t="s">
        <v>6</v>
      </c>
    </row>
    <row r="69" spans="1:4" ht="11.25">
      <c r="A69" s="1">
        <v>17867</v>
      </c>
      <c r="B69" s="1" t="s">
        <v>273</v>
      </c>
      <c r="C69" s="1" t="s">
        <v>274</v>
      </c>
      <c r="D69" s="1" t="s">
        <v>6</v>
      </c>
    </row>
    <row r="70" spans="1:4" ht="11.25">
      <c r="A70" s="1">
        <v>17867</v>
      </c>
      <c r="B70" s="1" t="s">
        <v>275</v>
      </c>
      <c r="C70" s="1" t="s">
        <v>276</v>
      </c>
      <c r="D70" s="1" t="s">
        <v>6</v>
      </c>
    </row>
    <row r="71" spans="1:4" ht="11.25">
      <c r="A71" s="1">
        <v>17867</v>
      </c>
      <c r="B71" s="1" t="s">
        <v>277</v>
      </c>
      <c r="C71" s="1" t="s">
        <v>278</v>
      </c>
      <c r="D71" s="1" t="s">
        <v>6</v>
      </c>
    </row>
    <row r="72" spans="1:4" ht="11.25">
      <c r="A72" s="1">
        <v>17867</v>
      </c>
      <c r="B72" s="1" t="s">
        <v>279</v>
      </c>
      <c r="C72" s="1" t="s">
        <v>280</v>
      </c>
      <c r="D72" s="1" t="s">
        <v>6</v>
      </c>
    </row>
    <row r="73" spans="1:4" ht="11.25">
      <c r="A73" s="1">
        <v>17867</v>
      </c>
      <c r="B73" s="1" t="s">
        <v>281</v>
      </c>
      <c r="C73" s="1" t="s">
        <v>282</v>
      </c>
      <c r="D73" s="1" t="s">
        <v>6</v>
      </c>
    </row>
    <row r="74" spans="1:4" ht="11.25">
      <c r="A74" s="1">
        <v>17867</v>
      </c>
      <c r="B74" s="1" t="s">
        <v>283</v>
      </c>
      <c r="C74" s="1" t="s">
        <v>284</v>
      </c>
      <c r="D74" s="1" t="s">
        <v>6</v>
      </c>
    </row>
    <row r="75" spans="1:4" ht="11.25">
      <c r="A75" s="1">
        <v>17867</v>
      </c>
      <c r="B75" s="1" t="s">
        <v>285</v>
      </c>
      <c r="C75" s="1" t="s">
        <v>286</v>
      </c>
      <c r="D75" s="1" t="s">
        <v>6</v>
      </c>
    </row>
    <row r="76" spans="1:4" ht="11.25">
      <c r="A76" s="1">
        <v>17867</v>
      </c>
      <c r="B76" s="1" t="s">
        <v>287</v>
      </c>
      <c r="C76" s="1" t="s">
        <v>288</v>
      </c>
      <c r="D76" s="1" t="s">
        <v>6</v>
      </c>
    </row>
    <row r="77" spans="1:4" ht="11.25">
      <c r="A77" s="1">
        <v>17867</v>
      </c>
      <c r="B77" s="1" t="s">
        <v>289</v>
      </c>
      <c r="C77" s="1" t="s">
        <v>290</v>
      </c>
      <c r="D77" s="1" t="s">
        <v>6</v>
      </c>
    </row>
    <row r="78" spans="1:4" ht="11.25">
      <c r="A78" s="1">
        <v>17867</v>
      </c>
      <c r="B78" s="1" t="s">
        <v>291</v>
      </c>
      <c r="C78" s="1" t="s">
        <v>292</v>
      </c>
      <c r="D78" s="1" t="s">
        <v>6</v>
      </c>
    </row>
    <row r="79" spans="1:4" ht="11.25">
      <c r="A79" s="1">
        <v>17867</v>
      </c>
      <c r="B79" s="1" t="s">
        <v>293</v>
      </c>
      <c r="C79" s="1" t="s">
        <v>294</v>
      </c>
      <c r="D79" s="1" t="s">
        <v>6</v>
      </c>
    </row>
    <row r="80" spans="1:4" ht="11.25">
      <c r="A80" s="1">
        <v>17867</v>
      </c>
      <c r="B80" s="1" t="s">
        <v>295</v>
      </c>
      <c r="C80" s="1" t="s">
        <v>296</v>
      </c>
      <c r="D80" s="1" t="s">
        <v>6</v>
      </c>
    </row>
    <row r="81" spans="1:4" ht="11.25">
      <c r="A81" s="1">
        <v>17867</v>
      </c>
      <c r="B81" s="1" t="s">
        <v>297</v>
      </c>
      <c r="C81" s="1" t="s">
        <v>298</v>
      </c>
      <c r="D81" s="1" t="s">
        <v>6</v>
      </c>
    </row>
    <row r="82" spans="1:4" ht="11.25">
      <c r="A82" s="1">
        <v>17867</v>
      </c>
      <c r="B82" s="1" t="s">
        <v>299</v>
      </c>
      <c r="C82" s="1" t="s">
        <v>300</v>
      </c>
      <c r="D82" s="1" t="s">
        <v>6</v>
      </c>
    </row>
    <row r="83" spans="1:4" ht="11.25">
      <c r="A83" s="1">
        <v>17867</v>
      </c>
      <c r="B83" s="1" t="s">
        <v>301</v>
      </c>
      <c r="C83" s="1" t="s">
        <v>302</v>
      </c>
      <c r="D83" s="1" t="s">
        <v>6</v>
      </c>
    </row>
    <row r="84" spans="1:4" ht="11.25">
      <c r="A84" s="1">
        <v>17867</v>
      </c>
      <c r="B84" s="1" t="s">
        <v>303</v>
      </c>
      <c r="C84" s="1" t="s">
        <v>304</v>
      </c>
      <c r="D84" s="1" t="s">
        <v>6</v>
      </c>
    </row>
    <row r="85" spans="1:4" ht="11.25">
      <c r="A85" s="1">
        <v>17867</v>
      </c>
      <c r="B85" s="1" t="s">
        <v>305</v>
      </c>
      <c r="C85" s="1" t="s">
        <v>306</v>
      </c>
      <c r="D85" s="1" t="s">
        <v>6</v>
      </c>
    </row>
    <row r="86" spans="1:4" ht="11.25">
      <c r="A86" s="1">
        <v>17867</v>
      </c>
      <c r="B86" s="1" t="s">
        <v>307</v>
      </c>
      <c r="C86" s="1" t="s">
        <v>308</v>
      </c>
      <c r="D86" s="1" t="s">
        <v>6</v>
      </c>
    </row>
    <row r="87" spans="1:4" ht="11.25">
      <c r="A87" s="1">
        <v>17867</v>
      </c>
      <c r="B87" s="1" t="s">
        <v>309</v>
      </c>
      <c r="C87" s="1" t="s">
        <v>310</v>
      </c>
      <c r="D87" s="1" t="s">
        <v>6</v>
      </c>
    </row>
    <row r="88" spans="1:4" ht="11.25">
      <c r="A88" s="1">
        <v>17867</v>
      </c>
      <c r="B88" s="1" t="s">
        <v>311</v>
      </c>
      <c r="C88" s="1" t="s">
        <v>312</v>
      </c>
      <c r="D88" s="1" t="s">
        <v>6</v>
      </c>
    </row>
    <row r="89" spans="1:4" ht="11.25">
      <c r="A89" s="1">
        <v>17867</v>
      </c>
      <c r="B89" s="1" t="s">
        <v>313</v>
      </c>
      <c r="C89" s="1" t="s">
        <v>314</v>
      </c>
      <c r="D89" s="1" t="s">
        <v>6</v>
      </c>
    </row>
    <row r="90" spans="1:4" ht="11.25">
      <c r="A90" s="1">
        <v>17867</v>
      </c>
      <c r="B90" s="1" t="s">
        <v>315</v>
      </c>
      <c r="C90" s="1" t="s">
        <v>316</v>
      </c>
      <c r="D90" s="1" t="s">
        <v>6</v>
      </c>
    </row>
    <row r="91" spans="1:4" ht="11.25">
      <c r="A91" s="1">
        <v>17867</v>
      </c>
      <c r="B91" s="1" t="s">
        <v>317</v>
      </c>
      <c r="C91" s="1" t="s">
        <v>318</v>
      </c>
      <c r="D91" s="1" t="s">
        <v>6</v>
      </c>
    </row>
    <row r="92" spans="1:4" ht="11.25">
      <c r="A92" s="1">
        <v>17867</v>
      </c>
      <c r="B92" s="1" t="s">
        <v>319</v>
      </c>
      <c r="C92" s="1" t="s">
        <v>320</v>
      </c>
      <c r="D92" s="1" t="s">
        <v>6</v>
      </c>
    </row>
    <row r="93" spans="1:4" ht="11.25">
      <c r="A93" s="1">
        <v>17867</v>
      </c>
      <c r="B93" s="1" t="s">
        <v>321</v>
      </c>
      <c r="C93" s="1" t="s">
        <v>322</v>
      </c>
      <c r="D93" s="1" t="s">
        <v>6</v>
      </c>
    </row>
    <row r="94" spans="1:4" ht="11.25">
      <c r="A94" s="1">
        <v>17867</v>
      </c>
      <c r="B94" s="1" t="s">
        <v>323</v>
      </c>
      <c r="C94" s="1" t="s">
        <v>324</v>
      </c>
      <c r="D94" s="1" t="s">
        <v>6</v>
      </c>
    </row>
    <row r="95" spans="1:4" ht="11.25">
      <c r="A95" s="1">
        <v>17867</v>
      </c>
      <c r="B95" s="1" t="s">
        <v>325</v>
      </c>
      <c r="C95" s="1" t="s">
        <v>326</v>
      </c>
      <c r="D95" s="1" t="s">
        <v>6</v>
      </c>
    </row>
    <row r="96" spans="1:4" ht="11.25">
      <c r="A96" s="1">
        <v>17867</v>
      </c>
      <c r="B96" s="1" t="s">
        <v>327</v>
      </c>
      <c r="C96" s="1" t="s">
        <v>328</v>
      </c>
      <c r="D96" s="1" t="s">
        <v>6</v>
      </c>
    </row>
    <row r="97" spans="1:4" ht="11.25">
      <c r="A97" s="1">
        <v>17867</v>
      </c>
      <c r="B97" s="1" t="s">
        <v>329</v>
      </c>
      <c r="C97" s="1" t="s">
        <v>330</v>
      </c>
      <c r="D97" s="1" t="s">
        <v>6</v>
      </c>
    </row>
    <row r="98" spans="1:4" ht="11.25">
      <c r="A98" s="1">
        <v>17867</v>
      </c>
      <c r="B98" s="1" t="s">
        <v>331</v>
      </c>
      <c r="C98" s="1" t="s">
        <v>332</v>
      </c>
      <c r="D98" s="1" t="s">
        <v>6</v>
      </c>
    </row>
    <row r="99" spans="1:4" ht="11.25">
      <c r="A99" s="1">
        <v>17867</v>
      </c>
      <c r="B99" s="1" t="s">
        <v>333</v>
      </c>
      <c r="C99" s="1" t="s">
        <v>334</v>
      </c>
      <c r="D99" s="1" t="s">
        <v>6</v>
      </c>
    </row>
    <row r="100" spans="1:4" ht="11.25">
      <c r="A100" s="1">
        <v>17867</v>
      </c>
      <c r="B100" s="1" t="s">
        <v>335</v>
      </c>
      <c r="C100" s="1" t="s">
        <v>336</v>
      </c>
      <c r="D100" s="1" t="s">
        <v>6</v>
      </c>
    </row>
    <row r="101" spans="1:4" ht="11.25">
      <c r="A101" s="1">
        <v>17867</v>
      </c>
      <c r="B101" s="1" t="s">
        <v>337</v>
      </c>
      <c r="C101" s="1" t="s">
        <v>338</v>
      </c>
      <c r="D101" s="1" t="s">
        <v>6</v>
      </c>
    </row>
    <row r="102" spans="1:4" ht="11.25">
      <c r="A102" s="1">
        <v>17867</v>
      </c>
      <c r="B102" s="1" t="s">
        <v>339</v>
      </c>
      <c r="C102" s="1" t="s">
        <v>340</v>
      </c>
      <c r="D102" s="1" t="s">
        <v>6</v>
      </c>
    </row>
    <row r="103" spans="1:4" ht="11.25">
      <c r="A103" s="1">
        <v>17867</v>
      </c>
      <c r="B103" s="1" t="s">
        <v>341</v>
      </c>
      <c r="C103" s="1" t="s">
        <v>342</v>
      </c>
      <c r="D103" s="1" t="s">
        <v>6</v>
      </c>
    </row>
    <row r="104" spans="1:4" ht="11.25">
      <c r="A104" s="1">
        <v>17867</v>
      </c>
      <c r="B104" s="1" t="s">
        <v>343</v>
      </c>
      <c r="C104" s="1" t="s">
        <v>344</v>
      </c>
      <c r="D104" s="1" t="s">
        <v>6</v>
      </c>
    </row>
    <row r="105" spans="1:4" ht="11.25">
      <c r="A105" s="1">
        <v>17867</v>
      </c>
      <c r="B105" s="1" t="s">
        <v>345</v>
      </c>
      <c r="C105" s="1" t="s">
        <v>346</v>
      </c>
      <c r="D105" s="1" t="s">
        <v>6</v>
      </c>
    </row>
    <row r="106" spans="1:4" ht="11.25">
      <c r="A106" s="1">
        <v>17867</v>
      </c>
      <c r="B106" s="1" t="s">
        <v>347</v>
      </c>
      <c r="C106" s="1" t="s">
        <v>348</v>
      </c>
      <c r="D106" s="1" t="s">
        <v>6</v>
      </c>
    </row>
    <row r="107" spans="1:4" ht="11.25">
      <c r="A107" s="1">
        <v>17867</v>
      </c>
      <c r="B107" s="1" t="s">
        <v>349</v>
      </c>
      <c r="C107" s="1" t="s">
        <v>350</v>
      </c>
      <c r="D107" s="1" t="s">
        <v>6</v>
      </c>
    </row>
    <row r="108" spans="1:4" ht="11.25">
      <c r="A108" s="1">
        <v>17867</v>
      </c>
      <c r="B108" s="1" t="s">
        <v>351</v>
      </c>
      <c r="C108" s="1" t="s">
        <v>352</v>
      </c>
      <c r="D108" s="1" t="s">
        <v>6</v>
      </c>
    </row>
    <row r="109" spans="1:4" ht="11.25">
      <c r="A109" s="1">
        <v>17867</v>
      </c>
      <c r="B109" s="1" t="s">
        <v>353</v>
      </c>
      <c r="C109" s="1" t="s">
        <v>354</v>
      </c>
      <c r="D109" s="1" t="s">
        <v>6</v>
      </c>
    </row>
    <row r="110" spans="1:4" ht="11.25">
      <c r="A110" s="1">
        <v>17867</v>
      </c>
      <c r="B110" s="1" t="s">
        <v>355</v>
      </c>
      <c r="C110" s="1" t="s">
        <v>356</v>
      </c>
      <c r="D110" s="1" t="s">
        <v>6</v>
      </c>
    </row>
    <row r="111" spans="1:4" ht="11.25">
      <c r="A111" s="1">
        <v>17867</v>
      </c>
      <c r="B111" s="1" t="s">
        <v>357</v>
      </c>
      <c r="C111" s="1" t="s">
        <v>358</v>
      </c>
      <c r="D111" s="1" t="s">
        <v>6</v>
      </c>
    </row>
    <row r="112" spans="1:4" ht="11.25">
      <c r="A112" s="1">
        <v>17867</v>
      </c>
      <c r="B112" s="1" t="s">
        <v>359</v>
      </c>
      <c r="C112" s="1" t="s">
        <v>360</v>
      </c>
      <c r="D112" s="1" t="s">
        <v>6</v>
      </c>
    </row>
    <row r="113" spans="1:4" ht="11.25">
      <c r="A113" s="1">
        <v>17867</v>
      </c>
      <c r="B113" s="1" t="s">
        <v>361</v>
      </c>
      <c r="C113" s="1" t="s">
        <v>362</v>
      </c>
      <c r="D113" s="1" t="s">
        <v>6</v>
      </c>
    </row>
    <row r="114" spans="1:4" ht="11.25">
      <c r="A114" s="1">
        <v>17867</v>
      </c>
      <c r="B114" s="1" t="s">
        <v>363</v>
      </c>
      <c r="C114" s="1" t="s">
        <v>364</v>
      </c>
      <c r="D114" s="1" t="s">
        <v>6</v>
      </c>
    </row>
    <row r="115" spans="1:4" ht="11.25">
      <c r="A115" s="1">
        <v>17867</v>
      </c>
      <c r="B115" s="1" t="s">
        <v>365</v>
      </c>
      <c r="C115" s="1" t="s">
        <v>365</v>
      </c>
      <c r="D115" s="1" t="s">
        <v>6</v>
      </c>
    </row>
    <row r="116" spans="1:4" ht="11.25">
      <c r="A116" s="1">
        <v>17867</v>
      </c>
      <c r="B116" s="1" t="s">
        <v>366</v>
      </c>
      <c r="C116" s="1" t="s">
        <v>366</v>
      </c>
      <c r="D116" s="1" t="s">
        <v>6</v>
      </c>
    </row>
    <row r="117" spans="1:4" ht="11.25">
      <c r="A117" s="1">
        <v>17867</v>
      </c>
      <c r="B117" s="1" t="s">
        <v>367</v>
      </c>
      <c r="C117" s="1" t="s">
        <v>367</v>
      </c>
      <c r="D117" s="1" t="s">
        <v>6</v>
      </c>
    </row>
    <row r="118" spans="1:4" ht="11.25">
      <c r="A118" s="1">
        <v>17867</v>
      </c>
      <c r="B118" s="1" t="s">
        <v>25</v>
      </c>
      <c r="C118" s="1" t="s">
        <v>368</v>
      </c>
      <c r="D118" s="1" t="s">
        <v>6</v>
      </c>
    </row>
    <row r="119" spans="1:4" ht="11.25">
      <c r="A119" s="1">
        <v>17867</v>
      </c>
      <c r="B119" s="1" t="s">
        <v>369</v>
      </c>
      <c r="C119" s="1" t="s">
        <v>370</v>
      </c>
      <c r="D119" s="1" t="s">
        <v>6</v>
      </c>
    </row>
    <row r="120" spans="1:4" ht="11.25">
      <c r="A120" s="1">
        <v>17867</v>
      </c>
      <c r="B120" s="1" t="s">
        <v>371</v>
      </c>
      <c r="C120" s="1" t="s">
        <v>372</v>
      </c>
      <c r="D120" s="1" t="s">
        <v>6</v>
      </c>
    </row>
    <row r="121" spans="1:4" ht="11.25">
      <c r="A121" s="1">
        <v>17867</v>
      </c>
      <c r="B121" s="1" t="s">
        <v>373</v>
      </c>
      <c r="C121" s="1" t="s">
        <v>374</v>
      </c>
      <c r="D121" s="1" t="s">
        <v>6</v>
      </c>
    </row>
    <row r="122" spans="1:4" ht="11.25">
      <c r="A122" s="1">
        <v>17867</v>
      </c>
      <c r="B122" s="1" t="s">
        <v>375</v>
      </c>
      <c r="C122" s="1" t="s">
        <v>376</v>
      </c>
      <c r="D122" s="1" t="s">
        <v>6</v>
      </c>
    </row>
    <row r="123" spans="1:4" ht="11.25">
      <c r="A123" s="1">
        <v>17867</v>
      </c>
      <c r="B123" s="1" t="s">
        <v>377</v>
      </c>
      <c r="C123" s="1" t="s">
        <v>378</v>
      </c>
      <c r="D123" s="1" t="s">
        <v>6</v>
      </c>
    </row>
    <row r="124" spans="1:4" ht="11.25">
      <c r="A124" s="1">
        <v>17867</v>
      </c>
      <c r="B124" s="1" t="s">
        <v>379</v>
      </c>
      <c r="C124" s="1" t="s">
        <v>380</v>
      </c>
      <c r="D124" s="1" t="s">
        <v>6</v>
      </c>
    </row>
    <row r="125" spans="1:4" ht="11.25">
      <c r="A125" s="1">
        <v>17867</v>
      </c>
      <c r="B125" s="1" t="s">
        <v>381</v>
      </c>
      <c r="C125" s="1" t="s">
        <v>382</v>
      </c>
      <c r="D125" s="1" t="s">
        <v>6</v>
      </c>
    </row>
    <row r="126" spans="1:4" ht="11.25">
      <c r="A126" s="1">
        <v>17867</v>
      </c>
      <c r="B126" s="1" t="s">
        <v>383</v>
      </c>
      <c r="C126" s="1" t="s">
        <v>384</v>
      </c>
      <c r="D126" s="1" t="s">
        <v>6</v>
      </c>
    </row>
    <row r="127" spans="1:4" ht="11.25">
      <c r="A127" s="1">
        <v>17867</v>
      </c>
      <c r="B127" s="1" t="s">
        <v>385</v>
      </c>
      <c r="C127" s="1" t="s">
        <v>386</v>
      </c>
      <c r="D127" s="1" t="s">
        <v>6</v>
      </c>
    </row>
    <row r="128" spans="1:4" ht="11.25">
      <c r="A128" s="1">
        <v>17867</v>
      </c>
      <c r="B128" s="1" t="s">
        <v>387</v>
      </c>
      <c r="C128" s="1" t="s">
        <v>388</v>
      </c>
      <c r="D128" s="1" t="s">
        <v>6</v>
      </c>
    </row>
    <row r="129" spans="1:4" ht="11.25">
      <c r="A129" s="1">
        <v>17867</v>
      </c>
      <c r="B129" s="1" t="s">
        <v>389</v>
      </c>
      <c r="C129" s="1" t="s">
        <v>390</v>
      </c>
      <c r="D129" s="1" t="s">
        <v>6</v>
      </c>
    </row>
    <row r="130" spans="1:4" ht="11.25">
      <c r="A130" s="1">
        <v>17867</v>
      </c>
      <c r="B130" s="1" t="s">
        <v>391</v>
      </c>
      <c r="C130" s="1" t="s">
        <v>392</v>
      </c>
      <c r="D130" s="1" t="s">
        <v>6</v>
      </c>
    </row>
    <row r="131" spans="1:4" ht="11.25">
      <c r="A131" s="1">
        <v>17867</v>
      </c>
      <c r="B131" s="1" t="s">
        <v>393</v>
      </c>
      <c r="C131" s="1" t="s">
        <v>394</v>
      </c>
      <c r="D131" s="1" t="s">
        <v>6</v>
      </c>
    </row>
    <row r="132" spans="1:4" ht="11.25">
      <c r="A132" s="1">
        <v>17867</v>
      </c>
      <c r="B132" s="1" t="s">
        <v>395</v>
      </c>
      <c r="C132" s="1" t="s">
        <v>396</v>
      </c>
      <c r="D132" s="1" t="s">
        <v>6</v>
      </c>
    </row>
    <row r="133" spans="1:4" ht="11.25">
      <c r="A133" s="1">
        <v>17867</v>
      </c>
      <c r="B133" s="1" t="s">
        <v>397</v>
      </c>
      <c r="C133" s="1" t="s">
        <v>398</v>
      </c>
      <c r="D133" s="1" t="s">
        <v>6</v>
      </c>
    </row>
    <row r="134" spans="1:4" ht="11.25">
      <c r="A134" s="1">
        <v>17867</v>
      </c>
      <c r="B134" s="1" t="s">
        <v>399</v>
      </c>
      <c r="C134" s="1" t="s">
        <v>400</v>
      </c>
      <c r="D134" s="1" t="s">
        <v>6</v>
      </c>
    </row>
    <row r="135" spans="1:4" ht="11.25">
      <c r="A135" s="1">
        <v>17867</v>
      </c>
      <c r="B135" s="1" t="s">
        <v>401</v>
      </c>
      <c r="C135" s="1" t="s">
        <v>402</v>
      </c>
      <c r="D135" s="1" t="s">
        <v>6</v>
      </c>
    </row>
    <row r="136" spans="1:4" ht="11.25">
      <c r="A136" s="1">
        <v>17867</v>
      </c>
      <c r="B136" s="1" t="s">
        <v>403</v>
      </c>
      <c r="C136" s="1" t="s">
        <v>404</v>
      </c>
      <c r="D136" s="1" t="s">
        <v>6</v>
      </c>
    </row>
    <row r="137" spans="1:4" ht="11.25">
      <c r="A137" s="1">
        <v>17867</v>
      </c>
      <c r="B137" s="1" t="s">
        <v>405</v>
      </c>
      <c r="C137" s="1" t="s">
        <v>406</v>
      </c>
      <c r="D137" s="1" t="s">
        <v>6</v>
      </c>
    </row>
    <row r="138" spans="1:4" ht="11.25">
      <c r="A138" s="1">
        <v>17867</v>
      </c>
      <c r="B138" s="1" t="s">
        <v>407</v>
      </c>
      <c r="C138" s="1" t="s">
        <v>408</v>
      </c>
      <c r="D138" s="1" t="s">
        <v>6</v>
      </c>
    </row>
    <row r="139" spans="1:4" ht="11.25">
      <c r="A139" s="1">
        <v>17867</v>
      </c>
      <c r="B139" s="1" t="s">
        <v>409</v>
      </c>
      <c r="C139" s="1" t="s">
        <v>410</v>
      </c>
      <c r="D139" s="1" t="s">
        <v>6</v>
      </c>
    </row>
    <row r="140" spans="1:4" ht="11.25">
      <c r="A140" s="1">
        <v>17867</v>
      </c>
      <c r="B140" s="1" t="s">
        <v>411</v>
      </c>
      <c r="C140" s="1" t="s">
        <v>412</v>
      </c>
      <c r="D140" s="1" t="s">
        <v>6</v>
      </c>
    </row>
    <row r="141" spans="1:4" ht="11.25">
      <c r="A141" s="1">
        <v>17867</v>
      </c>
      <c r="B141" s="1" t="s">
        <v>413</v>
      </c>
      <c r="C141" s="1" t="s">
        <v>414</v>
      </c>
      <c r="D141" s="1" t="s">
        <v>6</v>
      </c>
    </row>
    <row r="142" spans="1:4" ht="11.25">
      <c r="A142" s="1">
        <v>17867</v>
      </c>
      <c r="B142" s="1" t="s">
        <v>415</v>
      </c>
      <c r="C142" s="1" t="s">
        <v>416</v>
      </c>
      <c r="D142" s="1" t="s">
        <v>6</v>
      </c>
    </row>
    <row r="143" spans="1:4" ht="11.25">
      <c r="A143" s="1">
        <v>17867</v>
      </c>
      <c r="B143" s="1" t="s">
        <v>417</v>
      </c>
      <c r="C143" s="1" t="s">
        <v>418</v>
      </c>
      <c r="D143" s="1" t="s">
        <v>6</v>
      </c>
    </row>
    <row r="144" spans="1:4" ht="11.25">
      <c r="A144" s="1">
        <v>17867</v>
      </c>
      <c r="B144" s="1" t="s">
        <v>419</v>
      </c>
      <c r="C144" s="1" t="s">
        <v>420</v>
      </c>
      <c r="D144" s="1" t="s">
        <v>6</v>
      </c>
    </row>
    <row r="145" spans="1:4" ht="11.25">
      <c r="A145" s="1">
        <v>17867</v>
      </c>
      <c r="B145" s="1" t="s">
        <v>421</v>
      </c>
      <c r="C145" s="1" t="s">
        <v>422</v>
      </c>
      <c r="D145" s="1" t="s">
        <v>6</v>
      </c>
    </row>
    <row r="146" spans="1:4" ht="11.25">
      <c r="A146" s="1">
        <v>17867</v>
      </c>
      <c r="B146" s="1" t="s">
        <v>423</v>
      </c>
      <c r="C146" s="1" t="s">
        <v>424</v>
      </c>
      <c r="D146" s="1" t="s">
        <v>6</v>
      </c>
    </row>
    <row r="147" spans="1:4" ht="11.25">
      <c r="A147" s="1">
        <v>17867</v>
      </c>
      <c r="B147" s="1" t="s">
        <v>425</v>
      </c>
      <c r="C147" s="1" t="s">
        <v>426</v>
      </c>
      <c r="D147" s="1" t="s">
        <v>6</v>
      </c>
    </row>
    <row r="148" spans="1:4" ht="11.25">
      <c r="A148" s="1">
        <v>17867</v>
      </c>
      <c r="B148" s="1" t="s">
        <v>427</v>
      </c>
      <c r="C148" s="1" t="s">
        <v>428</v>
      </c>
      <c r="D148" s="1" t="s">
        <v>6</v>
      </c>
    </row>
    <row r="149" spans="1:4" ht="11.25">
      <c r="A149" s="1">
        <v>17867</v>
      </c>
      <c r="B149" s="1" t="s">
        <v>429</v>
      </c>
      <c r="C149" s="1" t="s">
        <v>430</v>
      </c>
      <c r="D149" s="1" t="s">
        <v>6</v>
      </c>
    </row>
    <row r="150" spans="1:4" ht="11.25">
      <c r="A150" s="1">
        <v>17867</v>
      </c>
      <c r="B150" s="1" t="s">
        <v>431</v>
      </c>
      <c r="C150" s="1" t="s">
        <v>432</v>
      </c>
      <c r="D150" s="1" t="s">
        <v>6</v>
      </c>
    </row>
    <row r="151" spans="1:4" ht="11.25">
      <c r="A151" s="1">
        <v>17867</v>
      </c>
      <c r="B151" s="1" t="s">
        <v>433</v>
      </c>
      <c r="C151" s="1" t="s">
        <v>434</v>
      </c>
      <c r="D151" s="1" t="s">
        <v>6</v>
      </c>
    </row>
    <row r="152" spans="1:4" ht="11.25">
      <c r="A152" s="1">
        <v>17867</v>
      </c>
      <c r="B152" s="1" t="s">
        <v>435</v>
      </c>
      <c r="C152" s="1" t="s">
        <v>436</v>
      </c>
      <c r="D152" s="1" t="s">
        <v>6</v>
      </c>
    </row>
    <row r="153" spans="1:4" ht="11.25">
      <c r="A153" s="1">
        <v>17867</v>
      </c>
      <c r="B153" s="1" t="s">
        <v>437</v>
      </c>
      <c r="C153" s="1" t="s">
        <v>438</v>
      </c>
      <c r="D153" s="1" t="s">
        <v>6</v>
      </c>
    </row>
    <row r="154" spans="1:4" ht="11.25">
      <c r="A154" s="1">
        <v>17867</v>
      </c>
      <c r="B154" s="1" t="s">
        <v>439</v>
      </c>
      <c r="C154" s="1" t="s">
        <v>440</v>
      </c>
      <c r="D154" s="1" t="s">
        <v>6</v>
      </c>
    </row>
    <row r="155" spans="1:4" ht="11.25">
      <c r="A155" s="1">
        <v>17867</v>
      </c>
      <c r="B155" s="1" t="s">
        <v>441</v>
      </c>
      <c r="C155" s="1" t="s">
        <v>442</v>
      </c>
      <c r="D155" s="1" t="s">
        <v>6</v>
      </c>
    </row>
    <row r="156" spans="1:4" ht="11.25">
      <c r="A156" s="1">
        <v>17867</v>
      </c>
      <c r="B156" s="1" t="s">
        <v>443</v>
      </c>
      <c r="C156" s="1" t="s">
        <v>444</v>
      </c>
      <c r="D156" s="1" t="s">
        <v>6</v>
      </c>
    </row>
    <row r="157" spans="1:4" ht="11.25">
      <c r="A157" s="1">
        <v>17867</v>
      </c>
      <c r="B157" s="1" t="s">
        <v>445</v>
      </c>
      <c r="C157" s="1" t="s">
        <v>446</v>
      </c>
      <c r="D157" s="1" t="s">
        <v>6</v>
      </c>
    </row>
    <row r="158" spans="1:4" ht="11.25">
      <c r="A158" s="1">
        <v>17867</v>
      </c>
      <c r="B158" s="1" t="s">
        <v>447</v>
      </c>
      <c r="C158" s="1" t="s">
        <v>448</v>
      </c>
      <c r="D158" s="1" t="s">
        <v>6</v>
      </c>
    </row>
    <row r="159" spans="1:4" ht="11.25">
      <c r="A159" s="1">
        <v>17867</v>
      </c>
      <c r="B159" s="1" t="s">
        <v>449</v>
      </c>
      <c r="C159" s="1" t="s">
        <v>450</v>
      </c>
      <c r="D159" s="1" t="s">
        <v>6</v>
      </c>
    </row>
    <row r="160" spans="1:4" ht="11.25">
      <c r="A160" s="1">
        <v>17867</v>
      </c>
      <c r="B160" s="1" t="s">
        <v>451</v>
      </c>
      <c r="C160" s="1" t="s">
        <v>452</v>
      </c>
      <c r="D160" s="1" t="s">
        <v>6</v>
      </c>
    </row>
    <row r="161" spans="1:4" ht="11.25">
      <c r="A161" s="1">
        <v>17867</v>
      </c>
      <c r="B161" s="1" t="s">
        <v>453</v>
      </c>
      <c r="C161" s="1" t="s">
        <v>454</v>
      </c>
      <c r="D161" s="1" t="s">
        <v>6</v>
      </c>
    </row>
    <row r="162" spans="1:4" ht="11.25">
      <c r="A162" s="1">
        <v>17867</v>
      </c>
      <c r="B162" s="1" t="s">
        <v>455</v>
      </c>
      <c r="C162" s="1" t="s">
        <v>456</v>
      </c>
      <c r="D162" s="1" t="s">
        <v>6</v>
      </c>
    </row>
    <row r="163" spans="1:4" ht="11.25">
      <c r="A163" s="1">
        <v>17867</v>
      </c>
      <c r="B163" s="1" t="s">
        <v>457</v>
      </c>
      <c r="C163" s="1" t="s">
        <v>458</v>
      </c>
      <c r="D163" s="1" t="s">
        <v>6</v>
      </c>
    </row>
    <row r="164" spans="1:4" ht="11.25">
      <c r="A164" s="1">
        <v>17867</v>
      </c>
      <c r="B164" s="1" t="s">
        <v>459</v>
      </c>
      <c r="C164" s="1" t="s">
        <v>460</v>
      </c>
      <c r="D164" s="1" t="s">
        <v>6</v>
      </c>
    </row>
    <row r="165" spans="1:4" ht="11.25">
      <c r="A165" s="1">
        <v>17867</v>
      </c>
      <c r="B165" s="1" t="s">
        <v>461</v>
      </c>
      <c r="C165" s="1" t="s">
        <v>462</v>
      </c>
      <c r="D165" s="1" t="s">
        <v>6</v>
      </c>
    </row>
    <row r="166" spans="1:4" ht="11.25">
      <c r="A166" s="1">
        <v>17867</v>
      </c>
      <c r="B166" s="1" t="s">
        <v>463</v>
      </c>
      <c r="C166" s="1" t="s">
        <v>464</v>
      </c>
      <c r="D166" s="1" t="s">
        <v>6</v>
      </c>
    </row>
    <row r="167" spans="1:4" ht="11.25">
      <c r="A167" s="1">
        <v>17867</v>
      </c>
      <c r="B167" s="1" t="s">
        <v>465</v>
      </c>
      <c r="C167" s="1" t="s">
        <v>466</v>
      </c>
      <c r="D167" s="1" t="s">
        <v>6</v>
      </c>
    </row>
    <row r="168" spans="1:4" ht="11.25">
      <c r="A168" s="1">
        <v>17867</v>
      </c>
      <c r="B168" s="1" t="s">
        <v>467</v>
      </c>
      <c r="C168" s="1" t="s">
        <v>468</v>
      </c>
      <c r="D168" s="1" t="s">
        <v>6</v>
      </c>
    </row>
    <row r="169" spans="1:4" ht="11.25">
      <c r="A169" s="1">
        <v>17867</v>
      </c>
      <c r="B169" s="1" t="s">
        <v>469</v>
      </c>
      <c r="C169" s="1" t="s">
        <v>470</v>
      </c>
      <c r="D169" s="1" t="s">
        <v>6</v>
      </c>
    </row>
    <row r="170" spans="1:4" ht="11.25">
      <c r="A170" s="1">
        <v>17867</v>
      </c>
      <c r="B170" s="1" t="s">
        <v>471</v>
      </c>
      <c r="C170" s="1" t="s">
        <v>472</v>
      </c>
      <c r="D170" s="1" t="s">
        <v>6</v>
      </c>
    </row>
    <row r="171" spans="1:4" ht="11.25">
      <c r="A171" s="1">
        <v>17867</v>
      </c>
      <c r="B171" s="1" t="s">
        <v>473</v>
      </c>
      <c r="C171" s="1" t="s">
        <v>474</v>
      </c>
      <c r="D171" s="1" t="s">
        <v>6</v>
      </c>
    </row>
    <row r="172" spans="1:4" ht="11.25">
      <c r="A172" s="1">
        <v>17867</v>
      </c>
      <c r="B172" s="1" t="s">
        <v>475</v>
      </c>
      <c r="C172" s="1" t="s">
        <v>476</v>
      </c>
      <c r="D172" s="1" t="s">
        <v>6</v>
      </c>
    </row>
    <row r="173" spans="1:4" ht="11.25">
      <c r="A173" s="1">
        <v>17867</v>
      </c>
      <c r="B173" s="1" t="s">
        <v>477</v>
      </c>
      <c r="C173" s="1" t="s">
        <v>478</v>
      </c>
      <c r="D173" s="1" t="s">
        <v>6</v>
      </c>
    </row>
    <row r="174" spans="1:4" ht="11.25">
      <c r="A174" s="1">
        <v>17867</v>
      </c>
      <c r="B174" s="1" t="s">
        <v>479</v>
      </c>
      <c r="C174" s="1" t="s">
        <v>480</v>
      </c>
      <c r="D174" s="1" t="s">
        <v>6</v>
      </c>
    </row>
    <row r="175" spans="1:4" ht="11.25">
      <c r="A175" s="1">
        <v>17867</v>
      </c>
      <c r="B175" s="1" t="s">
        <v>481</v>
      </c>
      <c r="C175" s="1" t="s">
        <v>482</v>
      </c>
      <c r="D175" s="1" t="s">
        <v>6</v>
      </c>
    </row>
    <row r="176" spans="1:4" ht="11.25">
      <c r="A176" s="1">
        <v>17867</v>
      </c>
      <c r="B176" s="1" t="s">
        <v>483</v>
      </c>
      <c r="C176" s="1" t="s">
        <v>484</v>
      </c>
      <c r="D176" s="1" t="s">
        <v>6</v>
      </c>
    </row>
    <row r="177" spans="1:4" ht="11.25">
      <c r="A177" s="1">
        <v>17867</v>
      </c>
      <c r="B177" s="1" t="s">
        <v>485</v>
      </c>
      <c r="C177" s="1" t="s">
        <v>486</v>
      </c>
      <c r="D177" s="1" t="s">
        <v>6</v>
      </c>
    </row>
    <row r="178" spans="1:4" ht="11.25">
      <c r="A178" s="1">
        <v>17867</v>
      </c>
      <c r="B178" s="1" t="s">
        <v>487</v>
      </c>
      <c r="C178" s="1" t="s">
        <v>488</v>
      </c>
      <c r="D178" s="1" t="s">
        <v>6</v>
      </c>
    </row>
    <row r="179" spans="1:4" ht="11.25">
      <c r="A179" s="1">
        <v>17867</v>
      </c>
      <c r="B179" s="1" t="s">
        <v>489</v>
      </c>
      <c r="C179" s="1" t="s">
        <v>490</v>
      </c>
      <c r="D179" s="1" t="s">
        <v>6</v>
      </c>
    </row>
    <row r="180" spans="1:4" ht="11.25">
      <c r="A180" s="1">
        <v>17867</v>
      </c>
      <c r="B180" s="1" t="s">
        <v>491</v>
      </c>
      <c r="C180" s="1" t="s">
        <v>492</v>
      </c>
      <c r="D180" s="1" t="s">
        <v>6</v>
      </c>
    </row>
    <row r="181" spans="1:4" ht="11.25">
      <c r="A181" s="1">
        <v>17867</v>
      </c>
      <c r="B181" s="1" t="s">
        <v>493</v>
      </c>
      <c r="C181" s="1" t="s">
        <v>494</v>
      </c>
      <c r="D181" s="1" t="s">
        <v>6</v>
      </c>
    </row>
    <row r="182" spans="1:4" ht="11.25">
      <c r="A182" s="1">
        <v>17867</v>
      </c>
      <c r="B182" s="1" t="s">
        <v>495</v>
      </c>
      <c r="C182" s="1" t="s">
        <v>496</v>
      </c>
      <c r="D182" s="1" t="s">
        <v>6</v>
      </c>
    </row>
    <row r="183" spans="1:4" ht="11.25">
      <c r="A183" s="1">
        <v>17867</v>
      </c>
      <c r="B183" s="1" t="s">
        <v>497</v>
      </c>
      <c r="C183" s="1" t="s">
        <v>498</v>
      </c>
      <c r="D183" s="1" t="s">
        <v>6</v>
      </c>
    </row>
    <row r="184" spans="1:4" ht="11.25">
      <c r="A184" s="1">
        <v>17867</v>
      </c>
      <c r="B184" s="1" t="s">
        <v>499</v>
      </c>
      <c r="C184" s="1" t="s">
        <v>500</v>
      </c>
      <c r="D184" s="1" t="s">
        <v>6</v>
      </c>
    </row>
    <row r="185" spans="1:4" ht="11.25">
      <c r="A185" s="1">
        <v>17867</v>
      </c>
      <c r="B185" s="1" t="s">
        <v>501</v>
      </c>
      <c r="C185" s="1" t="s">
        <v>502</v>
      </c>
      <c r="D185" s="1" t="s">
        <v>6</v>
      </c>
    </row>
    <row r="186" spans="1:4" ht="11.25">
      <c r="A186" s="1">
        <v>17867</v>
      </c>
      <c r="B186" s="1" t="s">
        <v>503</v>
      </c>
      <c r="C186" s="1" t="s">
        <v>504</v>
      </c>
      <c r="D186" s="1" t="s">
        <v>6</v>
      </c>
    </row>
    <row r="187" spans="1:4" ht="11.25">
      <c r="A187" s="1">
        <v>17867</v>
      </c>
      <c r="B187" s="1" t="s">
        <v>505</v>
      </c>
      <c r="C187" s="1" t="s">
        <v>506</v>
      </c>
      <c r="D187" s="1" t="s">
        <v>6</v>
      </c>
    </row>
    <row r="188" spans="1:4" ht="11.25">
      <c r="A188" s="1">
        <v>17867</v>
      </c>
      <c r="B188" s="1" t="s">
        <v>507</v>
      </c>
      <c r="C188" s="1" t="s">
        <v>508</v>
      </c>
      <c r="D188" s="1" t="s">
        <v>6</v>
      </c>
    </row>
    <row r="189" spans="1:4" ht="11.25">
      <c r="A189" s="1">
        <v>17867</v>
      </c>
      <c r="B189" s="1" t="s">
        <v>509</v>
      </c>
      <c r="C189" s="1" t="s">
        <v>510</v>
      </c>
      <c r="D189" s="1" t="s">
        <v>6</v>
      </c>
    </row>
    <row r="190" spans="1:4" ht="11.25">
      <c r="A190" s="1">
        <v>17867</v>
      </c>
      <c r="B190" s="1" t="s">
        <v>511</v>
      </c>
      <c r="C190" s="1" t="s">
        <v>512</v>
      </c>
      <c r="D190" s="1" t="s">
        <v>6</v>
      </c>
    </row>
    <row r="191" spans="1:4" ht="11.25">
      <c r="A191" s="1">
        <v>17867</v>
      </c>
      <c r="B191" s="1" t="s">
        <v>513</v>
      </c>
      <c r="C191" s="1" t="s">
        <v>514</v>
      </c>
      <c r="D191" s="1" t="s">
        <v>6</v>
      </c>
    </row>
    <row r="192" spans="1:4" ht="11.25">
      <c r="A192" s="1">
        <v>17867</v>
      </c>
      <c r="B192" s="1" t="s">
        <v>515</v>
      </c>
      <c r="C192" s="1" t="s">
        <v>516</v>
      </c>
      <c r="D192" s="1" t="s">
        <v>6</v>
      </c>
    </row>
    <row r="193" spans="1:4" ht="11.25">
      <c r="A193" s="1">
        <v>17867</v>
      </c>
      <c r="B193" s="1" t="s">
        <v>517</v>
      </c>
      <c r="C193" s="1" t="s">
        <v>518</v>
      </c>
      <c r="D193" s="1" t="s">
        <v>6</v>
      </c>
    </row>
    <row r="194" spans="1:4" ht="11.25">
      <c r="A194" s="1">
        <v>17867</v>
      </c>
      <c r="B194" s="1" t="s">
        <v>519</v>
      </c>
      <c r="C194" s="1" t="s">
        <v>520</v>
      </c>
      <c r="D194" s="1" t="s">
        <v>6</v>
      </c>
    </row>
    <row r="195" spans="1:4" ht="11.25">
      <c r="A195" s="1">
        <v>17867</v>
      </c>
      <c r="B195" s="1" t="s">
        <v>521</v>
      </c>
      <c r="C195" s="1" t="s">
        <v>522</v>
      </c>
      <c r="D195" s="1" t="s">
        <v>6</v>
      </c>
    </row>
    <row r="196" spans="1:4" ht="11.25">
      <c r="A196" s="1">
        <v>17867</v>
      </c>
      <c r="B196" s="1" t="s">
        <v>523</v>
      </c>
      <c r="C196" s="1" t="s">
        <v>524</v>
      </c>
      <c r="D196" s="1" t="s">
        <v>6</v>
      </c>
    </row>
    <row r="197" spans="1:4" ht="11.25">
      <c r="A197" s="1">
        <v>17867</v>
      </c>
      <c r="B197" s="1" t="s">
        <v>525</v>
      </c>
      <c r="C197" s="1" t="s">
        <v>526</v>
      </c>
      <c r="D197" s="1" t="s">
        <v>6</v>
      </c>
    </row>
    <row r="198" spans="1:4" ht="11.25">
      <c r="A198" s="1">
        <v>17867</v>
      </c>
      <c r="B198" s="1" t="s">
        <v>527</v>
      </c>
      <c r="C198" s="1" t="s">
        <v>528</v>
      </c>
      <c r="D198" s="1" t="s">
        <v>6</v>
      </c>
    </row>
    <row r="199" spans="1:4" ht="11.25">
      <c r="A199" s="1">
        <v>17867</v>
      </c>
      <c r="B199" s="1" t="s">
        <v>529</v>
      </c>
      <c r="C199" s="1" t="s">
        <v>530</v>
      </c>
      <c r="D199" s="1" t="s">
        <v>6</v>
      </c>
    </row>
    <row r="200" spans="1:4" ht="11.25">
      <c r="A200" s="1">
        <v>17867</v>
      </c>
      <c r="B200" s="1" t="s">
        <v>531</v>
      </c>
      <c r="C200" s="1" t="s">
        <v>532</v>
      </c>
      <c r="D200" s="1" t="s">
        <v>6</v>
      </c>
    </row>
    <row r="201" spans="1:4" ht="11.25">
      <c r="A201" s="1">
        <v>17867</v>
      </c>
      <c r="B201" s="1" t="s">
        <v>533</v>
      </c>
      <c r="C201" s="1" t="s">
        <v>534</v>
      </c>
      <c r="D201" s="1" t="s">
        <v>6</v>
      </c>
    </row>
    <row r="202" spans="1:4" ht="11.25">
      <c r="A202" s="1">
        <v>17867</v>
      </c>
      <c r="B202" s="1" t="s">
        <v>535</v>
      </c>
      <c r="C202" s="1" t="s">
        <v>536</v>
      </c>
      <c r="D202" s="1" t="s">
        <v>6</v>
      </c>
    </row>
    <row r="203" spans="1:4" ht="11.25">
      <c r="A203" s="1">
        <v>17867</v>
      </c>
      <c r="B203" s="1" t="s">
        <v>537</v>
      </c>
      <c r="C203" s="1" t="s">
        <v>538</v>
      </c>
      <c r="D203" s="1" t="s">
        <v>6</v>
      </c>
    </row>
    <row r="204" spans="1:4" ht="11.25">
      <c r="A204" s="1">
        <v>17867</v>
      </c>
      <c r="B204" s="1" t="s">
        <v>539</v>
      </c>
      <c r="C204" s="1" t="s">
        <v>540</v>
      </c>
      <c r="D204" s="1" t="s">
        <v>6</v>
      </c>
    </row>
    <row r="205" spans="1:4" ht="11.25">
      <c r="A205" s="1">
        <v>17867</v>
      </c>
      <c r="B205" s="1" t="s">
        <v>541</v>
      </c>
      <c r="C205" s="1" t="s">
        <v>542</v>
      </c>
      <c r="D205" s="1" t="s">
        <v>6</v>
      </c>
    </row>
    <row r="206" spans="1:4" ht="11.25">
      <c r="A206" s="1">
        <v>17867</v>
      </c>
      <c r="B206" s="1" t="s">
        <v>543</v>
      </c>
      <c r="C206" s="1" t="s">
        <v>544</v>
      </c>
      <c r="D206" s="1" t="s">
        <v>6</v>
      </c>
    </row>
    <row r="207" spans="1:4" ht="11.25">
      <c r="A207" s="1">
        <v>17867</v>
      </c>
      <c r="B207" s="1" t="s">
        <v>545</v>
      </c>
      <c r="C207" s="1" t="s">
        <v>546</v>
      </c>
      <c r="D207" s="1" t="s">
        <v>6</v>
      </c>
    </row>
    <row r="208" spans="1:4" ht="11.25">
      <c r="A208" s="1">
        <v>17867</v>
      </c>
      <c r="B208" s="1" t="s">
        <v>547</v>
      </c>
      <c r="C208" s="1" t="s">
        <v>548</v>
      </c>
      <c r="D208" s="1" t="s">
        <v>6</v>
      </c>
    </row>
    <row r="209" spans="1:4" ht="11.25">
      <c r="A209" s="1">
        <v>17867</v>
      </c>
      <c r="B209" s="1" t="s">
        <v>549</v>
      </c>
      <c r="C209" s="1" t="s">
        <v>550</v>
      </c>
      <c r="D209" s="1" t="s">
        <v>6</v>
      </c>
    </row>
    <row r="210" spans="1:4" ht="11.25">
      <c r="A210" s="1">
        <v>17867</v>
      </c>
      <c r="B210" s="1" t="s">
        <v>551</v>
      </c>
      <c r="C210" s="1" t="s">
        <v>552</v>
      </c>
      <c r="D210" s="1" t="s">
        <v>6</v>
      </c>
    </row>
    <row r="211" spans="1:4" ht="11.25">
      <c r="A211" s="1">
        <v>17867</v>
      </c>
      <c r="B211" s="1" t="s">
        <v>553</v>
      </c>
      <c r="C211" s="1" t="s">
        <v>554</v>
      </c>
      <c r="D211" s="1" t="s">
        <v>6</v>
      </c>
    </row>
    <row r="212" spans="1:4" ht="11.25">
      <c r="A212" s="1">
        <v>17867</v>
      </c>
      <c r="B212" s="1" t="s">
        <v>555</v>
      </c>
      <c r="C212" s="1" t="s">
        <v>556</v>
      </c>
      <c r="D212" s="1" t="s">
        <v>6</v>
      </c>
    </row>
    <row r="213" spans="1:4" ht="11.25">
      <c r="A213" s="1">
        <v>17867</v>
      </c>
      <c r="B213" s="1" t="s">
        <v>557</v>
      </c>
      <c r="C213" s="1" t="s">
        <v>558</v>
      </c>
      <c r="D213" s="1" t="s">
        <v>6</v>
      </c>
    </row>
    <row r="214" spans="1:4" ht="11.25">
      <c r="A214" s="1">
        <v>17867</v>
      </c>
      <c r="B214" s="1" t="s">
        <v>559</v>
      </c>
      <c r="C214" s="1" t="s">
        <v>560</v>
      </c>
      <c r="D214" s="1" t="s">
        <v>6</v>
      </c>
    </row>
    <row r="215" spans="1:4" ht="11.25">
      <c r="A215" s="1">
        <v>17867</v>
      </c>
      <c r="B215" s="1" t="s">
        <v>561</v>
      </c>
      <c r="C215" s="1" t="s">
        <v>562</v>
      </c>
      <c r="D215" s="1" t="s">
        <v>6</v>
      </c>
    </row>
    <row r="216" spans="1:4" ht="11.25">
      <c r="A216" s="1">
        <v>17867</v>
      </c>
      <c r="B216" s="1" t="s">
        <v>563</v>
      </c>
      <c r="C216" s="1" t="s">
        <v>564</v>
      </c>
      <c r="D216" s="1" t="s">
        <v>6</v>
      </c>
    </row>
    <row r="217" spans="1:4" ht="11.25">
      <c r="A217" s="1">
        <v>17867</v>
      </c>
      <c r="B217" s="1" t="s">
        <v>565</v>
      </c>
      <c r="C217" s="1" t="s">
        <v>566</v>
      </c>
      <c r="D217" s="1" t="s">
        <v>6</v>
      </c>
    </row>
    <row r="218" spans="1:4" ht="11.25">
      <c r="A218" s="1">
        <v>17867</v>
      </c>
      <c r="B218" s="1" t="s">
        <v>567</v>
      </c>
      <c r="C218" s="1" t="s">
        <v>568</v>
      </c>
      <c r="D218" s="1" t="s">
        <v>6</v>
      </c>
    </row>
  </sheetData>
  <printOptions/>
  <pageMargins left="0.75" right="0.75" top="1" bottom="1" header="0.5" footer="0.5"/>
  <pageSetup horizontalDpi="600" verticalDpi="600" orientation="portrait" scale="91" r:id="rId1"/>
  <headerFooter alignWithMargins="0">
    <oddFooter>&amp;CREDACTED
Confidential Per Protective
 Order in WUTC Docket No. UT-023003&amp;RPage &amp;P of &amp;N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8" sqref="C8:C13"/>
    </sheetView>
  </sheetViews>
  <sheetFormatPr defaultColWidth="9.140625" defaultRowHeight="12.75"/>
  <cols>
    <col min="1" max="1" width="3.28125" style="10" customWidth="1"/>
    <col min="2" max="2" width="69.00390625" style="10" customWidth="1"/>
    <col min="3" max="3" width="20.28125" style="10" bestFit="1" customWidth="1"/>
    <col min="4" max="16384" width="9.140625" style="10" customWidth="1"/>
  </cols>
  <sheetData>
    <row r="1" spans="1:5" ht="12">
      <c r="A1" s="74" t="s">
        <v>104</v>
      </c>
      <c r="B1" s="106"/>
      <c r="C1" s="107"/>
      <c r="D1" s="108"/>
      <c r="E1" s="108"/>
    </row>
    <row r="2" spans="1:5" ht="12">
      <c r="A2" s="74" t="s">
        <v>105</v>
      </c>
      <c r="B2" s="106"/>
      <c r="C2" s="107"/>
      <c r="D2" s="108"/>
      <c r="E2" s="108"/>
    </row>
    <row r="3" spans="1:5" ht="12">
      <c r="A3" s="74" t="s">
        <v>120</v>
      </c>
      <c r="B3" s="106"/>
      <c r="C3" s="107"/>
      <c r="D3" s="108"/>
      <c r="E3" s="108"/>
    </row>
    <row r="5" ht="12.75" thickBot="1"/>
    <row r="6" spans="2:3" ht="12.75" thickBot="1">
      <c r="B6" s="135" t="s">
        <v>130</v>
      </c>
      <c r="C6" s="135" t="s">
        <v>131</v>
      </c>
    </row>
    <row r="7" spans="2:3" ht="12">
      <c r="B7" s="109"/>
      <c r="C7" s="109"/>
    </row>
    <row r="8" spans="2:3" ht="11.25" customHeight="1">
      <c r="B8" s="110" t="s">
        <v>132</v>
      </c>
      <c r="C8" s="111"/>
    </row>
    <row r="9" spans="2:3" ht="12">
      <c r="B9" s="110" t="s">
        <v>133</v>
      </c>
      <c r="C9" s="111"/>
    </row>
    <row r="10" spans="2:3" ht="12">
      <c r="B10" s="110" t="s">
        <v>571</v>
      </c>
      <c r="C10" s="111"/>
    </row>
    <row r="11" spans="2:3" ht="12">
      <c r="B11" s="110"/>
      <c r="C11" s="112"/>
    </row>
    <row r="12" spans="2:3" ht="12">
      <c r="B12" s="110" t="s">
        <v>134</v>
      </c>
      <c r="C12" s="111"/>
    </row>
    <row r="13" spans="2:3" ht="24">
      <c r="B13" s="110" t="s">
        <v>135</v>
      </c>
      <c r="C13" s="111"/>
    </row>
    <row r="14" spans="2:3" ht="12">
      <c r="B14" s="113"/>
      <c r="C14" s="113"/>
    </row>
  </sheetData>
  <printOptions/>
  <pageMargins left="0.5" right="0.5" top="1" bottom="1" header="0.5" footer="0.5"/>
  <pageSetup horizontalDpi="600" verticalDpi="600" orientation="portrait" scale="90" r:id="rId1"/>
  <headerFooter alignWithMargins="0">
    <oddFooter>&amp;CREDACTED
Confidential Per Protective Order in WUTC Docket No. UT-023003&amp;RPage &amp;P of &amp;N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8" sqref="C8:D17"/>
    </sheetView>
  </sheetViews>
  <sheetFormatPr defaultColWidth="9.140625" defaultRowHeight="12.75"/>
  <cols>
    <col min="1" max="1" width="4.00390625" style="1" customWidth="1"/>
    <col min="2" max="2" width="51.8515625" style="1" customWidth="1"/>
    <col min="3" max="3" width="18.00390625" style="1" customWidth="1"/>
    <col min="4" max="4" width="13.421875" style="1" customWidth="1"/>
    <col min="5" max="5" width="13.421875" style="103" customWidth="1"/>
    <col min="6" max="6" width="9.140625" style="103" customWidth="1"/>
    <col min="7" max="16384" width="9.140625" style="1" customWidth="1"/>
  </cols>
  <sheetData>
    <row r="1" spans="1:4" ht="12">
      <c r="A1" s="74" t="s">
        <v>104</v>
      </c>
      <c r="B1" s="75"/>
      <c r="C1" s="76"/>
      <c r="D1" s="75"/>
    </row>
    <row r="2" spans="1:4" ht="12">
      <c r="A2" s="74" t="s">
        <v>105</v>
      </c>
      <c r="B2" s="75"/>
      <c r="C2" s="76"/>
      <c r="D2" s="75"/>
    </row>
    <row r="3" spans="1:4" ht="12">
      <c r="A3" s="74" t="s">
        <v>120</v>
      </c>
      <c r="B3" s="75"/>
      <c r="C3" s="76"/>
      <c r="D3" s="75"/>
    </row>
    <row r="4" spans="1:4" ht="12">
      <c r="A4" s="74"/>
      <c r="B4" s="75"/>
      <c r="C4" s="76"/>
      <c r="D4" s="75"/>
    </row>
    <row r="5" ht="12" thickBot="1"/>
    <row r="6" spans="1:4" ht="11.25">
      <c r="A6" s="14"/>
      <c r="B6" s="14"/>
      <c r="C6" s="16"/>
      <c r="D6" s="26" t="s">
        <v>68</v>
      </c>
    </row>
    <row r="7" spans="1:4" ht="12" thickBot="1">
      <c r="A7" s="15" t="s">
        <v>85</v>
      </c>
      <c r="B7" s="15" t="s">
        <v>103</v>
      </c>
      <c r="C7" s="17" t="s">
        <v>84</v>
      </c>
      <c r="D7" s="18" t="s">
        <v>55</v>
      </c>
    </row>
    <row r="8" spans="1:4" ht="11.25">
      <c r="A8" s="38">
        <v>1</v>
      </c>
      <c r="B8" s="39" t="s">
        <v>87</v>
      </c>
      <c r="C8" s="104"/>
      <c r="D8" s="105"/>
    </row>
    <row r="9" spans="1:4" ht="11.25">
      <c r="A9" s="45">
        <f>1+A8</f>
        <v>2</v>
      </c>
      <c r="B9" s="52" t="s">
        <v>91</v>
      </c>
      <c r="C9" s="47"/>
      <c r="D9" s="73"/>
    </row>
    <row r="10" spans="1:4" ht="11.25">
      <c r="A10" s="45">
        <f aca="true" t="shared" si="0" ref="A10:A17">1+A9</f>
        <v>3</v>
      </c>
      <c r="B10" s="52" t="s">
        <v>93</v>
      </c>
      <c r="C10" s="47"/>
      <c r="D10" s="73"/>
    </row>
    <row r="11" spans="1:4" ht="11.25">
      <c r="A11" s="45">
        <f t="shared" si="0"/>
        <v>4</v>
      </c>
      <c r="B11" s="52" t="s">
        <v>121</v>
      </c>
      <c r="C11" s="47"/>
      <c r="D11" s="73"/>
    </row>
    <row r="12" spans="1:4" ht="11.25">
      <c r="A12" s="45">
        <f t="shared" si="0"/>
        <v>5</v>
      </c>
      <c r="B12" s="52" t="s">
        <v>122</v>
      </c>
      <c r="C12" s="47"/>
      <c r="D12" s="73"/>
    </row>
    <row r="13" spans="1:4" ht="11.25">
      <c r="A13" s="45">
        <f t="shared" si="0"/>
        <v>6</v>
      </c>
      <c r="B13" s="52"/>
      <c r="C13" s="47"/>
      <c r="D13" s="52"/>
    </row>
    <row r="14" spans="1:4" ht="11.25">
      <c r="A14" s="45">
        <f t="shared" si="0"/>
        <v>7</v>
      </c>
      <c r="B14" s="93" t="s">
        <v>92</v>
      </c>
      <c r="C14" s="95"/>
      <c r="D14" s="100"/>
    </row>
    <row r="15" spans="1:4" ht="11.25">
      <c r="A15" s="45">
        <f t="shared" si="0"/>
        <v>8</v>
      </c>
      <c r="B15" s="52"/>
      <c r="C15" s="47"/>
      <c r="D15" s="52"/>
    </row>
    <row r="16" spans="1:4" ht="11.25">
      <c r="A16" s="45">
        <f t="shared" si="0"/>
        <v>9</v>
      </c>
      <c r="B16" s="93" t="s">
        <v>124</v>
      </c>
      <c r="C16" s="93"/>
      <c r="D16" s="93"/>
    </row>
    <row r="17" spans="1:4" ht="11.25">
      <c r="A17" s="45">
        <f t="shared" si="0"/>
        <v>10</v>
      </c>
      <c r="B17" s="93" t="s">
        <v>125</v>
      </c>
      <c r="C17" s="95"/>
      <c r="D17" s="100"/>
    </row>
    <row r="18" spans="1:4" ht="11.25">
      <c r="A18" s="85"/>
      <c r="B18" s="85"/>
      <c r="C18" s="85"/>
      <c r="D18" s="85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&amp;CREDACTED
Confidential Per Protective
 Order in WUTC Docket No. UT-023003&amp;RPage &amp;P of &amp;N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3">
      <selection activeCell="C7" sqref="C7:K50"/>
    </sheetView>
  </sheetViews>
  <sheetFormatPr defaultColWidth="9.140625" defaultRowHeight="12.75"/>
  <cols>
    <col min="1" max="1" width="5.28125" style="1" customWidth="1"/>
    <col min="2" max="2" width="34.8515625" style="1" customWidth="1"/>
    <col min="3" max="3" width="21.421875" style="13" bestFit="1" customWidth="1"/>
    <col min="4" max="6" width="12.8515625" style="1" bestFit="1" customWidth="1"/>
    <col min="7" max="7" width="0.85546875" style="1" customWidth="1"/>
    <col min="8" max="8" width="9.7109375" style="1" customWidth="1"/>
    <col min="9" max="9" width="0.85546875" style="1" customWidth="1"/>
    <col min="10" max="10" width="8.28125" style="1" bestFit="1" customWidth="1"/>
    <col min="11" max="16384" width="9.140625" style="1" customWidth="1"/>
  </cols>
  <sheetData>
    <row r="1" spans="1:10" ht="12">
      <c r="A1" s="74" t="s">
        <v>104</v>
      </c>
      <c r="B1" s="75"/>
      <c r="C1" s="76"/>
      <c r="D1" s="75"/>
      <c r="E1" s="75"/>
      <c r="F1" s="75"/>
      <c r="G1" s="75"/>
      <c r="H1" s="75"/>
      <c r="I1" s="75"/>
      <c r="J1" s="75"/>
    </row>
    <row r="2" spans="1:10" ht="12">
      <c r="A2" s="74" t="s">
        <v>105</v>
      </c>
      <c r="B2" s="75"/>
      <c r="C2" s="76"/>
      <c r="D2" s="75"/>
      <c r="E2" s="75"/>
      <c r="F2" s="75"/>
      <c r="G2" s="75"/>
      <c r="H2" s="75"/>
      <c r="I2" s="75"/>
      <c r="J2" s="75"/>
    </row>
    <row r="3" spans="1:10" ht="12">
      <c r="A3" s="74" t="s">
        <v>106</v>
      </c>
      <c r="B3" s="75"/>
      <c r="C3" s="76"/>
      <c r="D3" s="75"/>
      <c r="E3" s="75"/>
      <c r="F3" s="75"/>
      <c r="G3" s="75"/>
      <c r="H3" s="75"/>
      <c r="I3" s="75"/>
      <c r="J3" s="75"/>
    </row>
    <row r="4" ht="12" thickBot="1"/>
    <row r="5" spans="1:10" ht="33.75">
      <c r="A5" s="14"/>
      <c r="B5" s="14"/>
      <c r="C5" s="16"/>
      <c r="D5" s="22" t="s">
        <v>67</v>
      </c>
      <c r="E5" s="23"/>
      <c r="F5" s="24"/>
      <c r="G5" s="25"/>
      <c r="H5" s="28" t="s">
        <v>69</v>
      </c>
      <c r="I5" s="29"/>
      <c r="J5" s="26" t="s">
        <v>68</v>
      </c>
    </row>
    <row r="6" spans="1:10" ht="12" thickBot="1">
      <c r="A6" s="15" t="s">
        <v>85</v>
      </c>
      <c r="B6" s="15" t="s">
        <v>103</v>
      </c>
      <c r="C6" s="17" t="s">
        <v>84</v>
      </c>
      <c r="D6" s="19" t="s">
        <v>53</v>
      </c>
      <c r="E6" s="20" t="s">
        <v>54</v>
      </c>
      <c r="F6" s="21" t="s">
        <v>55</v>
      </c>
      <c r="G6" s="27"/>
      <c r="H6" s="30" t="s">
        <v>115</v>
      </c>
      <c r="I6" s="31"/>
      <c r="J6" s="18" t="s">
        <v>55</v>
      </c>
    </row>
    <row r="7" spans="1:10" ht="11.25">
      <c r="A7" s="38">
        <v>1</v>
      </c>
      <c r="B7" s="91" t="s">
        <v>57</v>
      </c>
      <c r="C7" s="40"/>
      <c r="D7" s="41"/>
      <c r="E7" s="42"/>
      <c r="F7" s="43"/>
      <c r="G7" s="44"/>
      <c r="H7" s="39"/>
      <c r="I7" s="44"/>
      <c r="J7" s="39"/>
    </row>
    <row r="8" spans="1:10" ht="11.25">
      <c r="A8" s="45">
        <f>A7+1</f>
        <v>2</v>
      </c>
      <c r="B8" s="46" t="s">
        <v>25</v>
      </c>
      <c r="C8" s="47"/>
      <c r="D8" s="48"/>
      <c r="E8" s="49"/>
      <c r="F8" s="50"/>
      <c r="G8" s="51"/>
      <c r="H8" s="52"/>
      <c r="I8" s="51"/>
      <c r="J8" s="52"/>
    </row>
    <row r="9" spans="1:10" ht="11.25">
      <c r="A9" s="45">
        <f aca="true" t="shared" si="0" ref="A9:A49">A8+1</f>
        <v>3</v>
      </c>
      <c r="B9" s="46" t="s">
        <v>56</v>
      </c>
      <c r="C9" s="47"/>
      <c r="D9" s="53"/>
      <c r="E9" s="54"/>
      <c r="F9" s="55"/>
      <c r="G9" s="51"/>
      <c r="H9" s="52"/>
      <c r="I9" s="51"/>
      <c r="J9" s="52"/>
    </row>
    <row r="10" spans="1:10" ht="11.25">
      <c r="A10" s="45">
        <f t="shared" si="0"/>
        <v>4</v>
      </c>
      <c r="B10" s="46" t="s">
        <v>76</v>
      </c>
      <c r="C10" s="47"/>
      <c r="D10" s="53"/>
      <c r="E10" s="54"/>
      <c r="F10" s="55"/>
      <c r="G10" s="51"/>
      <c r="H10" s="52"/>
      <c r="I10" s="51"/>
      <c r="J10" s="52"/>
    </row>
    <row r="11" spans="1:10" ht="11.25">
      <c r="A11" s="45">
        <f t="shared" si="0"/>
        <v>5</v>
      </c>
      <c r="B11" s="46" t="s">
        <v>35</v>
      </c>
      <c r="C11" s="47"/>
      <c r="D11" s="53"/>
      <c r="E11" s="54"/>
      <c r="F11" s="55"/>
      <c r="G11" s="51"/>
      <c r="H11" s="52"/>
      <c r="I11" s="51"/>
      <c r="J11" s="52"/>
    </row>
    <row r="12" spans="1:10" ht="11.25">
      <c r="A12" s="45">
        <f t="shared" si="0"/>
        <v>6</v>
      </c>
      <c r="B12" s="46" t="s">
        <v>65</v>
      </c>
      <c r="C12" s="47"/>
      <c r="D12" s="56"/>
      <c r="E12" s="57"/>
      <c r="F12" s="58"/>
      <c r="G12" s="51"/>
      <c r="H12" s="52"/>
      <c r="I12" s="51"/>
      <c r="J12" s="52"/>
    </row>
    <row r="13" spans="1:10" ht="11.25">
      <c r="A13" s="45">
        <f t="shared" si="0"/>
        <v>7</v>
      </c>
      <c r="B13" s="46" t="s">
        <v>64</v>
      </c>
      <c r="C13" s="47"/>
      <c r="D13" s="56"/>
      <c r="E13" s="57"/>
      <c r="F13" s="58"/>
      <c r="G13" s="51"/>
      <c r="H13" s="52"/>
      <c r="I13" s="51"/>
      <c r="J13" s="52"/>
    </row>
    <row r="14" spans="1:10" ht="11.25">
      <c r="A14" s="45">
        <f t="shared" si="0"/>
        <v>8</v>
      </c>
      <c r="B14" s="46" t="s">
        <v>63</v>
      </c>
      <c r="C14" s="47"/>
      <c r="D14" s="53"/>
      <c r="E14" s="54"/>
      <c r="F14" s="55"/>
      <c r="G14" s="51"/>
      <c r="H14" s="52"/>
      <c r="I14" s="51"/>
      <c r="J14" s="52"/>
    </row>
    <row r="15" spans="1:10" ht="11.25">
      <c r="A15" s="45">
        <f t="shared" si="0"/>
        <v>9</v>
      </c>
      <c r="B15" s="46" t="s">
        <v>66</v>
      </c>
      <c r="C15" s="47"/>
      <c r="D15" s="53"/>
      <c r="E15" s="54"/>
      <c r="F15" s="55"/>
      <c r="G15" s="51"/>
      <c r="H15" s="52"/>
      <c r="I15" s="51"/>
      <c r="J15" s="52"/>
    </row>
    <row r="16" spans="1:10" ht="11.25">
      <c r="A16" s="84">
        <f t="shared" si="0"/>
        <v>10</v>
      </c>
      <c r="B16" s="85"/>
      <c r="C16" s="86"/>
      <c r="D16" s="87"/>
      <c r="E16" s="88"/>
      <c r="F16" s="89"/>
      <c r="G16" s="90"/>
      <c r="H16" s="85"/>
      <c r="I16" s="90"/>
      <c r="J16" s="85"/>
    </row>
    <row r="17" spans="1:10" ht="11.25">
      <c r="A17" s="77">
        <f t="shared" si="0"/>
        <v>11</v>
      </c>
      <c r="B17" s="92" t="s">
        <v>80</v>
      </c>
      <c r="C17" s="79"/>
      <c r="D17" s="80"/>
      <c r="E17" s="81"/>
      <c r="F17" s="82"/>
      <c r="G17" s="83"/>
      <c r="H17" s="78"/>
      <c r="I17" s="83"/>
      <c r="J17" s="78"/>
    </row>
    <row r="18" spans="1:10" ht="11.25">
      <c r="A18" s="45">
        <f t="shared" si="0"/>
        <v>12</v>
      </c>
      <c r="B18" s="46" t="s">
        <v>59</v>
      </c>
      <c r="C18" s="47"/>
      <c r="D18" s="63"/>
      <c r="E18" s="64"/>
      <c r="F18" s="65"/>
      <c r="G18" s="51"/>
      <c r="H18" s="52"/>
      <c r="I18" s="51"/>
      <c r="J18" s="52"/>
    </row>
    <row r="19" spans="1:10" ht="11.25">
      <c r="A19" s="45">
        <f t="shared" si="0"/>
        <v>13</v>
      </c>
      <c r="B19" s="46" t="s">
        <v>60</v>
      </c>
      <c r="C19" s="47"/>
      <c r="D19" s="63"/>
      <c r="E19" s="64"/>
      <c r="F19" s="65"/>
      <c r="G19" s="51"/>
      <c r="H19" s="52"/>
      <c r="I19" s="51"/>
      <c r="J19" s="52"/>
    </row>
    <row r="20" spans="1:10" ht="11.25">
      <c r="A20" s="45">
        <f t="shared" si="0"/>
        <v>14</v>
      </c>
      <c r="B20" s="46" t="s">
        <v>61</v>
      </c>
      <c r="C20" s="47"/>
      <c r="D20" s="63"/>
      <c r="E20" s="64"/>
      <c r="F20" s="65"/>
      <c r="G20" s="51"/>
      <c r="H20" s="52"/>
      <c r="I20" s="51"/>
      <c r="J20" s="52"/>
    </row>
    <row r="21" spans="1:10" ht="11.25">
      <c r="A21" s="45">
        <f t="shared" si="0"/>
        <v>15</v>
      </c>
      <c r="B21" s="46" t="s">
        <v>62</v>
      </c>
      <c r="C21" s="47"/>
      <c r="D21" s="66"/>
      <c r="E21" s="67"/>
      <c r="F21" s="68"/>
      <c r="G21" s="51"/>
      <c r="H21" s="52"/>
      <c r="I21" s="51"/>
      <c r="J21" s="52"/>
    </row>
    <row r="22" spans="1:10" ht="11.25">
      <c r="A22" s="45">
        <f t="shared" si="0"/>
        <v>16</v>
      </c>
      <c r="B22" s="52"/>
      <c r="C22" s="59"/>
      <c r="D22" s="60"/>
      <c r="E22" s="61"/>
      <c r="F22" s="62"/>
      <c r="G22" s="51"/>
      <c r="H22" s="52"/>
      <c r="I22" s="51"/>
      <c r="J22" s="52"/>
    </row>
    <row r="23" spans="1:10" ht="11.25">
      <c r="A23" s="45">
        <f t="shared" si="0"/>
        <v>17</v>
      </c>
      <c r="B23" s="94" t="s">
        <v>77</v>
      </c>
      <c r="C23" s="59"/>
      <c r="D23" s="60"/>
      <c r="E23" s="61"/>
      <c r="F23" s="62"/>
      <c r="G23" s="51"/>
      <c r="H23" s="52"/>
      <c r="I23" s="51"/>
      <c r="J23" s="52"/>
    </row>
    <row r="24" spans="1:10" ht="11.25">
      <c r="A24" s="45">
        <f t="shared" si="0"/>
        <v>18</v>
      </c>
      <c r="B24" s="46" t="s">
        <v>59</v>
      </c>
      <c r="C24" s="47"/>
      <c r="D24" s="69"/>
      <c r="E24" s="70"/>
      <c r="F24" s="71"/>
      <c r="G24" s="51"/>
      <c r="H24" s="72"/>
      <c r="I24" s="51"/>
      <c r="J24" s="73"/>
    </row>
    <row r="25" spans="1:10" ht="11.25">
      <c r="A25" s="45">
        <f t="shared" si="0"/>
        <v>19</v>
      </c>
      <c r="B25" s="46" t="s">
        <v>60</v>
      </c>
      <c r="C25" s="47"/>
      <c r="D25" s="69"/>
      <c r="E25" s="70"/>
      <c r="F25" s="71"/>
      <c r="G25" s="51"/>
      <c r="H25" s="72"/>
      <c r="I25" s="51"/>
      <c r="J25" s="73"/>
    </row>
    <row r="26" spans="1:10" ht="11.25">
      <c r="A26" s="45">
        <f t="shared" si="0"/>
        <v>20</v>
      </c>
      <c r="B26" s="46" t="s">
        <v>61</v>
      </c>
      <c r="C26" s="47"/>
      <c r="D26" s="69"/>
      <c r="E26" s="70"/>
      <c r="F26" s="71"/>
      <c r="G26" s="51"/>
      <c r="H26" s="72"/>
      <c r="I26" s="51"/>
      <c r="J26" s="73"/>
    </row>
    <row r="27" spans="1:10" ht="11.25">
      <c r="A27" s="45">
        <f t="shared" si="0"/>
        <v>21</v>
      </c>
      <c r="B27" s="46" t="s">
        <v>58</v>
      </c>
      <c r="C27" s="47"/>
      <c r="D27" s="69"/>
      <c r="E27" s="70"/>
      <c r="F27" s="71"/>
      <c r="G27" s="51"/>
      <c r="H27" s="72"/>
      <c r="I27" s="51"/>
      <c r="J27" s="73"/>
    </row>
    <row r="28" spans="1:11" ht="11.25">
      <c r="A28" s="45">
        <f t="shared" si="0"/>
        <v>22</v>
      </c>
      <c r="B28" s="46" t="s">
        <v>72</v>
      </c>
      <c r="C28" s="47"/>
      <c r="D28" s="69"/>
      <c r="E28" s="70"/>
      <c r="F28" s="71"/>
      <c r="G28" s="51"/>
      <c r="H28" s="72"/>
      <c r="I28" s="51"/>
      <c r="J28" s="73"/>
      <c r="K28" s="121"/>
    </row>
    <row r="29" spans="1:10" ht="11.25">
      <c r="A29" s="45">
        <f t="shared" si="0"/>
        <v>23</v>
      </c>
      <c r="B29" s="52"/>
      <c r="C29" s="59"/>
      <c r="D29" s="60"/>
      <c r="E29" s="61"/>
      <c r="F29" s="62"/>
      <c r="G29" s="51"/>
      <c r="H29" s="52"/>
      <c r="I29" s="51"/>
      <c r="J29" s="52"/>
    </row>
    <row r="30" spans="1:10" ht="11.25">
      <c r="A30" s="45">
        <f t="shared" si="0"/>
        <v>24</v>
      </c>
      <c r="B30" s="52"/>
      <c r="C30" s="59"/>
      <c r="D30" s="60"/>
      <c r="E30" s="61"/>
      <c r="F30" s="62"/>
      <c r="G30" s="51"/>
      <c r="H30" s="52"/>
      <c r="I30" s="51"/>
      <c r="J30" s="52"/>
    </row>
    <row r="31" spans="1:10" ht="11.25">
      <c r="A31" s="45">
        <f t="shared" si="0"/>
        <v>25</v>
      </c>
      <c r="B31" s="93" t="s">
        <v>71</v>
      </c>
      <c r="C31" s="95"/>
      <c r="D31" s="96"/>
      <c r="E31" s="97"/>
      <c r="F31" s="98"/>
      <c r="G31" s="99"/>
      <c r="H31" s="93"/>
      <c r="I31" s="99"/>
      <c r="J31" s="100"/>
    </row>
    <row r="32" spans="1:10" ht="11.25">
      <c r="A32" s="45">
        <f t="shared" si="0"/>
        <v>26</v>
      </c>
      <c r="B32" s="93" t="s">
        <v>70</v>
      </c>
      <c r="C32" s="95"/>
      <c r="D32" s="96"/>
      <c r="E32" s="97"/>
      <c r="F32" s="98"/>
      <c r="G32" s="99"/>
      <c r="H32" s="93"/>
      <c r="I32" s="99"/>
      <c r="J32" s="100"/>
    </row>
    <row r="33" spans="1:10" ht="11.25">
      <c r="A33" s="84">
        <f t="shared" si="0"/>
        <v>27</v>
      </c>
      <c r="B33" s="85"/>
      <c r="C33" s="86"/>
      <c r="D33" s="87"/>
      <c r="E33" s="88"/>
      <c r="F33" s="89"/>
      <c r="G33" s="90"/>
      <c r="H33" s="85"/>
      <c r="I33" s="90"/>
      <c r="J33" s="85"/>
    </row>
    <row r="34" spans="1:10" ht="11.25">
      <c r="A34" s="77">
        <f t="shared" si="0"/>
        <v>28</v>
      </c>
      <c r="B34" s="92" t="s">
        <v>81</v>
      </c>
      <c r="C34" s="79"/>
      <c r="D34" s="80"/>
      <c r="E34" s="81"/>
      <c r="F34" s="82"/>
      <c r="G34" s="83"/>
      <c r="H34" s="78"/>
      <c r="I34" s="83"/>
      <c r="J34" s="78"/>
    </row>
    <row r="35" spans="1:10" ht="11.25">
      <c r="A35" s="45">
        <f t="shared" si="0"/>
        <v>29</v>
      </c>
      <c r="B35" s="46" t="s">
        <v>59</v>
      </c>
      <c r="C35" s="47"/>
      <c r="D35" s="63"/>
      <c r="E35" s="64"/>
      <c r="F35" s="65"/>
      <c r="G35" s="51"/>
      <c r="H35" s="52"/>
      <c r="I35" s="51"/>
      <c r="J35" s="52"/>
    </row>
    <row r="36" spans="1:10" ht="11.25">
      <c r="A36" s="45">
        <f t="shared" si="0"/>
        <v>30</v>
      </c>
      <c r="B36" s="46" t="s">
        <v>60</v>
      </c>
      <c r="C36" s="47"/>
      <c r="D36" s="63"/>
      <c r="E36" s="64"/>
      <c r="F36" s="65"/>
      <c r="G36" s="51"/>
      <c r="H36" s="52"/>
      <c r="I36" s="51"/>
      <c r="J36" s="52"/>
    </row>
    <row r="37" spans="1:10" ht="11.25">
      <c r="A37" s="45">
        <f t="shared" si="0"/>
        <v>31</v>
      </c>
      <c r="B37" s="46" t="s">
        <v>61</v>
      </c>
      <c r="C37" s="47"/>
      <c r="D37" s="63"/>
      <c r="E37" s="64"/>
      <c r="F37" s="65"/>
      <c r="G37" s="51"/>
      <c r="H37" s="52"/>
      <c r="I37" s="51"/>
      <c r="J37" s="52"/>
    </row>
    <row r="38" spans="1:10" ht="11.25">
      <c r="A38" s="45">
        <f t="shared" si="0"/>
        <v>32</v>
      </c>
      <c r="B38" s="46" t="s">
        <v>62</v>
      </c>
      <c r="C38" s="47"/>
      <c r="D38" s="66"/>
      <c r="E38" s="67"/>
      <c r="F38" s="68"/>
      <c r="G38" s="51"/>
      <c r="H38" s="52"/>
      <c r="I38" s="51"/>
      <c r="J38" s="52"/>
    </row>
    <row r="39" spans="1:10" ht="11.25">
      <c r="A39" s="45">
        <f t="shared" si="0"/>
        <v>33</v>
      </c>
      <c r="B39" s="52"/>
      <c r="C39" s="59"/>
      <c r="D39" s="66"/>
      <c r="E39" s="67"/>
      <c r="F39" s="68"/>
      <c r="G39" s="51"/>
      <c r="H39" s="52"/>
      <c r="I39" s="51"/>
      <c r="J39" s="52"/>
    </row>
    <row r="40" spans="1:10" ht="11.25">
      <c r="A40" s="45">
        <f t="shared" si="0"/>
        <v>34</v>
      </c>
      <c r="B40" s="94" t="s">
        <v>78</v>
      </c>
      <c r="C40" s="59"/>
      <c r="D40" s="60"/>
      <c r="E40" s="61"/>
      <c r="F40" s="62"/>
      <c r="G40" s="51"/>
      <c r="H40" s="52"/>
      <c r="I40" s="51"/>
      <c r="J40" s="52"/>
    </row>
    <row r="41" spans="1:10" ht="11.25">
      <c r="A41" s="45">
        <f t="shared" si="0"/>
        <v>35</v>
      </c>
      <c r="B41" s="46" t="s">
        <v>59</v>
      </c>
      <c r="C41" s="47"/>
      <c r="D41" s="69"/>
      <c r="E41" s="70"/>
      <c r="F41" s="71"/>
      <c r="G41" s="51"/>
      <c r="H41" s="72"/>
      <c r="I41" s="51"/>
      <c r="J41" s="73"/>
    </row>
    <row r="42" spans="1:10" ht="11.25">
      <c r="A42" s="45">
        <f t="shared" si="0"/>
        <v>36</v>
      </c>
      <c r="B42" s="46" t="s">
        <v>60</v>
      </c>
      <c r="C42" s="47"/>
      <c r="D42" s="69"/>
      <c r="E42" s="70"/>
      <c r="F42" s="71"/>
      <c r="G42" s="51"/>
      <c r="H42" s="72"/>
      <c r="I42" s="51"/>
      <c r="J42" s="73"/>
    </row>
    <row r="43" spans="1:10" ht="11.25">
      <c r="A43" s="45">
        <f t="shared" si="0"/>
        <v>37</v>
      </c>
      <c r="B43" s="46" t="s">
        <v>61</v>
      </c>
      <c r="C43" s="47"/>
      <c r="D43" s="69"/>
      <c r="E43" s="70"/>
      <c r="F43" s="71"/>
      <c r="G43" s="51"/>
      <c r="H43" s="72"/>
      <c r="I43" s="51"/>
      <c r="J43" s="73"/>
    </row>
    <row r="44" spans="1:10" ht="11.25">
      <c r="A44" s="45">
        <f t="shared" si="0"/>
        <v>38</v>
      </c>
      <c r="B44" s="46" t="s">
        <v>58</v>
      </c>
      <c r="C44" s="47"/>
      <c r="D44" s="69"/>
      <c r="E44" s="70"/>
      <c r="F44" s="71"/>
      <c r="G44" s="51"/>
      <c r="H44" s="72"/>
      <c r="I44" s="51"/>
      <c r="J44" s="73"/>
    </row>
    <row r="45" spans="1:11" ht="11.25">
      <c r="A45" s="45">
        <f t="shared" si="0"/>
        <v>39</v>
      </c>
      <c r="B45" s="46" t="s">
        <v>79</v>
      </c>
      <c r="C45" s="47"/>
      <c r="D45" s="69"/>
      <c r="E45" s="70"/>
      <c r="F45" s="71"/>
      <c r="G45" s="51"/>
      <c r="H45" s="72"/>
      <c r="I45" s="51"/>
      <c r="J45" s="73"/>
      <c r="K45" s="121"/>
    </row>
    <row r="46" spans="1:10" ht="11.25">
      <c r="A46" s="45">
        <f t="shared" si="0"/>
        <v>40</v>
      </c>
      <c r="B46" s="52"/>
      <c r="C46" s="59"/>
      <c r="D46" s="60"/>
      <c r="E46" s="61"/>
      <c r="F46" s="62"/>
      <c r="G46" s="51"/>
      <c r="H46" s="52"/>
      <c r="I46" s="51"/>
      <c r="J46" s="52"/>
    </row>
    <row r="47" spans="1:10" ht="11.25">
      <c r="A47" s="45">
        <f t="shared" si="0"/>
        <v>41</v>
      </c>
      <c r="B47" s="52"/>
      <c r="C47" s="47"/>
      <c r="D47" s="60"/>
      <c r="E47" s="61"/>
      <c r="F47" s="62"/>
      <c r="G47" s="51"/>
      <c r="H47" s="52"/>
      <c r="I47" s="51"/>
      <c r="J47" s="52"/>
    </row>
    <row r="48" spans="1:10" ht="11.25">
      <c r="A48" s="45">
        <f t="shared" si="0"/>
        <v>42</v>
      </c>
      <c r="B48" s="93" t="s">
        <v>82</v>
      </c>
      <c r="C48" s="95"/>
      <c r="D48" s="96"/>
      <c r="E48" s="97"/>
      <c r="F48" s="98"/>
      <c r="G48" s="99"/>
      <c r="H48" s="93"/>
      <c r="I48" s="99"/>
      <c r="J48" s="100"/>
    </row>
    <row r="49" spans="1:10" ht="11.25">
      <c r="A49" s="45">
        <f t="shared" si="0"/>
        <v>43</v>
      </c>
      <c r="B49" s="93" t="s">
        <v>83</v>
      </c>
      <c r="C49" s="95"/>
      <c r="D49" s="96"/>
      <c r="E49" s="97"/>
      <c r="F49" s="98"/>
      <c r="G49" s="99"/>
      <c r="H49" s="93"/>
      <c r="I49" s="99"/>
      <c r="J49" s="100"/>
    </row>
    <row r="50" spans="1:10" ht="11.25">
      <c r="A50" s="32"/>
      <c r="B50" s="32"/>
      <c r="C50" s="33"/>
      <c r="D50" s="34"/>
      <c r="E50" s="35"/>
      <c r="F50" s="36"/>
      <c r="G50" s="37"/>
      <c r="H50" s="32"/>
      <c r="I50" s="37"/>
      <c r="J50" s="32"/>
    </row>
    <row r="53" spans="4:6" ht="11.25">
      <c r="D53" s="4"/>
      <c r="E53" s="4"/>
      <c r="F53" s="4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Footer>&amp;CREDACTED
Confidential Per Protective Order in WUTC Docket No. UT-023003&amp;RPage &amp;P of &amp;N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pane ySplit="6" topLeftCell="BM104" activePane="bottomLeft" state="frozen"/>
      <selection pane="topLeft" activeCell="A1" sqref="A1"/>
      <selection pane="bottomLeft" activeCell="E7" sqref="E7:G117"/>
    </sheetView>
  </sheetViews>
  <sheetFormatPr defaultColWidth="9.140625" defaultRowHeight="12.75"/>
  <cols>
    <col min="1" max="1" width="8.421875" style="1" customWidth="1"/>
    <col min="2" max="2" width="24.00390625" style="1" bestFit="1" customWidth="1"/>
    <col min="3" max="3" width="9.28125" style="1" bestFit="1" customWidth="1"/>
    <col min="4" max="4" width="9.140625" style="1" customWidth="1"/>
    <col min="5" max="5" width="15.140625" style="1" bestFit="1" customWidth="1"/>
    <col min="6" max="6" width="15.140625" style="1" customWidth="1"/>
    <col min="7" max="7" width="42.140625" style="1" bestFit="1" customWidth="1"/>
    <col min="8" max="16384" width="9.140625" style="1" customWidth="1"/>
  </cols>
  <sheetData>
    <row r="1" spans="1:2" ht="12">
      <c r="A1" s="11" t="s">
        <v>107</v>
      </c>
      <c r="B1" s="11"/>
    </row>
    <row r="2" spans="1:2" ht="12">
      <c r="A2" s="11" t="s">
        <v>108</v>
      </c>
      <c r="B2" s="11" t="s">
        <v>110</v>
      </c>
    </row>
    <row r="3" spans="1:2" ht="12">
      <c r="A3" s="11"/>
      <c r="B3" s="11" t="s">
        <v>109</v>
      </c>
    </row>
    <row r="4" spans="1:2" ht="12">
      <c r="A4" s="11"/>
      <c r="B4" s="11"/>
    </row>
    <row r="6" spans="1:7" ht="33.7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136</v>
      </c>
      <c r="G6" s="12" t="s">
        <v>5</v>
      </c>
    </row>
    <row r="7" spans="1:6" ht="11.25">
      <c r="A7" s="1" t="s">
        <v>6</v>
      </c>
      <c r="B7" s="1" t="s">
        <v>7</v>
      </c>
      <c r="C7" s="1">
        <v>221200</v>
      </c>
      <c r="D7" s="1" t="s">
        <v>8</v>
      </c>
      <c r="E7" s="2"/>
      <c r="F7" s="2"/>
    </row>
    <row r="8" spans="1:6" ht="11.25">
      <c r="A8" s="1" t="s">
        <v>6</v>
      </c>
      <c r="B8" s="1" t="s">
        <v>7</v>
      </c>
      <c r="C8" s="1">
        <v>221200</v>
      </c>
      <c r="D8" s="1" t="s">
        <v>10</v>
      </c>
      <c r="E8" s="2"/>
      <c r="F8" s="2"/>
    </row>
    <row r="9" spans="5:6" ht="11.25">
      <c r="E9" s="2"/>
      <c r="F9" s="2"/>
    </row>
    <row r="10" spans="1:6" ht="11.25">
      <c r="A10" s="1" t="s">
        <v>6</v>
      </c>
      <c r="B10" s="1" t="s">
        <v>11</v>
      </c>
      <c r="C10" s="1">
        <v>223200</v>
      </c>
      <c r="D10" s="1" t="s">
        <v>8</v>
      </c>
      <c r="E10" s="2"/>
      <c r="F10" s="2"/>
    </row>
    <row r="11" spans="1:6" ht="11.25">
      <c r="A11" s="1" t="s">
        <v>6</v>
      </c>
      <c r="B11" s="1" t="s">
        <v>11</v>
      </c>
      <c r="C11" s="1">
        <v>223200</v>
      </c>
      <c r="D11" s="1" t="s">
        <v>10</v>
      </c>
      <c r="E11" s="2"/>
      <c r="F11" s="2"/>
    </row>
    <row r="12" spans="5:6" ht="11.25">
      <c r="E12" s="2"/>
      <c r="F12" s="2"/>
    </row>
    <row r="13" spans="1:6" ht="11.25">
      <c r="A13" s="1" t="s">
        <v>6</v>
      </c>
      <c r="B13" s="1" t="s">
        <v>13</v>
      </c>
      <c r="C13" s="1">
        <v>223200</v>
      </c>
      <c r="D13" s="1" t="s">
        <v>8</v>
      </c>
      <c r="E13" s="2"/>
      <c r="F13" s="2"/>
    </row>
    <row r="14" spans="1:6" ht="11.25">
      <c r="A14" s="1" t="s">
        <v>6</v>
      </c>
      <c r="B14" s="1" t="s">
        <v>13</v>
      </c>
      <c r="C14" s="1">
        <v>223200</v>
      </c>
      <c r="D14" s="1" t="s">
        <v>10</v>
      </c>
      <c r="E14" s="2"/>
      <c r="F14" s="2"/>
    </row>
    <row r="15" spans="1:6" ht="11.25">
      <c r="A15" s="1" t="s">
        <v>6</v>
      </c>
      <c r="B15" s="1" t="s">
        <v>13</v>
      </c>
      <c r="C15" s="1">
        <v>241100</v>
      </c>
      <c r="D15" s="1" t="s">
        <v>10</v>
      </c>
      <c r="E15" s="2"/>
      <c r="F15" s="2"/>
    </row>
    <row r="16" spans="1:6" ht="11.25">
      <c r="A16" s="1" t="s">
        <v>6</v>
      </c>
      <c r="B16" s="1" t="s">
        <v>13</v>
      </c>
      <c r="C16" s="1">
        <v>242120</v>
      </c>
      <c r="D16" s="1" t="s">
        <v>8</v>
      </c>
      <c r="E16" s="2"/>
      <c r="F16" s="2"/>
    </row>
    <row r="17" spans="1:6" ht="11.25">
      <c r="A17" s="1" t="s">
        <v>6</v>
      </c>
      <c r="B17" s="1" t="s">
        <v>13</v>
      </c>
      <c r="C17" s="1">
        <v>242220</v>
      </c>
      <c r="D17" s="1" t="s">
        <v>8</v>
      </c>
      <c r="E17" s="2"/>
      <c r="F17" s="2"/>
    </row>
    <row r="18" spans="1:6" ht="11.25">
      <c r="A18" s="1" t="s">
        <v>6</v>
      </c>
      <c r="B18" s="1" t="s">
        <v>13</v>
      </c>
      <c r="C18" s="1">
        <v>242320</v>
      </c>
      <c r="D18" s="1" t="s">
        <v>8</v>
      </c>
      <c r="E18" s="2"/>
      <c r="F18" s="2"/>
    </row>
    <row r="19" spans="1:6" ht="11.25">
      <c r="A19" s="1" t="s">
        <v>6</v>
      </c>
      <c r="B19" s="1" t="s">
        <v>13</v>
      </c>
      <c r="C19" s="1">
        <v>244100</v>
      </c>
      <c r="D19" s="1" t="s">
        <v>10</v>
      </c>
      <c r="E19" s="2"/>
      <c r="F19" s="2"/>
    </row>
    <row r="20" spans="5:6" ht="11.25">
      <c r="E20" s="2"/>
      <c r="F20" s="2"/>
    </row>
    <row r="21" spans="1:6" ht="11.25">
      <c r="A21" s="1" t="s">
        <v>6</v>
      </c>
      <c r="B21" s="1" t="s">
        <v>15</v>
      </c>
      <c r="E21" s="3"/>
      <c r="F21" s="3"/>
    </row>
    <row r="22" spans="1:6" ht="11.25">
      <c r="A22" s="1" t="s">
        <v>6</v>
      </c>
      <c r="B22" s="1" t="s">
        <v>17</v>
      </c>
      <c r="E22" s="3"/>
      <c r="F22" s="3"/>
    </row>
    <row r="23" spans="5:6" ht="11.25">
      <c r="E23" s="3"/>
      <c r="F23" s="3"/>
    </row>
    <row r="24" spans="1:6" ht="11.25">
      <c r="A24" s="1" t="s">
        <v>6</v>
      </c>
      <c r="B24" s="1" t="s">
        <v>19</v>
      </c>
      <c r="C24" s="1">
        <v>223200</v>
      </c>
      <c r="D24" s="1" t="s">
        <v>8</v>
      </c>
      <c r="E24" s="2"/>
      <c r="F24" s="2"/>
    </row>
    <row r="25" spans="1:6" ht="11.25">
      <c r="A25" s="1" t="s">
        <v>6</v>
      </c>
      <c r="B25" s="1" t="s">
        <v>19</v>
      </c>
      <c r="C25" s="1">
        <v>223200</v>
      </c>
      <c r="D25" s="1" t="s">
        <v>10</v>
      </c>
      <c r="E25" s="2"/>
      <c r="F25" s="2"/>
    </row>
    <row r="26" spans="1:6" ht="11.25">
      <c r="A26" s="1" t="s">
        <v>6</v>
      </c>
      <c r="B26" s="1" t="s">
        <v>19</v>
      </c>
      <c r="C26" s="1">
        <v>241100</v>
      </c>
      <c r="D26" s="1" t="s">
        <v>10</v>
      </c>
      <c r="E26" s="2"/>
      <c r="F26" s="2"/>
    </row>
    <row r="27" spans="1:6" ht="11.25">
      <c r="A27" s="1" t="s">
        <v>6</v>
      </c>
      <c r="B27" s="1" t="s">
        <v>19</v>
      </c>
      <c r="C27" s="1">
        <v>242120</v>
      </c>
      <c r="D27" s="1" t="s">
        <v>8</v>
      </c>
      <c r="E27" s="2"/>
      <c r="F27" s="2"/>
    </row>
    <row r="28" spans="1:6" ht="11.25">
      <c r="A28" s="1" t="s">
        <v>6</v>
      </c>
      <c r="B28" s="1" t="s">
        <v>19</v>
      </c>
      <c r="C28" s="1">
        <v>242220</v>
      </c>
      <c r="D28" s="1" t="s">
        <v>8</v>
      </c>
      <c r="E28" s="2"/>
      <c r="F28" s="2"/>
    </row>
    <row r="29" spans="1:6" ht="11.25">
      <c r="A29" s="1" t="s">
        <v>6</v>
      </c>
      <c r="B29" s="1" t="s">
        <v>19</v>
      </c>
      <c r="C29" s="1">
        <v>242320</v>
      </c>
      <c r="D29" s="1" t="s">
        <v>8</v>
      </c>
      <c r="E29" s="2"/>
      <c r="F29" s="2"/>
    </row>
    <row r="30" spans="1:6" ht="11.25">
      <c r="A30" s="1" t="s">
        <v>6</v>
      </c>
      <c r="B30" s="1" t="s">
        <v>19</v>
      </c>
      <c r="C30" s="1">
        <v>244100</v>
      </c>
      <c r="D30" s="1" t="s">
        <v>10</v>
      </c>
      <c r="E30" s="2"/>
      <c r="F30" s="2"/>
    </row>
    <row r="31" spans="2:8" ht="11.25">
      <c r="B31" s="1" t="s">
        <v>111</v>
      </c>
      <c r="E31" s="2"/>
      <c r="F31" s="2"/>
      <c r="H31" s="115"/>
    </row>
    <row r="32" spans="2:6" ht="11.25">
      <c r="B32" s="1" t="s">
        <v>112</v>
      </c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1:6" ht="11.25">
      <c r="A35" s="1" t="s">
        <v>6</v>
      </c>
      <c r="B35" s="1" t="s">
        <v>21</v>
      </c>
      <c r="C35" s="1">
        <v>221200</v>
      </c>
      <c r="D35" s="1" t="s">
        <v>8</v>
      </c>
      <c r="E35" s="2"/>
      <c r="F35" s="2"/>
    </row>
    <row r="36" spans="1:6" ht="11.25">
      <c r="A36" s="1" t="s">
        <v>6</v>
      </c>
      <c r="B36" s="1" t="s">
        <v>21</v>
      </c>
      <c r="C36" s="1">
        <v>221200</v>
      </c>
      <c r="D36" s="1" t="s">
        <v>10</v>
      </c>
      <c r="E36" s="2"/>
      <c r="F36" s="2"/>
    </row>
    <row r="37" spans="5:6" ht="11.25">
      <c r="E37" s="2"/>
      <c r="F37" s="2"/>
    </row>
    <row r="38" spans="1:6" ht="11.25">
      <c r="A38" s="1" t="s">
        <v>6</v>
      </c>
      <c r="B38" s="1" t="s">
        <v>23</v>
      </c>
      <c r="C38" s="1">
        <v>221200</v>
      </c>
      <c r="D38" s="1" t="s">
        <v>8</v>
      </c>
      <c r="E38" s="4"/>
      <c r="F38" s="4"/>
    </row>
    <row r="39" spans="1:6" ht="11.25">
      <c r="A39" s="1" t="s">
        <v>6</v>
      </c>
      <c r="B39" s="1" t="s">
        <v>23</v>
      </c>
      <c r="C39" s="1">
        <v>221200</v>
      </c>
      <c r="D39" s="1" t="s">
        <v>10</v>
      </c>
      <c r="E39" s="4"/>
      <c r="F39" s="4"/>
    </row>
    <row r="40" spans="1:6" ht="11.25">
      <c r="A40" s="1" t="s">
        <v>6</v>
      </c>
      <c r="B40" s="1" t="s">
        <v>23</v>
      </c>
      <c r="C40" s="1">
        <v>223200</v>
      </c>
      <c r="D40" s="1" t="s">
        <v>8</v>
      </c>
      <c r="E40" s="4"/>
      <c r="F40" s="4"/>
    </row>
    <row r="41" spans="1:6" ht="11.25">
      <c r="A41" s="1" t="s">
        <v>6</v>
      </c>
      <c r="B41" s="1" t="s">
        <v>23</v>
      </c>
      <c r="C41" s="1">
        <v>223200</v>
      </c>
      <c r="D41" s="1" t="s">
        <v>10</v>
      </c>
      <c r="E41" s="4"/>
      <c r="F41" s="4"/>
    </row>
    <row r="42" spans="1:6" ht="11.25">
      <c r="A42" s="1" t="s">
        <v>6</v>
      </c>
      <c r="B42" s="1" t="s">
        <v>23</v>
      </c>
      <c r="C42" s="1">
        <v>241100</v>
      </c>
      <c r="D42" s="1" t="s">
        <v>10</v>
      </c>
      <c r="E42" s="4"/>
      <c r="F42" s="4"/>
    </row>
    <row r="43" spans="1:6" ht="11.25">
      <c r="A43" s="1" t="s">
        <v>6</v>
      </c>
      <c r="B43" s="1" t="s">
        <v>23</v>
      </c>
      <c r="C43" s="1">
        <v>242120</v>
      </c>
      <c r="D43" s="1" t="s">
        <v>8</v>
      </c>
      <c r="E43" s="4"/>
      <c r="F43" s="4"/>
    </row>
    <row r="44" spans="1:6" ht="11.25">
      <c r="A44" s="1" t="s">
        <v>6</v>
      </c>
      <c r="B44" s="1" t="s">
        <v>23</v>
      </c>
      <c r="C44" s="1">
        <v>242220</v>
      </c>
      <c r="D44" s="1" t="s">
        <v>8</v>
      </c>
      <c r="E44" s="4"/>
      <c r="F44" s="4"/>
    </row>
    <row r="45" spans="1:6" ht="11.25">
      <c r="A45" s="1" t="s">
        <v>6</v>
      </c>
      <c r="B45" s="1" t="s">
        <v>23</v>
      </c>
      <c r="C45" s="1">
        <v>242320</v>
      </c>
      <c r="D45" s="1" t="s">
        <v>8</v>
      </c>
      <c r="E45" s="4"/>
      <c r="F45" s="4"/>
    </row>
    <row r="46" spans="1:6" ht="11.25">
      <c r="A46" s="1" t="s">
        <v>6</v>
      </c>
      <c r="B46" s="1" t="s">
        <v>23</v>
      </c>
      <c r="C46" s="1">
        <v>244100</v>
      </c>
      <c r="D46" s="1" t="s">
        <v>10</v>
      </c>
      <c r="E46" s="4"/>
      <c r="F46" s="4"/>
    </row>
    <row r="47" spans="2:6" ht="11.25">
      <c r="B47" s="1" t="s">
        <v>113</v>
      </c>
      <c r="E47" s="4"/>
      <c r="F47" s="4"/>
    </row>
    <row r="48" spans="2:6" ht="11.25">
      <c r="B48" s="1" t="s">
        <v>114</v>
      </c>
      <c r="E48" s="4"/>
      <c r="F48" s="4"/>
    </row>
    <row r="49" spans="5:6" ht="11.25">
      <c r="E49" s="4"/>
      <c r="F49" s="4"/>
    </row>
    <row r="50" spans="5:6" ht="11.25">
      <c r="E50" s="4"/>
      <c r="F50" s="4"/>
    </row>
    <row r="51" spans="1:6" ht="11.25">
      <c r="A51" s="1" t="s">
        <v>6</v>
      </c>
      <c r="B51" s="1" t="s">
        <v>25</v>
      </c>
      <c r="E51" s="5"/>
      <c r="F51" s="5"/>
    </row>
    <row r="52" spans="5:6" ht="11.25">
      <c r="E52" s="5"/>
      <c r="F52" s="5"/>
    </row>
    <row r="53" spans="1:6" ht="11.25">
      <c r="A53" s="1" t="s">
        <v>6</v>
      </c>
      <c r="B53" s="1" t="s">
        <v>27</v>
      </c>
      <c r="C53" s="1">
        <v>221200</v>
      </c>
      <c r="D53" s="1" t="s">
        <v>8</v>
      </c>
      <c r="E53" s="4"/>
      <c r="F53" s="4"/>
    </row>
    <row r="54" spans="1:6" ht="11.25">
      <c r="A54" s="1" t="s">
        <v>6</v>
      </c>
      <c r="B54" s="1" t="s">
        <v>27</v>
      </c>
      <c r="C54" s="1">
        <v>221200</v>
      </c>
      <c r="D54" s="1" t="s">
        <v>10</v>
      </c>
      <c r="E54" s="4"/>
      <c r="F54" s="4"/>
    </row>
    <row r="55" spans="1:6" ht="11.25">
      <c r="A55" s="1" t="s">
        <v>6</v>
      </c>
      <c r="B55" s="1" t="s">
        <v>27</v>
      </c>
      <c r="C55" s="1">
        <v>223200</v>
      </c>
      <c r="D55" s="1" t="s">
        <v>8</v>
      </c>
      <c r="E55" s="4"/>
      <c r="F55" s="4"/>
    </row>
    <row r="56" spans="1:6" ht="11.25">
      <c r="A56" s="1" t="s">
        <v>6</v>
      </c>
      <c r="B56" s="1" t="s">
        <v>27</v>
      </c>
      <c r="C56" s="1">
        <v>223200</v>
      </c>
      <c r="D56" s="1" t="s">
        <v>10</v>
      </c>
      <c r="E56" s="4"/>
      <c r="F56" s="4"/>
    </row>
    <row r="57" spans="1:6" ht="11.25">
      <c r="A57" s="1" t="s">
        <v>6</v>
      </c>
      <c r="B57" s="1" t="s">
        <v>27</v>
      </c>
      <c r="C57" s="1">
        <v>241100</v>
      </c>
      <c r="D57" s="1" t="s">
        <v>10</v>
      </c>
      <c r="E57" s="4"/>
      <c r="F57" s="4"/>
    </row>
    <row r="58" spans="1:6" ht="11.25">
      <c r="A58" s="1" t="s">
        <v>6</v>
      </c>
      <c r="B58" s="1" t="s">
        <v>27</v>
      </c>
      <c r="C58" s="1">
        <v>242120</v>
      </c>
      <c r="D58" s="1" t="s">
        <v>8</v>
      </c>
      <c r="E58" s="4"/>
      <c r="F58" s="4"/>
    </row>
    <row r="59" spans="1:6" ht="11.25">
      <c r="A59" s="1" t="s">
        <v>6</v>
      </c>
      <c r="B59" s="1" t="s">
        <v>27</v>
      </c>
      <c r="C59" s="1">
        <v>242220</v>
      </c>
      <c r="D59" s="1" t="s">
        <v>8</v>
      </c>
      <c r="E59" s="4"/>
      <c r="F59" s="4"/>
    </row>
    <row r="60" spans="1:6" ht="11.25">
      <c r="A60" s="1" t="s">
        <v>6</v>
      </c>
      <c r="B60" s="1" t="s">
        <v>27</v>
      </c>
      <c r="C60" s="1">
        <v>242320</v>
      </c>
      <c r="D60" s="1" t="s">
        <v>8</v>
      </c>
      <c r="E60" s="4"/>
      <c r="F60" s="4"/>
    </row>
    <row r="61" spans="1:6" ht="11.25">
      <c r="A61" s="1" t="s">
        <v>6</v>
      </c>
      <c r="B61" s="1" t="s">
        <v>27</v>
      </c>
      <c r="C61" s="1">
        <v>244100</v>
      </c>
      <c r="D61" s="1" t="s">
        <v>10</v>
      </c>
      <c r="E61" s="4"/>
      <c r="F61" s="4"/>
    </row>
    <row r="62" spans="1:6" ht="11.25">
      <c r="A62" s="1" t="s">
        <v>6</v>
      </c>
      <c r="B62" s="1" t="s">
        <v>29</v>
      </c>
      <c r="E62" s="3"/>
      <c r="F62" s="3"/>
    </row>
    <row r="63" spans="1:6" ht="11.25">
      <c r="A63" s="1" t="s">
        <v>6</v>
      </c>
      <c r="B63" s="1" t="s">
        <v>31</v>
      </c>
      <c r="E63" s="3"/>
      <c r="F63" s="3"/>
    </row>
    <row r="64" spans="1:6" ht="11.25">
      <c r="A64" s="1" t="s">
        <v>6</v>
      </c>
      <c r="B64" s="1" t="s">
        <v>33</v>
      </c>
      <c r="E64" s="6"/>
      <c r="F64" s="116"/>
    </row>
    <row r="65" spans="1:6" ht="11.25">
      <c r="A65" s="1" t="s">
        <v>6</v>
      </c>
      <c r="B65" s="1" t="s">
        <v>35</v>
      </c>
      <c r="E65" s="6"/>
      <c r="F65" s="116"/>
    </row>
    <row r="66" spans="1:6" ht="11.25">
      <c r="A66" s="1" t="s">
        <v>6</v>
      </c>
      <c r="B66" s="1" t="s">
        <v>37</v>
      </c>
      <c r="E66" s="6"/>
      <c r="F66" s="116"/>
    </row>
    <row r="67" spans="1:6" ht="11.25">
      <c r="A67" s="1" t="s">
        <v>6</v>
      </c>
      <c r="B67" s="1" t="s">
        <v>38</v>
      </c>
      <c r="E67" s="6"/>
      <c r="F67" s="116"/>
    </row>
    <row r="68" spans="5:6" ht="11.25">
      <c r="E68" s="6"/>
      <c r="F68" s="6"/>
    </row>
    <row r="69" spans="5:6" ht="11.25">
      <c r="E69" s="6"/>
      <c r="F69" s="6"/>
    </row>
    <row r="70" spans="1:6" ht="11.25">
      <c r="A70" s="1" t="s">
        <v>6</v>
      </c>
      <c r="B70" s="1" t="s">
        <v>40</v>
      </c>
      <c r="C70" s="1">
        <v>221200</v>
      </c>
      <c r="D70" s="1" t="s">
        <v>8</v>
      </c>
      <c r="E70" s="4"/>
      <c r="F70" s="4"/>
    </row>
    <row r="71" spans="1:6" ht="11.25">
      <c r="A71" s="1" t="s">
        <v>6</v>
      </c>
      <c r="B71" s="1" t="s">
        <v>40</v>
      </c>
      <c r="C71" s="1">
        <v>221200</v>
      </c>
      <c r="D71" s="1" t="s">
        <v>10</v>
      </c>
      <c r="E71" s="4"/>
      <c r="F71" s="4"/>
    </row>
    <row r="72" spans="1:6" ht="11.25">
      <c r="A72" s="1" t="s">
        <v>6</v>
      </c>
      <c r="B72" s="1" t="s">
        <v>40</v>
      </c>
      <c r="C72" s="1">
        <v>223200</v>
      </c>
      <c r="D72" s="1" t="s">
        <v>8</v>
      </c>
      <c r="E72" s="4"/>
      <c r="F72" s="4"/>
    </row>
    <row r="73" spans="1:6" ht="11.25">
      <c r="A73" s="1" t="s">
        <v>6</v>
      </c>
      <c r="B73" s="1" t="s">
        <v>40</v>
      </c>
      <c r="C73" s="1">
        <v>223200</v>
      </c>
      <c r="D73" s="1" t="s">
        <v>10</v>
      </c>
      <c r="E73" s="4"/>
      <c r="F73" s="4"/>
    </row>
    <row r="74" spans="1:6" ht="11.25">
      <c r="A74" s="1" t="s">
        <v>6</v>
      </c>
      <c r="B74" s="1" t="s">
        <v>40</v>
      </c>
      <c r="C74" s="1">
        <v>241100</v>
      </c>
      <c r="D74" s="1" t="s">
        <v>10</v>
      </c>
      <c r="E74" s="4"/>
      <c r="F74" s="4"/>
    </row>
    <row r="75" spans="1:6" ht="11.25">
      <c r="A75" s="1" t="s">
        <v>6</v>
      </c>
      <c r="B75" s="1" t="s">
        <v>40</v>
      </c>
      <c r="C75" s="1">
        <v>242120</v>
      </c>
      <c r="D75" s="1" t="s">
        <v>8</v>
      </c>
      <c r="E75" s="4"/>
      <c r="F75" s="4"/>
    </row>
    <row r="76" spans="1:6" ht="11.25">
      <c r="A76" s="1" t="s">
        <v>6</v>
      </c>
      <c r="B76" s="1" t="s">
        <v>40</v>
      </c>
      <c r="C76" s="1">
        <v>242220</v>
      </c>
      <c r="D76" s="1" t="s">
        <v>8</v>
      </c>
      <c r="E76" s="4"/>
      <c r="F76" s="4"/>
    </row>
    <row r="77" spans="1:6" ht="11.25">
      <c r="A77" s="1" t="s">
        <v>6</v>
      </c>
      <c r="B77" s="1" t="s">
        <v>40</v>
      </c>
      <c r="C77" s="1">
        <v>242320</v>
      </c>
      <c r="D77" s="1" t="s">
        <v>8</v>
      </c>
      <c r="E77" s="4"/>
      <c r="F77" s="4"/>
    </row>
    <row r="78" spans="1:6" ht="11.25">
      <c r="A78" s="1" t="s">
        <v>6</v>
      </c>
      <c r="B78" s="1" t="s">
        <v>40</v>
      </c>
      <c r="C78" s="1">
        <v>244100</v>
      </c>
      <c r="D78" s="1" t="s">
        <v>10</v>
      </c>
      <c r="E78" s="4"/>
      <c r="F78" s="4"/>
    </row>
    <row r="79" spans="5:6" ht="11.25">
      <c r="E79" s="4"/>
      <c r="F79" s="4"/>
    </row>
    <row r="80" spans="5:6" ht="11.25">
      <c r="E80" s="4"/>
      <c r="F80" s="4"/>
    </row>
    <row r="81" spans="1:6" ht="11.25">
      <c r="A81" s="1" t="s">
        <v>6</v>
      </c>
      <c r="B81" s="1" t="s">
        <v>41</v>
      </c>
      <c r="C81" s="1">
        <v>221200</v>
      </c>
      <c r="D81" s="1" t="s">
        <v>8</v>
      </c>
      <c r="E81" s="4"/>
      <c r="F81" s="4"/>
    </row>
    <row r="82" spans="1:6" ht="11.25">
      <c r="A82" s="1" t="s">
        <v>6</v>
      </c>
      <c r="B82" s="1" t="s">
        <v>41</v>
      </c>
      <c r="C82" s="1">
        <v>221200</v>
      </c>
      <c r="D82" s="1" t="s">
        <v>10</v>
      </c>
      <c r="E82" s="4"/>
      <c r="F82" s="4"/>
    </row>
    <row r="83" spans="5:6" ht="11.25">
      <c r="E83" s="4"/>
      <c r="F83" s="4"/>
    </row>
    <row r="84" spans="5:6" ht="11.25">
      <c r="E84" s="4"/>
      <c r="F84" s="4"/>
    </row>
    <row r="85" spans="1:6" ht="11.25">
      <c r="A85" s="1" t="s">
        <v>6</v>
      </c>
      <c r="B85" s="1" t="s">
        <v>43</v>
      </c>
      <c r="C85" s="1">
        <v>221200</v>
      </c>
      <c r="D85" s="1" t="s">
        <v>8</v>
      </c>
      <c r="E85" s="4"/>
      <c r="F85" s="4"/>
    </row>
    <row r="86" spans="1:6" ht="11.25">
      <c r="A86" s="1" t="s">
        <v>6</v>
      </c>
      <c r="B86" s="1" t="s">
        <v>43</v>
      </c>
      <c r="C86" s="1">
        <v>221200</v>
      </c>
      <c r="D86" s="1" t="s">
        <v>10</v>
      </c>
      <c r="E86" s="4"/>
      <c r="F86" s="4"/>
    </row>
    <row r="87" spans="1:6" ht="11.25">
      <c r="A87" s="1" t="s">
        <v>6</v>
      </c>
      <c r="B87" s="1" t="s">
        <v>43</v>
      </c>
      <c r="C87" s="1">
        <v>223200</v>
      </c>
      <c r="D87" s="1" t="s">
        <v>8</v>
      </c>
      <c r="E87" s="4"/>
      <c r="F87" s="4"/>
    </row>
    <row r="88" spans="1:6" ht="11.25">
      <c r="A88" s="1" t="s">
        <v>6</v>
      </c>
      <c r="B88" s="1" t="s">
        <v>43</v>
      </c>
      <c r="C88" s="1">
        <v>223200</v>
      </c>
      <c r="D88" s="1" t="s">
        <v>10</v>
      </c>
      <c r="E88" s="4"/>
      <c r="F88" s="4"/>
    </row>
    <row r="89" spans="1:6" ht="11.25">
      <c r="A89" s="1" t="s">
        <v>6</v>
      </c>
      <c r="B89" s="1" t="s">
        <v>43</v>
      </c>
      <c r="C89" s="1">
        <v>241100</v>
      </c>
      <c r="D89" s="1" t="s">
        <v>10</v>
      </c>
      <c r="E89" s="4"/>
      <c r="F89" s="4"/>
    </row>
    <row r="90" spans="1:6" ht="11.25">
      <c r="A90" s="1" t="s">
        <v>6</v>
      </c>
      <c r="B90" s="1" t="s">
        <v>43</v>
      </c>
      <c r="C90" s="1">
        <v>242120</v>
      </c>
      <c r="D90" s="1" t="s">
        <v>8</v>
      </c>
      <c r="E90" s="4"/>
      <c r="F90" s="4"/>
    </row>
    <row r="91" spans="1:6" ht="11.25">
      <c r="A91" s="1" t="s">
        <v>6</v>
      </c>
      <c r="B91" s="1" t="s">
        <v>43</v>
      </c>
      <c r="C91" s="1">
        <v>242220</v>
      </c>
      <c r="D91" s="1" t="s">
        <v>8</v>
      </c>
      <c r="E91" s="4"/>
      <c r="F91" s="4"/>
    </row>
    <row r="92" spans="1:6" ht="11.25">
      <c r="A92" s="1" t="s">
        <v>6</v>
      </c>
      <c r="B92" s="1" t="s">
        <v>43</v>
      </c>
      <c r="C92" s="1">
        <v>242320</v>
      </c>
      <c r="D92" s="1" t="s">
        <v>8</v>
      </c>
      <c r="E92" s="4"/>
      <c r="F92" s="4"/>
    </row>
    <row r="93" spans="1:6" ht="11.25">
      <c r="A93" s="1" t="s">
        <v>6</v>
      </c>
      <c r="B93" s="1" t="s">
        <v>43</v>
      </c>
      <c r="C93" s="1">
        <v>244100</v>
      </c>
      <c r="D93" s="1" t="s">
        <v>10</v>
      </c>
      <c r="E93" s="4"/>
      <c r="F93" s="4"/>
    </row>
    <row r="94" spans="5:6" ht="11.25">
      <c r="E94" s="4"/>
      <c r="F94" s="4"/>
    </row>
    <row r="95" spans="5:6" ht="11.25">
      <c r="E95" s="4"/>
      <c r="F95" s="4"/>
    </row>
    <row r="96" spans="1:6" ht="11.25">
      <c r="A96" s="1" t="s">
        <v>6</v>
      </c>
      <c r="B96" s="1" t="s">
        <v>45</v>
      </c>
      <c r="C96" s="1">
        <v>221200</v>
      </c>
      <c r="D96" s="1" t="s">
        <v>8</v>
      </c>
      <c r="E96" s="4"/>
      <c r="F96" s="4"/>
    </row>
    <row r="97" spans="1:6" ht="11.25">
      <c r="A97" s="1" t="s">
        <v>6</v>
      </c>
      <c r="B97" s="1" t="s">
        <v>45</v>
      </c>
      <c r="C97" s="1">
        <v>221200</v>
      </c>
      <c r="D97" s="1" t="s">
        <v>10</v>
      </c>
      <c r="E97" s="4"/>
      <c r="F97" s="4"/>
    </row>
    <row r="98" spans="1:6" ht="11.25">
      <c r="A98" s="1" t="s">
        <v>6</v>
      </c>
      <c r="B98" s="1" t="s">
        <v>45</v>
      </c>
      <c r="C98" s="1">
        <v>223200</v>
      </c>
      <c r="D98" s="1" t="s">
        <v>8</v>
      </c>
      <c r="E98" s="4"/>
      <c r="F98" s="4"/>
    </row>
    <row r="99" spans="1:6" ht="11.25">
      <c r="A99" s="1" t="s">
        <v>6</v>
      </c>
      <c r="B99" s="1" t="s">
        <v>45</v>
      </c>
      <c r="C99" s="1">
        <v>223200</v>
      </c>
      <c r="D99" s="1" t="s">
        <v>10</v>
      </c>
      <c r="E99" s="4"/>
      <c r="F99" s="4"/>
    </row>
    <row r="100" spans="1:6" ht="11.25">
      <c r="A100" s="1" t="s">
        <v>6</v>
      </c>
      <c r="B100" s="1" t="s">
        <v>45</v>
      </c>
      <c r="C100" s="1">
        <v>241100</v>
      </c>
      <c r="D100" s="1" t="s">
        <v>10</v>
      </c>
      <c r="E100" s="4"/>
      <c r="F100" s="4"/>
    </row>
    <row r="101" spans="1:6" ht="11.25">
      <c r="A101" s="1" t="s">
        <v>6</v>
      </c>
      <c r="B101" s="1" t="s">
        <v>45</v>
      </c>
      <c r="C101" s="1">
        <v>242120</v>
      </c>
      <c r="D101" s="1" t="s">
        <v>8</v>
      </c>
      <c r="E101" s="4"/>
      <c r="F101" s="4"/>
    </row>
    <row r="102" spans="1:6" ht="11.25">
      <c r="A102" s="1" t="s">
        <v>6</v>
      </c>
      <c r="B102" s="1" t="s">
        <v>45</v>
      </c>
      <c r="C102" s="1">
        <v>242220</v>
      </c>
      <c r="D102" s="1" t="s">
        <v>8</v>
      </c>
      <c r="E102" s="4"/>
      <c r="F102" s="4"/>
    </row>
    <row r="103" spans="1:6" ht="11.25">
      <c r="A103" s="1" t="s">
        <v>6</v>
      </c>
      <c r="B103" s="1" t="s">
        <v>45</v>
      </c>
      <c r="C103" s="1">
        <v>242320</v>
      </c>
      <c r="D103" s="1" t="s">
        <v>8</v>
      </c>
      <c r="E103" s="4"/>
      <c r="F103" s="4"/>
    </row>
    <row r="104" spans="1:6" ht="11.25">
      <c r="A104" s="1" t="s">
        <v>6</v>
      </c>
      <c r="B104" s="1" t="s">
        <v>45</v>
      </c>
      <c r="C104" s="1">
        <v>244100</v>
      </c>
      <c r="D104" s="1" t="s">
        <v>10</v>
      </c>
      <c r="E104" s="4"/>
      <c r="F104" s="4"/>
    </row>
    <row r="105" spans="5:6" ht="11.25">
      <c r="E105" s="4"/>
      <c r="F105" s="4"/>
    </row>
    <row r="106" spans="5:6" ht="11.25">
      <c r="E106" s="4"/>
      <c r="F106" s="4"/>
    </row>
    <row r="107" spans="1:6" ht="11.25">
      <c r="A107" s="1" t="s">
        <v>6</v>
      </c>
      <c r="B107" s="1" t="s">
        <v>47</v>
      </c>
      <c r="D107" s="1" t="s">
        <v>8</v>
      </c>
      <c r="E107" s="4"/>
      <c r="F107" s="4"/>
    </row>
    <row r="108" spans="1:6" ht="11.25">
      <c r="A108" s="1" t="s">
        <v>6</v>
      </c>
      <c r="B108" s="1" t="s">
        <v>47</v>
      </c>
      <c r="D108" s="1" t="s">
        <v>10</v>
      </c>
      <c r="E108" s="4"/>
      <c r="F108" s="4"/>
    </row>
    <row r="109" spans="5:6" ht="11.25">
      <c r="E109" s="4"/>
      <c r="F109" s="4"/>
    </row>
    <row r="110" spans="5:6" ht="11.25">
      <c r="E110" s="4"/>
      <c r="F110" s="4"/>
    </row>
    <row r="111" spans="1:6" ht="11.25">
      <c r="A111" s="1" t="s">
        <v>6</v>
      </c>
      <c r="B111" s="1" t="s">
        <v>49</v>
      </c>
      <c r="D111" s="1" t="s">
        <v>50</v>
      </c>
      <c r="E111" s="4"/>
      <c r="F111" s="4"/>
    </row>
    <row r="112" spans="1:6" ht="11.25">
      <c r="A112" s="1" t="s">
        <v>6</v>
      </c>
      <c r="B112" s="1" t="s">
        <v>49</v>
      </c>
      <c r="D112" s="1" t="s">
        <v>8</v>
      </c>
      <c r="E112" s="4"/>
      <c r="F112" s="4"/>
    </row>
    <row r="113" spans="1:6" ht="11.25">
      <c r="A113" s="1" t="s">
        <v>6</v>
      </c>
      <c r="B113" s="1" t="s">
        <v>49</v>
      </c>
      <c r="D113" s="1" t="s">
        <v>10</v>
      </c>
      <c r="E113" s="4"/>
      <c r="F113" s="4"/>
    </row>
    <row r="114" spans="5:6" ht="11.25">
      <c r="E114" s="4"/>
      <c r="F114" s="4"/>
    </row>
    <row r="116" spans="2:6" ht="11.25">
      <c r="B116" s="1" t="s">
        <v>52</v>
      </c>
      <c r="E116" s="7"/>
      <c r="F116" s="7"/>
    </row>
    <row r="118" ht="11.25">
      <c r="F118" s="11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&amp;CREDACTED
Confidential Per Protective 
Order in WUTC Docket No. UT-023003&amp;RPage &amp;P of &amp;N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pane ySplit="6" topLeftCell="BM107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9.28125" style="1" bestFit="1" customWidth="1"/>
    <col min="4" max="4" width="9.140625" style="1" customWidth="1"/>
    <col min="5" max="5" width="15.140625" style="1" bestFit="1" customWidth="1"/>
    <col min="6" max="6" width="15.140625" style="1" customWidth="1"/>
    <col min="7" max="7" width="42.140625" style="1" bestFit="1" customWidth="1"/>
    <col min="8" max="16384" width="9.140625" style="1" customWidth="1"/>
  </cols>
  <sheetData>
    <row r="1" spans="1:2" ht="12">
      <c r="A1" s="11" t="s">
        <v>117</v>
      </c>
      <c r="B1" s="11"/>
    </row>
    <row r="2" spans="1:2" ht="12">
      <c r="A2" s="11" t="s">
        <v>108</v>
      </c>
      <c r="B2" s="11" t="s">
        <v>110</v>
      </c>
    </row>
    <row r="3" spans="1:2" ht="12">
      <c r="A3" s="11"/>
      <c r="B3" s="11" t="s">
        <v>116</v>
      </c>
    </row>
    <row r="4" spans="1:2" ht="12">
      <c r="A4" s="11"/>
      <c r="B4" s="11"/>
    </row>
    <row r="6" spans="1:7" ht="33.7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136</v>
      </c>
      <c r="G6" s="12" t="s">
        <v>5</v>
      </c>
    </row>
    <row r="7" spans="1:7" ht="11.25">
      <c r="A7" s="1" t="s">
        <v>6</v>
      </c>
      <c r="B7" s="1" t="s">
        <v>7</v>
      </c>
      <c r="C7" s="1">
        <v>221200</v>
      </c>
      <c r="D7" s="1" t="s">
        <v>8</v>
      </c>
      <c r="E7" s="2">
        <v>83621091.9389</v>
      </c>
      <c r="F7" s="2">
        <f>E7</f>
        <v>83621091.9389</v>
      </c>
      <c r="G7" s="1" t="s">
        <v>9</v>
      </c>
    </row>
    <row r="8" spans="1:8" ht="11.25">
      <c r="A8" s="1" t="s">
        <v>6</v>
      </c>
      <c r="B8" s="1" t="s">
        <v>7</v>
      </c>
      <c r="C8" s="1">
        <v>221200</v>
      </c>
      <c r="D8" s="1" t="s">
        <v>10</v>
      </c>
      <c r="E8" s="2">
        <v>0</v>
      </c>
      <c r="F8" s="2">
        <f>E8</f>
        <v>0</v>
      </c>
      <c r="G8" s="1" t="s">
        <v>9</v>
      </c>
      <c r="H8" s="114" t="e">
        <f>F7/'Meet Point A - Term at EO'!F7</f>
        <v>#DIV/0!</v>
      </c>
    </row>
    <row r="9" spans="5:8" ht="11.25">
      <c r="E9" s="2"/>
      <c r="F9" s="2"/>
      <c r="H9" s="114">
        <f>'Meet Point A - Term at EO'!F7/'Terminating EO Local Switching '!F7</f>
        <v>0</v>
      </c>
    </row>
    <row r="10" spans="1:7" ht="11.25">
      <c r="A10" s="1" t="s">
        <v>6</v>
      </c>
      <c r="B10" s="1" t="s">
        <v>11</v>
      </c>
      <c r="C10" s="1">
        <v>223200</v>
      </c>
      <c r="D10" s="1" t="s">
        <v>8</v>
      </c>
      <c r="E10" s="2">
        <v>646.663354817481</v>
      </c>
      <c r="F10" s="2">
        <f>E10</f>
        <v>646.663354817481</v>
      </c>
      <c r="G10" s="1" t="s">
        <v>12</v>
      </c>
    </row>
    <row r="11" spans="1:7" ht="11.25">
      <c r="A11" s="1" t="s">
        <v>6</v>
      </c>
      <c r="B11" s="1" t="s">
        <v>11</v>
      </c>
      <c r="C11" s="1">
        <v>223200</v>
      </c>
      <c r="D11" s="1" t="s">
        <v>10</v>
      </c>
      <c r="E11" s="2">
        <v>129.332686629743</v>
      </c>
      <c r="F11" s="2">
        <f>E11</f>
        <v>129.332686629743</v>
      </c>
      <c r="G11" s="1" t="s">
        <v>12</v>
      </c>
    </row>
    <row r="12" spans="5:6" ht="11.25">
      <c r="E12" s="2"/>
      <c r="F12" s="2"/>
    </row>
    <row r="13" spans="1:7" ht="11.25">
      <c r="A13" s="1" t="s">
        <v>6</v>
      </c>
      <c r="B13" s="1" t="s">
        <v>13</v>
      </c>
      <c r="C13" s="1">
        <v>223200</v>
      </c>
      <c r="D13" s="1" t="s">
        <v>8</v>
      </c>
      <c r="E13" s="2">
        <v>100.225647423132</v>
      </c>
      <c r="F13" s="2">
        <f>E13</f>
        <v>100.225647423132</v>
      </c>
      <c r="G13" s="1" t="s">
        <v>14</v>
      </c>
    </row>
    <row r="14" spans="1:7" ht="11.25">
      <c r="A14" s="1" t="s">
        <v>6</v>
      </c>
      <c r="B14" s="1" t="s">
        <v>13</v>
      </c>
      <c r="C14" s="1">
        <v>223200</v>
      </c>
      <c r="D14" s="1" t="s">
        <v>10</v>
      </c>
      <c r="E14" s="2">
        <v>20.0451301028503</v>
      </c>
      <c r="F14" s="2">
        <f aca="true" t="shared" si="0" ref="F14:F19">E14</f>
        <v>20.0451301028503</v>
      </c>
      <c r="G14" s="1" t="s">
        <v>14</v>
      </c>
    </row>
    <row r="15" spans="1:7" ht="11.25">
      <c r="A15" s="1" t="s">
        <v>6</v>
      </c>
      <c r="B15" s="1" t="s">
        <v>13</v>
      </c>
      <c r="C15" s="1">
        <v>241100</v>
      </c>
      <c r="D15" s="1" t="s">
        <v>10</v>
      </c>
      <c r="E15" s="2">
        <v>0.23650776461067</v>
      </c>
      <c r="F15" s="2">
        <f t="shared" si="0"/>
        <v>0.23650776461067</v>
      </c>
      <c r="G15" s="1" t="s">
        <v>14</v>
      </c>
    </row>
    <row r="16" spans="1:7" ht="11.25">
      <c r="A16" s="1" t="s">
        <v>6</v>
      </c>
      <c r="B16" s="1" t="s">
        <v>13</v>
      </c>
      <c r="C16" s="1">
        <v>242120</v>
      </c>
      <c r="D16" s="1" t="s">
        <v>8</v>
      </c>
      <c r="E16" s="2">
        <v>0.78972796079694</v>
      </c>
      <c r="F16" s="2">
        <f t="shared" si="0"/>
        <v>0.78972796079694</v>
      </c>
      <c r="G16" s="1" t="s">
        <v>14</v>
      </c>
    </row>
    <row r="17" spans="1:7" ht="11.25">
      <c r="A17" s="1" t="s">
        <v>6</v>
      </c>
      <c r="B17" s="1" t="s">
        <v>13</v>
      </c>
      <c r="C17" s="1">
        <v>242220</v>
      </c>
      <c r="D17" s="1" t="s">
        <v>8</v>
      </c>
      <c r="E17" s="2">
        <v>0.68413873945751</v>
      </c>
      <c r="F17" s="2">
        <f t="shared" si="0"/>
        <v>0.68413873945751</v>
      </c>
      <c r="G17" s="1" t="s">
        <v>14</v>
      </c>
    </row>
    <row r="18" spans="1:7" ht="11.25">
      <c r="A18" s="1" t="s">
        <v>6</v>
      </c>
      <c r="B18" s="1" t="s">
        <v>13</v>
      </c>
      <c r="C18" s="1">
        <v>242320</v>
      </c>
      <c r="D18" s="1" t="s">
        <v>8</v>
      </c>
      <c r="E18" s="2">
        <v>3.04480523739131</v>
      </c>
      <c r="F18" s="2">
        <f t="shared" si="0"/>
        <v>3.04480523739131</v>
      </c>
      <c r="G18" s="1" t="s">
        <v>14</v>
      </c>
    </row>
    <row r="19" spans="1:7" ht="11.25">
      <c r="A19" s="1" t="s">
        <v>6</v>
      </c>
      <c r="B19" s="1" t="s">
        <v>13</v>
      </c>
      <c r="C19" s="1">
        <v>244100</v>
      </c>
      <c r="D19" s="1" t="s">
        <v>10</v>
      </c>
      <c r="E19" s="2">
        <v>4.95663414230385</v>
      </c>
      <c r="F19" s="2">
        <f t="shared" si="0"/>
        <v>4.95663414230385</v>
      </c>
      <c r="G19" s="1" t="s">
        <v>14</v>
      </c>
    </row>
    <row r="20" spans="5:6" ht="11.25">
      <c r="E20" s="2"/>
      <c r="F20" s="2"/>
    </row>
    <row r="21" spans="1:7" ht="11.25">
      <c r="A21" s="1" t="s">
        <v>6</v>
      </c>
      <c r="B21" s="1" t="s">
        <v>15</v>
      </c>
      <c r="E21" s="3">
        <v>28200</v>
      </c>
      <c r="F21" s="3">
        <f>E21/24</f>
        <v>1175</v>
      </c>
      <c r="G21" s="1" t="s">
        <v>16</v>
      </c>
    </row>
    <row r="22" spans="1:7" ht="11.25">
      <c r="A22" s="1" t="s">
        <v>6</v>
      </c>
      <c r="B22" s="1" t="s">
        <v>17</v>
      </c>
      <c r="E22" s="3">
        <v>443304</v>
      </c>
      <c r="F22" s="3">
        <f>F21*SWITCH_DEMAND_VALUE!E162</f>
        <v>0</v>
      </c>
      <c r="G22" s="1" t="s">
        <v>18</v>
      </c>
    </row>
    <row r="23" spans="5:6" ht="11.25">
      <c r="E23" s="3"/>
      <c r="F23" s="3"/>
    </row>
    <row r="24" spans="1:7" ht="11.25">
      <c r="A24" s="1" t="s">
        <v>6</v>
      </c>
      <c r="B24" s="1" t="s">
        <v>19</v>
      </c>
      <c r="C24" s="1">
        <v>223200</v>
      </c>
      <c r="D24" s="1" t="s">
        <v>8</v>
      </c>
      <c r="E24" s="2">
        <v>80902243.61697</v>
      </c>
      <c r="F24" s="2">
        <f>(2*F10*$F$21)+($F$22*F13)</f>
        <v>1519658.8838210804</v>
      </c>
      <c r="G24" s="1" t="s">
        <v>20</v>
      </c>
    </row>
    <row r="25" spans="1:7" ht="11.25">
      <c r="A25" s="1" t="s">
        <v>6</v>
      </c>
      <c r="B25" s="1" t="s">
        <v>19</v>
      </c>
      <c r="C25" s="1">
        <v>223200</v>
      </c>
      <c r="D25" s="1" t="s">
        <v>10</v>
      </c>
      <c r="E25" s="2">
        <v>16180449.8810315</v>
      </c>
      <c r="F25" s="2">
        <f>(2*F11*$F$21)+($F$22*F14)</f>
        <v>303931.81357989606</v>
      </c>
      <c r="G25" s="1" t="s">
        <v>20</v>
      </c>
    </row>
    <row r="26" spans="1:7" ht="11.25">
      <c r="A26" s="1" t="s">
        <v>6</v>
      </c>
      <c r="B26" s="1" t="s">
        <v>19</v>
      </c>
      <c r="C26" s="1">
        <v>241100</v>
      </c>
      <c r="D26" s="1" t="s">
        <v>10</v>
      </c>
      <c r="E26" s="2">
        <v>104844.838082968</v>
      </c>
      <c r="F26" s="2">
        <f>($F$22*F15)</f>
        <v>0</v>
      </c>
      <c r="G26" s="1" t="s">
        <v>20</v>
      </c>
    </row>
    <row r="27" spans="1:7" ht="11.25">
      <c r="A27" s="1" t="s">
        <v>6</v>
      </c>
      <c r="B27" s="1" t="s">
        <v>19</v>
      </c>
      <c r="C27" s="1">
        <v>242120</v>
      </c>
      <c r="D27" s="1" t="s">
        <v>8</v>
      </c>
      <c r="E27" s="2">
        <v>350089.563933127</v>
      </c>
      <c r="F27" s="2">
        <f>($F$22*F16)</f>
        <v>0</v>
      </c>
      <c r="G27" s="1" t="s">
        <v>20</v>
      </c>
    </row>
    <row r="28" spans="1:7" ht="11.25">
      <c r="A28" s="1" t="s">
        <v>6</v>
      </c>
      <c r="B28" s="1" t="s">
        <v>19</v>
      </c>
      <c r="C28" s="1">
        <v>242220</v>
      </c>
      <c r="D28" s="1" t="s">
        <v>8</v>
      </c>
      <c r="E28" s="2">
        <v>303281.439756472</v>
      </c>
      <c r="F28" s="2">
        <f>($F$22*F17)</f>
        <v>0</v>
      </c>
      <c r="G28" s="1" t="s">
        <v>20</v>
      </c>
    </row>
    <row r="29" spans="1:7" ht="11.25">
      <c r="A29" s="1" t="s">
        <v>6</v>
      </c>
      <c r="B29" s="1" t="s">
        <v>19</v>
      </c>
      <c r="C29" s="1">
        <v>242320</v>
      </c>
      <c r="D29" s="1" t="s">
        <v>8</v>
      </c>
      <c r="E29" s="2">
        <v>1349774.34095652</v>
      </c>
      <c r="F29" s="2">
        <f>($F$22*F18)</f>
        <v>0</v>
      </c>
      <c r="G29" s="1" t="s">
        <v>20</v>
      </c>
    </row>
    <row r="30" spans="1:7" ht="11.25">
      <c r="A30" s="1" t="s">
        <v>6</v>
      </c>
      <c r="B30" s="1" t="s">
        <v>19</v>
      </c>
      <c r="C30" s="1">
        <v>244100</v>
      </c>
      <c r="D30" s="1" t="s">
        <v>10</v>
      </c>
      <c r="E30" s="2">
        <v>2197295.74181987</v>
      </c>
      <c r="F30" s="2">
        <f>($F$22*F19)</f>
        <v>0</v>
      </c>
      <c r="G30" s="1" t="s">
        <v>20</v>
      </c>
    </row>
    <row r="31" spans="2:6" ht="11.25">
      <c r="B31" s="1" t="s">
        <v>111</v>
      </c>
      <c r="E31" s="2">
        <f>SUMIF($D$24:$D$30,"D",$E$24:$E$30)</f>
        <v>82905388.96161613</v>
      </c>
      <c r="F31" s="2">
        <f>SUMIF($D$24:$D$30,"D",$F$24:$F$30)</f>
        <v>1519658.8838210804</v>
      </c>
    </row>
    <row r="32" spans="2:6" ht="11.25">
      <c r="B32" s="1" t="s">
        <v>112</v>
      </c>
      <c r="E32" s="2">
        <f>SUMIF($D$24:$D$30,"S",$E$24:$E$30)</f>
        <v>18482590.460934337</v>
      </c>
      <c r="F32" s="2">
        <f>SUMIF($D$24:$D$30,"S",$F$24:$F$30)</f>
        <v>303931.81357989606</v>
      </c>
    </row>
    <row r="33" spans="5:6" ht="11.25">
      <c r="E33" s="2"/>
      <c r="F33" s="2"/>
    </row>
    <row r="34" spans="5:6" ht="11.25">
      <c r="E34" s="2"/>
      <c r="F34" s="2"/>
    </row>
    <row r="35" spans="1:7" ht="11.25">
      <c r="A35" s="1" t="s">
        <v>6</v>
      </c>
      <c r="B35" s="1" t="s">
        <v>21</v>
      </c>
      <c r="C35" s="1">
        <v>221200</v>
      </c>
      <c r="D35" s="1" t="s">
        <v>8</v>
      </c>
      <c r="E35" s="2">
        <v>26798535.4087</v>
      </c>
      <c r="F35" s="2">
        <f>E35</f>
        <v>26798535.4087</v>
      </c>
      <c r="G35" s="1" t="s">
        <v>22</v>
      </c>
    </row>
    <row r="36" spans="1:7" ht="11.25">
      <c r="A36" s="1" t="s">
        <v>6</v>
      </c>
      <c r="B36" s="1" t="s">
        <v>21</v>
      </c>
      <c r="C36" s="1">
        <v>221200</v>
      </c>
      <c r="D36" s="1" t="s">
        <v>10</v>
      </c>
      <c r="E36" s="2">
        <v>0</v>
      </c>
      <c r="F36" s="2">
        <f>E36</f>
        <v>0</v>
      </c>
      <c r="G36" s="1" t="s">
        <v>22</v>
      </c>
    </row>
    <row r="37" spans="5:6" ht="11.25">
      <c r="E37" s="2"/>
      <c r="F37" s="2"/>
    </row>
    <row r="38" spans="1:7" ht="11.25">
      <c r="A38" s="1" t="s">
        <v>6</v>
      </c>
      <c r="B38" s="1" t="s">
        <v>23</v>
      </c>
      <c r="C38" s="1">
        <v>221200</v>
      </c>
      <c r="D38" s="1" t="s">
        <v>8</v>
      </c>
      <c r="E38" s="4">
        <v>0.0480706585153</v>
      </c>
      <c r="F38" s="4">
        <f>E38</f>
        <v>0.0480706585153</v>
      </c>
      <c r="G38" s="1" t="s">
        <v>24</v>
      </c>
    </row>
    <row r="39" spans="1:7" ht="11.25">
      <c r="A39" s="1" t="s">
        <v>6</v>
      </c>
      <c r="B39" s="1" t="s">
        <v>23</v>
      </c>
      <c r="C39" s="1">
        <v>221200</v>
      </c>
      <c r="D39" s="1" t="s">
        <v>10</v>
      </c>
      <c r="E39" s="4">
        <v>0.42450258665635</v>
      </c>
      <c r="F39" s="4">
        <f aca="true" t="shared" si="1" ref="F39:F46">E39</f>
        <v>0.42450258665635</v>
      </c>
      <c r="G39" s="1" t="s">
        <v>24</v>
      </c>
    </row>
    <row r="40" spans="1:7" ht="11.25">
      <c r="A40" s="1" t="s">
        <v>6</v>
      </c>
      <c r="B40" s="1" t="s">
        <v>23</v>
      </c>
      <c r="C40" s="1">
        <v>223200</v>
      </c>
      <c r="D40" s="1" t="s">
        <v>8</v>
      </c>
      <c r="E40" s="4">
        <v>0.032326214478</v>
      </c>
      <c r="F40" s="4">
        <f t="shared" si="1"/>
        <v>0.032326214478</v>
      </c>
      <c r="G40" s="1" t="s">
        <v>24</v>
      </c>
    </row>
    <row r="41" spans="1:7" ht="11.25">
      <c r="A41" s="1" t="s">
        <v>6</v>
      </c>
      <c r="B41" s="1" t="s">
        <v>23</v>
      </c>
      <c r="C41" s="1">
        <v>223200</v>
      </c>
      <c r="D41" s="1" t="s">
        <v>10</v>
      </c>
      <c r="E41" s="4">
        <v>0.00646524652845</v>
      </c>
      <c r="F41" s="4">
        <f t="shared" si="1"/>
        <v>0.00646524652845</v>
      </c>
      <c r="G41" s="1" t="s">
        <v>24</v>
      </c>
    </row>
    <row r="42" spans="1:7" ht="11.25">
      <c r="A42" s="1" t="s">
        <v>6</v>
      </c>
      <c r="B42" s="1" t="s">
        <v>23</v>
      </c>
      <c r="C42" s="1">
        <v>241100</v>
      </c>
      <c r="D42" s="1" t="s">
        <v>10</v>
      </c>
      <c r="E42" s="4">
        <v>7.598886855E-05</v>
      </c>
      <c r="F42" s="4">
        <f t="shared" si="1"/>
        <v>7.598886855E-05</v>
      </c>
      <c r="G42" s="1" t="s">
        <v>24</v>
      </c>
    </row>
    <row r="43" spans="1:7" ht="11.25">
      <c r="A43" s="1" t="s">
        <v>6</v>
      </c>
      <c r="B43" s="1" t="s">
        <v>23</v>
      </c>
      <c r="C43" s="1">
        <v>242120</v>
      </c>
      <c r="D43" s="1" t="s">
        <v>8</v>
      </c>
      <c r="E43" s="4">
        <v>0.00025373599885</v>
      </c>
      <c r="F43" s="4">
        <f t="shared" si="1"/>
        <v>0.00025373599885</v>
      </c>
      <c r="G43" s="1" t="s">
        <v>24</v>
      </c>
    </row>
    <row r="44" spans="1:7" ht="11.25">
      <c r="A44" s="1" t="s">
        <v>6</v>
      </c>
      <c r="B44" s="1" t="s">
        <v>23</v>
      </c>
      <c r="C44" s="1">
        <v>242220</v>
      </c>
      <c r="D44" s="1" t="s">
        <v>8</v>
      </c>
      <c r="E44" s="4">
        <v>0.00021981066305</v>
      </c>
      <c r="F44" s="4">
        <f t="shared" si="1"/>
        <v>0.00021981066305</v>
      </c>
      <c r="G44" s="1" t="s">
        <v>24</v>
      </c>
    </row>
    <row r="45" spans="1:7" ht="11.25">
      <c r="A45" s="1" t="s">
        <v>6</v>
      </c>
      <c r="B45" s="1" t="s">
        <v>23</v>
      </c>
      <c r="C45" s="1">
        <v>242320</v>
      </c>
      <c r="D45" s="1" t="s">
        <v>8</v>
      </c>
      <c r="E45" s="4">
        <v>0.00097828206325</v>
      </c>
      <c r="F45" s="4">
        <f t="shared" si="1"/>
        <v>0.00097828206325</v>
      </c>
      <c r="G45" s="1" t="s">
        <v>24</v>
      </c>
    </row>
    <row r="46" spans="1:7" ht="11.25">
      <c r="A46" s="1" t="s">
        <v>6</v>
      </c>
      <c r="B46" s="1" t="s">
        <v>23</v>
      </c>
      <c r="C46" s="1">
        <v>244100</v>
      </c>
      <c r="D46" s="1" t="s">
        <v>10</v>
      </c>
      <c r="E46" s="4">
        <v>0.00159254398785</v>
      </c>
      <c r="F46" s="4">
        <f t="shared" si="1"/>
        <v>0.00159254398785</v>
      </c>
      <c r="G46" s="1" t="s">
        <v>24</v>
      </c>
    </row>
    <row r="47" spans="2:6" ht="11.25">
      <c r="B47" s="1" t="s">
        <v>113</v>
      </c>
      <c r="E47" s="4">
        <f>SUMIF($D$38:$D$46,"D",$E$38:$E$46)</f>
        <v>0.08184870171845</v>
      </c>
      <c r="F47" s="4">
        <f>SUMIF($D$38:$D$46,"D",$F$38:$F$46)</f>
        <v>0.08184870171845</v>
      </c>
    </row>
    <row r="48" spans="2:6" ht="11.25">
      <c r="B48" s="1" t="s">
        <v>114</v>
      </c>
      <c r="E48" s="4">
        <f>SUMIF($D$38:$D$46,"S",$E$38:$E$46)</f>
        <v>0.4326363660412</v>
      </c>
      <c r="F48" s="4">
        <f>SUMIF($D$38:$D$46,"S",$F$38:$F$46)</f>
        <v>0.4326363660412</v>
      </c>
    </row>
    <row r="49" spans="5:6" ht="11.25">
      <c r="E49" s="4"/>
      <c r="F49" s="4"/>
    </row>
    <row r="50" spans="1:7" ht="11.25">
      <c r="A50" s="1" t="s">
        <v>6</v>
      </c>
      <c r="B50" s="1" t="s">
        <v>25</v>
      </c>
      <c r="E50" s="5">
        <v>0.000234</v>
      </c>
      <c r="F50" s="5">
        <f>E50</f>
        <v>0.000234</v>
      </c>
      <c r="G50" s="1" t="s">
        <v>26</v>
      </c>
    </row>
    <row r="51" spans="5:6" ht="11.25">
      <c r="E51" s="5"/>
      <c r="F51" s="5"/>
    </row>
    <row r="52" spans="1:7" ht="11.25">
      <c r="A52" s="1" t="s">
        <v>6</v>
      </c>
      <c r="B52" s="1" t="s">
        <v>27</v>
      </c>
      <c r="C52" s="1">
        <v>221200</v>
      </c>
      <c r="D52" s="1" t="s">
        <v>8</v>
      </c>
      <c r="E52" s="4">
        <v>1.124853409E-05</v>
      </c>
      <c r="F52" s="4">
        <f>E52</f>
        <v>1.124853409E-05</v>
      </c>
      <c r="G52" s="1" t="s">
        <v>28</v>
      </c>
    </row>
    <row r="53" spans="1:7" ht="11.25">
      <c r="A53" s="1" t="s">
        <v>6</v>
      </c>
      <c r="B53" s="1" t="s">
        <v>27</v>
      </c>
      <c r="C53" s="1">
        <v>221200</v>
      </c>
      <c r="D53" s="1" t="s">
        <v>10</v>
      </c>
      <c r="E53" s="4">
        <v>9.933360528E-05</v>
      </c>
      <c r="F53" s="4">
        <f aca="true" t="shared" si="2" ref="F53:F66">E53</f>
        <v>9.933360528E-05</v>
      </c>
      <c r="G53" s="1" t="s">
        <v>28</v>
      </c>
    </row>
    <row r="54" spans="1:7" ht="11.25">
      <c r="A54" s="1" t="s">
        <v>6</v>
      </c>
      <c r="B54" s="1" t="s">
        <v>27</v>
      </c>
      <c r="C54" s="1">
        <v>223200</v>
      </c>
      <c r="D54" s="1" t="s">
        <v>8</v>
      </c>
      <c r="E54" s="4">
        <v>7.56433419E-06</v>
      </c>
      <c r="F54" s="4">
        <f t="shared" si="2"/>
        <v>7.56433419E-06</v>
      </c>
      <c r="G54" s="1" t="s">
        <v>28</v>
      </c>
    </row>
    <row r="55" spans="1:7" ht="11.25">
      <c r="A55" s="1" t="s">
        <v>6</v>
      </c>
      <c r="B55" s="1" t="s">
        <v>27</v>
      </c>
      <c r="C55" s="1">
        <v>223200</v>
      </c>
      <c r="D55" s="1" t="s">
        <v>10</v>
      </c>
      <c r="E55" s="4">
        <v>1.51286769E-06</v>
      </c>
      <c r="F55" s="4">
        <f t="shared" si="2"/>
        <v>1.51286769E-06</v>
      </c>
      <c r="G55" s="1" t="s">
        <v>28</v>
      </c>
    </row>
    <row r="56" spans="1:7" ht="11.25">
      <c r="A56" s="1" t="s">
        <v>6</v>
      </c>
      <c r="B56" s="1" t="s">
        <v>27</v>
      </c>
      <c r="C56" s="1">
        <v>241100</v>
      </c>
      <c r="D56" s="1" t="s">
        <v>10</v>
      </c>
      <c r="E56" s="4">
        <v>1.77814E-08</v>
      </c>
      <c r="F56" s="4">
        <f t="shared" si="2"/>
        <v>1.77814E-08</v>
      </c>
      <c r="G56" s="1" t="s">
        <v>28</v>
      </c>
    </row>
    <row r="57" spans="1:7" ht="11.25">
      <c r="A57" s="1" t="s">
        <v>6</v>
      </c>
      <c r="B57" s="1" t="s">
        <v>27</v>
      </c>
      <c r="C57" s="1">
        <v>242120</v>
      </c>
      <c r="D57" s="1" t="s">
        <v>8</v>
      </c>
      <c r="E57" s="4">
        <v>5.937422E-08</v>
      </c>
      <c r="F57" s="4">
        <f t="shared" si="2"/>
        <v>5.937422E-08</v>
      </c>
      <c r="G57" s="1" t="s">
        <v>28</v>
      </c>
    </row>
    <row r="58" spans="1:7" ht="11.25">
      <c r="A58" s="1" t="s">
        <v>6</v>
      </c>
      <c r="B58" s="1" t="s">
        <v>27</v>
      </c>
      <c r="C58" s="1">
        <v>242220</v>
      </c>
      <c r="D58" s="1" t="s">
        <v>8</v>
      </c>
      <c r="E58" s="4">
        <v>5.14357E-08</v>
      </c>
      <c r="F58" s="4">
        <f t="shared" si="2"/>
        <v>5.14357E-08</v>
      </c>
      <c r="G58" s="1" t="s">
        <v>28</v>
      </c>
    </row>
    <row r="59" spans="1:7" ht="11.25">
      <c r="A59" s="1" t="s">
        <v>6</v>
      </c>
      <c r="B59" s="1" t="s">
        <v>27</v>
      </c>
      <c r="C59" s="1">
        <v>242320</v>
      </c>
      <c r="D59" s="1" t="s">
        <v>8</v>
      </c>
      <c r="E59" s="4">
        <v>2.28918E-07</v>
      </c>
      <c r="F59" s="4">
        <f t="shared" si="2"/>
        <v>2.28918E-07</v>
      </c>
      <c r="G59" s="1" t="s">
        <v>28</v>
      </c>
    </row>
    <row r="60" spans="1:7" ht="11.25">
      <c r="A60" s="1" t="s">
        <v>6</v>
      </c>
      <c r="B60" s="1" t="s">
        <v>27</v>
      </c>
      <c r="C60" s="1">
        <v>244100</v>
      </c>
      <c r="D60" s="1" t="s">
        <v>10</v>
      </c>
      <c r="E60" s="4">
        <v>3.7265529E-07</v>
      </c>
      <c r="F60" s="4">
        <f t="shared" si="2"/>
        <v>3.7265529E-07</v>
      </c>
      <c r="G60" s="1" t="s">
        <v>28</v>
      </c>
    </row>
    <row r="61" spans="1:7" ht="11.25">
      <c r="A61" s="1" t="s">
        <v>6</v>
      </c>
      <c r="B61" s="1" t="s">
        <v>29</v>
      </c>
      <c r="E61" s="3">
        <v>21544696225.0712</v>
      </c>
      <c r="F61" s="3">
        <f t="shared" si="2"/>
        <v>21544696225.0712</v>
      </c>
      <c r="G61" s="1" t="s">
        <v>30</v>
      </c>
    </row>
    <row r="62" spans="1:7" ht="11.25">
      <c r="A62" s="1" t="s">
        <v>6</v>
      </c>
      <c r="B62" s="1" t="s">
        <v>31</v>
      </c>
      <c r="E62" s="3">
        <v>28783153917.3789</v>
      </c>
      <c r="F62" s="3">
        <f t="shared" si="2"/>
        <v>28783153917.3789</v>
      </c>
      <c r="G62" s="1" t="s">
        <v>32</v>
      </c>
    </row>
    <row r="63" spans="1:7" ht="11.25">
      <c r="A63" s="1" t="s">
        <v>6</v>
      </c>
      <c r="B63" s="1" t="s">
        <v>33</v>
      </c>
      <c r="E63" s="6">
        <v>4.90023531105844</v>
      </c>
      <c r="F63" s="6">
        <f t="shared" si="2"/>
        <v>4.90023531105844</v>
      </c>
      <c r="G63" s="1" t="s">
        <v>34</v>
      </c>
    </row>
    <row r="64" spans="1:7" ht="11.25">
      <c r="A64" s="1" t="s">
        <v>6</v>
      </c>
      <c r="B64" s="1" t="s">
        <v>35</v>
      </c>
      <c r="E64" s="6">
        <v>1.070252106</v>
      </c>
      <c r="F64" s="6">
        <f t="shared" si="2"/>
        <v>1.070252106</v>
      </c>
      <c r="G64" s="1" t="s">
        <v>36</v>
      </c>
    </row>
    <row r="65" spans="1:7" ht="11.25">
      <c r="A65" s="1" t="s">
        <v>6</v>
      </c>
      <c r="B65" s="1" t="s">
        <v>73</v>
      </c>
      <c r="E65" s="6">
        <v>0.93</v>
      </c>
      <c r="F65" s="6">
        <f t="shared" si="2"/>
        <v>0.93</v>
      </c>
      <c r="G65" s="1" t="s">
        <v>74</v>
      </c>
    </row>
    <row r="66" spans="1:7" ht="11.25">
      <c r="A66" s="1" t="s">
        <v>6</v>
      </c>
      <c r="B66" s="1" t="s">
        <v>38</v>
      </c>
      <c r="E66" s="6">
        <v>0.2</v>
      </c>
      <c r="F66" s="6">
        <f t="shared" si="2"/>
        <v>0.2</v>
      </c>
      <c r="G66" s="1" t="s">
        <v>39</v>
      </c>
    </row>
    <row r="67" spans="5:6" ht="11.25">
      <c r="E67" s="6"/>
      <c r="F67" s="6"/>
    </row>
    <row r="68" spans="5:6" ht="11.25">
      <c r="E68" s="6"/>
      <c r="F68" s="6"/>
    </row>
    <row r="69" spans="1:7" ht="11.25">
      <c r="A69" s="1" t="s">
        <v>6</v>
      </c>
      <c r="B69" s="1" t="s">
        <v>40</v>
      </c>
      <c r="C69" s="1">
        <v>221200</v>
      </c>
      <c r="D69" s="1" t="s">
        <v>8</v>
      </c>
      <c r="E69" s="4">
        <v>0.00386317604117</v>
      </c>
      <c r="F69" s="4">
        <f>$F$65*$F$64*(F7/$F$61)</f>
        <v>0.0038631760411650166</v>
      </c>
      <c r="G69" s="1" t="s">
        <v>75</v>
      </c>
    </row>
    <row r="70" spans="1:7" ht="11.25">
      <c r="A70" s="1" t="s">
        <v>6</v>
      </c>
      <c r="B70" s="1" t="s">
        <v>40</v>
      </c>
      <c r="C70" s="1">
        <v>221200</v>
      </c>
      <c r="D70" s="1" t="s">
        <v>10</v>
      </c>
      <c r="E70" s="4">
        <v>0</v>
      </c>
      <c r="F70" s="4">
        <f>$F$65*$F$64*(F8/$F$61)</f>
        <v>0</v>
      </c>
      <c r="G70" s="1" t="s">
        <v>75</v>
      </c>
    </row>
    <row r="71" spans="1:7" ht="11.25">
      <c r="A71" s="1" t="s">
        <v>6</v>
      </c>
      <c r="B71" s="1" t="s">
        <v>40</v>
      </c>
      <c r="C71" s="1">
        <v>223200</v>
      </c>
      <c r="D71" s="1" t="s">
        <v>8</v>
      </c>
      <c r="E71" s="4">
        <v>0.00373756909855</v>
      </c>
      <c r="F71" s="4">
        <f>$F$65*$F$64*(F24/$F$61)</f>
        <v>7.020608861470933E-05</v>
      </c>
      <c r="G71" s="1" t="s">
        <v>75</v>
      </c>
    </row>
    <row r="72" spans="1:7" ht="11.25">
      <c r="A72" s="1" t="s">
        <v>6</v>
      </c>
      <c r="B72" s="1" t="s">
        <v>40</v>
      </c>
      <c r="C72" s="1">
        <v>223200</v>
      </c>
      <c r="D72" s="1" t="s">
        <v>10</v>
      </c>
      <c r="E72" s="4">
        <v>0.00074751387319</v>
      </c>
      <c r="F72" s="4">
        <f aca="true" t="shared" si="3" ref="F72:F77">$F$65*$F$64*(F25/$F$61)</f>
        <v>1.404121942377415E-05</v>
      </c>
      <c r="G72" s="1" t="s">
        <v>75</v>
      </c>
    </row>
    <row r="73" spans="1:7" ht="11.25">
      <c r="A73" s="1" t="s">
        <v>6</v>
      </c>
      <c r="B73" s="1" t="s">
        <v>40</v>
      </c>
      <c r="C73" s="1">
        <v>241100</v>
      </c>
      <c r="D73" s="1" t="s">
        <v>10</v>
      </c>
      <c r="E73" s="4">
        <v>4.84368306E-06</v>
      </c>
      <c r="F73" s="4">
        <f t="shared" si="3"/>
        <v>0</v>
      </c>
      <c r="G73" s="1" t="s">
        <v>75</v>
      </c>
    </row>
    <row r="74" spans="1:7" ht="11.25">
      <c r="A74" s="1" t="s">
        <v>6</v>
      </c>
      <c r="B74" s="1" t="s">
        <v>40</v>
      </c>
      <c r="C74" s="1">
        <v>242120</v>
      </c>
      <c r="D74" s="1" t="s">
        <v>8</v>
      </c>
      <c r="E74" s="4">
        <v>1.617364213E-05</v>
      </c>
      <c r="F74" s="4">
        <f t="shared" si="3"/>
        <v>0</v>
      </c>
      <c r="G74" s="1" t="s">
        <v>75</v>
      </c>
    </row>
    <row r="75" spans="1:7" ht="11.25">
      <c r="A75" s="1" t="s">
        <v>6</v>
      </c>
      <c r="B75" s="1" t="s">
        <v>40</v>
      </c>
      <c r="C75" s="1">
        <v>242220</v>
      </c>
      <c r="D75" s="1" t="s">
        <v>8</v>
      </c>
      <c r="E75" s="4">
        <v>1.401117307E-05</v>
      </c>
      <c r="F75" s="4">
        <f t="shared" si="3"/>
        <v>0</v>
      </c>
      <c r="G75" s="1" t="s">
        <v>75</v>
      </c>
    </row>
    <row r="76" spans="1:7" ht="11.25">
      <c r="A76" s="1" t="s">
        <v>6</v>
      </c>
      <c r="B76" s="1" t="s">
        <v>40</v>
      </c>
      <c r="C76" s="1">
        <v>242320</v>
      </c>
      <c r="D76" s="1" t="s">
        <v>8</v>
      </c>
      <c r="E76" s="4">
        <v>6.235766329E-05</v>
      </c>
      <c r="F76" s="4">
        <f t="shared" si="3"/>
        <v>0</v>
      </c>
      <c r="G76" s="1" t="s">
        <v>75</v>
      </c>
    </row>
    <row r="77" spans="1:7" ht="11.25">
      <c r="A77" s="1" t="s">
        <v>6</v>
      </c>
      <c r="B77" s="1" t="s">
        <v>40</v>
      </c>
      <c r="C77" s="1">
        <v>244100</v>
      </c>
      <c r="D77" s="1" t="s">
        <v>10</v>
      </c>
      <c r="E77" s="4">
        <v>0.00010151195193</v>
      </c>
      <c r="F77" s="4">
        <f t="shared" si="3"/>
        <v>0</v>
      </c>
      <c r="G77" s="1" t="s">
        <v>75</v>
      </c>
    </row>
    <row r="78" spans="5:6" ht="11.25">
      <c r="E78" s="4">
        <f>SUM(E69:E77)</f>
        <v>0.00854715712639</v>
      </c>
      <c r="F78" s="4">
        <f>SUM(F69:F77)</f>
        <v>0.003947423349203501</v>
      </c>
    </row>
    <row r="79" spans="5:6" ht="11.25">
      <c r="E79" s="4"/>
      <c r="F79" s="4"/>
    </row>
    <row r="80" spans="1:7" ht="11.25">
      <c r="A80" s="1" t="s">
        <v>6</v>
      </c>
      <c r="B80" s="1" t="s">
        <v>41</v>
      </c>
      <c r="C80" s="1">
        <v>221200</v>
      </c>
      <c r="D80" s="1" t="s">
        <v>8</v>
      </c>
      <c r="E80" s="4">
        <v>0.00093104930355</v>
      </c>
      <c r="F80" s="4">
        <f>E80</f>
        <v>0.00093104930355</v>
      </c>
      <c r="G80" s="1" t="s">
        <v>42</v>
      </c>
    </row>
    <row r="81" spans="1:7" ht="11.25">
      <c r="A81" s="1" t="s">
        <v>6</v>
      </c>
      <c r="B81" s="1" t="s">
        <v>41</v>
      </c>
      <c r="C81" s="1">
        <v>221200</v>
      </c>
      <c r="D81" s="1" t="s">
        <v>10</v>
      </c>
      <c r="E81" s="4">
        <v>0</v>
      </c>
      <c r="F81" s="4">
        <f>E81</f>
        <v>0</v>
      </c>
      <c r="G81" s="1" t="s">
        <v>42</v>
      </c>
    </row>
    <row r="82" spans="5:6" ht="11.25">
      <c r="E82" s="4">
        <f>SUM(E80:E81)</f>
        <v>0.00093104930355</v>
      </c>
      <c r="F82" s="4">
        <f>SUM(F80:F81)</f>
        <v>0.00093104930355</v>
      </c>
    </row>
    <row r="83" spans="5:6" ht="11.25">
      <c r="E83" s="4"/>
      <c r="F83" s="4"/>
    </row>
    <row r="84" spans="1:7" ht="11.25">
      <c r="A84" s="1" t="s">
        <v>6</v>
      </c>
      <c r="B84" s="1" t="s">
        <v>43</v>
      </c>
      <c r="C84" s="1">
        <v>221200</v>
      </c>
      <c r="D84" s="1" t="s">
        <v>8</v>
      </c>
      <c r="E84" s="4">
        <v>9.1820359E-07</v>
      </c>
      <c r="F84" s="4">
        <f>E84</f>
        <v>9.1820359E-07</v>
      </c>
      <c r="G84" s="1" t="s">
        <v>44</v>
      </c>
    </row>
    <row r="85" spans="1:7" ht="11.25">
      <c r="A85" s="1" t="s">
        <v>6</v>
      </c>
      <c r="B85" s="1" t="s">
        <v>43</v>
      </c>
      <c r="C85" s="1">
        <v>221200</v>
      </c>
      <c r="D85" s="1" t="s">
        <v>10</v>
      </c>
      <c r="E85" s="4">
        <v>8.10847635E-06</v>
      </c>
      <c r="F85" s="4">
        <f aca="true" t="shared" si="4" ref="F85:F92">E85</f>
        <v>8.10847635E-06</v>
      </c>
      <c r="G85" s="1" t="s">
        <v>44</v>
      </c>
    </row>
    <row r="86" spans="1:7" ht="11.25">
      <c r="A86" s="1" t="s">
        <v>6</v>
      </c>
      <c r="B86" s="1" t="s">
        <v>43</v>
      </c>
      <c r="C86" s="1">
        <v>223200</v>
      </c>
      <c r="D86" s="1" t="s">
        <v>8</v>
      </c>
      <c r="E86" s="4">
        <v>6.1746702E-07</v>
      </c>
      <c r="F86" s="4">
        <f t="shared" si="4"/>
        <v>6.1746702E-07</v>
      </c>
      <c r="G86" s="1" t="s">
        <v>44</v>
      </c>
    </row>
    <row r="87" spans="1:7" ht="11.25">
      <c r="A87" s="1" t="s">
        <v>6</v>
      </c>
      <c r="B87" s="1" t="s">
        <v>43</v>
      </c>
      <c r="C87" s="1">
        <v>223200</v>
      </c>
      <c r="D87" s="1" t="s">
        <v>10</v>
      </c>
      <c r="E87" s="4">
        <v>1.2349347E-07</v>
      </c>
      <c r="F87" s="4">
        <f t="shared" si="4"/>
        <v>1.2349347E-07</v>
      </c>
      <c r="G87" s="1" t="s">
        <v>44</v>
      </c>
    </row>
    <row r="88" spans="1:7" ht="11.25">
      <c r="A88" s="1" t="s">
        <v>6</v>
      </c>
      <c r="B88" s="1" t="s">
        <v>43</v>
      </c>
      <c r="C88" s="1">
        <v>241100</v>
      </c>
      <c r="D88" s="1" t="s">
        <v>10</v>
      </c>
      <c r="E88" s="4">
        <v>1.45147E-09</v>
      </c>
      <c r="F88" s="4">
        <f t="shared" si="4"/>
        <v>1.45147E-09</v>
      </c>
      <c r="G88" s="1" t="s">
        <v>44</v>
      </c>
    </row>
    <row r="89" spans="1:7" ht="11.25">
      <c r="A89" s="1" t="s">
        <v>6</v>
      </c>
      <c r="B89" s="1" t="s">
        <v>43</v>
      </c>
      <c r="C89" s="1">
        <v>242120</v>
      </c>
      <c r="D89" s="1" t="s">
        <v>8</v>
      </c>
      <c r="E89" s="4">
        <v>4.84664E-09</v>
      </c>
      <c r="F89" s="4">
        <f t="shared" si="4"/>
        <v>4.84664E-09</v>
      </c>
      <c r="G89" s="1" t="s">
        <v>44</v>
      </c>
    </row>
    <row r="90" spans="1:7" ht="11.25">
      <c r="A90" s="1" t="s">
        <v>6</v>
      </c>
      <c r="B90" s="1" t="s">
        <v>43</v>
      </c>
      <c r="C90" s="1">
        <v>242220</v>
      </c>
      <c r="D90" s="1" t="s">
        <v>8</v>
      </c>
      <c r="E90" s="4">
        <v>4.19863E-09</v>
      </c>
      <c r="F90" s="4">
        <f t="shared" si="4"/>
        <v>4.19863E-09</v>
      </c>
      <c r="G90" s="1" t="s">
        <v>44</v>
      </c>
    </row>
    <row r="91" spans="1:7" ht="11.25">
      <c r="A91" s="1" t="s">
        <v>6</v>
      </c>
      <c r="B91" s="1" t="s">
        <v>43</v>
      </c>
      <c r="C91" s="1">
        <v>242320</v>
      </c>
      <c r="D91" s="1" t="s">
        <v>8</v>
      </c>
      <c r="E91" s="4">
        <v>1.868629E-08</v>
      </c>
      <c r="F91" s="4">
        <f t="shared" si="4"/>
        <v>1.868629E-08</v>
      </c>
      <c r="G91" s="1" t="s">
        <v>44</v>
      </c>
    </row>
    <row r="92" spans="1:7" ht="11.25">
      <c r="A92" s="1" t="s">
        <v>6</v>
      </c>
      <c r="B92" s="1" t="s">
        <v>43</v>
      </c>
      <c r="C92" s="1">
        <v>244100</v>
      </c>
      <c r="D92" s="1" t="s">
        <v>10</v>
      </c>
      <c r="E92" s="4">
        <v>3.041938E-08</v>
      </c>
      <c r="F92" s="4">
        <f t="shared" si="4"/>
        <v>3.041938E-08</v>
      </c>
      <c r="G92" s="1" t="s">
        <v>44</v>
      </c>
    </row>
    <row r="93" spans="5:6" ht="11.25">
      <c r="E93" s="4">
        <f>SUM(E84:E92)</f>
        <v>9.827242839999998E-06</v>
      </c>
      <c r="F93" s="4">
        <f>SUM(F84:F92)</f>
        <v>9.827242839999998E-06</v>
      </c>
    </row>
    <row r="94" spans="5:6" ht="11.25">
      <c r="E94" s="4"/>
      <c r="F94" s="4"/>
    </row>
    <row r="95" spans="1:7" ht="11.25">
      <c r="A95" s="1" t="s">
        <v>6</v>
      </c>
      <c r="B95" s="1" t="s">
        <v>45</v>
      </c>
      <c r="C95" s="1">
        <v>221200</v>
      </c>
      <c r="D95" s="1" t="s">
        <v>8</v>
      </c>
      <c r="E95" s="4">
        <v>0.0047951435483</v>
      </c>
      <c r="F95" s="4">
        <f>F84+F69+F80</f>
        <v>0.004795143548305016</v>
      </c>
      <c r="G95" s="1" t="s">
        <v>46</v>
      </c>
    </row>
    <row r="96" spans="1:7" ht="11.25">
      <c r="A96" s="1" t="s">
        <v>6</v>
      </c>
      <c r="B96" s="1" t="s">
        <v>45</v>
      </c>
      <c r="C96" s="1">
        <v>221200</v>
      </c>
      <c r="D96" s="1" t="s">
        <v>10</v>
      </c>
      <c r="E96" s="4">
        <v>8.10847635E-06</v>
      </c>
      <c r="F96" s="4">
        <f>F85+F70+F81</f>
        <v>8.10847635E-06</v>
      </c>
      <c r="G96" s="1" t="s">
        <v>46</v>
      </c>
    </row>
    <row r="97" spans="1:7" ht="11.25">
      <c r="A97" s="1" t="s">
        <v>6</v>
      </c>
      <c r="B97" s="1" t="s">
        <v>45</v>
      </c>
      <c r="C97" s="1">
        <v>223200</v>
      </c>
      <c r="D97" s="1" t="s">
        <v>8</v>
      </c>
      <c r="E97" s="4">
        <v>0.00373818656556</v>
      </c>
      <c r="F97" s="4">
        <f>F71+F86</f>
        <v>7.082355563470933E-05</v>
      </c>
      <c r="G97" s="1" t="s">
        <v>46</v>
      </c>
    </row>
    <row r="98" spans="1:7" ht="11.25">
      <c r="A98" s="1" t="s">
        <v>6</v>
      </c>
      <c r="B98" s="1" t="s">
        <v>45</v>
      </c>
      <c r="C98" s="1">
        <v>223200</v>
      </c>
      <c r="D98" s="1" t="s">
        <v>10</v>
      </c>
      <c r="E98" s="4">
        <v>0.00074763736666</v>
      </c>
      <c r="F98" s="4">
        <f aca="true" t="shared" si="5" ref="F98:F103">F72+F87</f>
        <v>1.416471289377415E-05</v>
      </c>
      <c r="G98" s="1" t="s">
        <v>46</v>
      </c>
    </row>
    <row r="99" spans="1:7" ht="11.25">
      <c r="A99" s="1" t="s">
        <v>6</v>
      </c>
      <c r="B99" s="1" t="s">
        <v>45</v>
      </c>
      <c r="C99" s="1">
        <v>241100</v>
      </c>
      <c r="D99" s="1" t="s">
        <v>10</v>
      </c>
      <c r="E99" s="4">
        <v>4.84513453E-06</v>
      </c>
      <c r="F99" s="4">
        <f t="shared" si="5"/>
        <v>1.45147E-09</v>
      </c>
      <c r="G99" s="1" t="s">
        <v>46</v>
      </c>
    </row>
    <row r="100" spans="1:7" ht="11.25">
      <c r="A100" s="1" t="s">
        <v>6</v>
      </c>
      <c r="B100" s="1" t="s">
        <v>45</v>
      </c>
      <c r="C100" s="1">
        <v>242120</v>
      </c>
      <c r="D100" s="1" t="s">
        <v>8</v>
      </c>
      <c r="E100" s="4">
        <v>1.617848877E-05</v>
      </c>
      <c r="F100" s="4">
        <f t="shared" si="5"/>
        <v>4.84664E-09</v>
      </c>
      <c r="G100" s="1" t="s">
        <v>46</v>
      </c>
    </row>
    <row r="101" spans="1:7" ht="11.25">
      <c r="A101" s="1" t="s">
        <v>6</v>
      </c>
      <c r="B101" s="1" t="s">
        <v>45</v>
      </c>
      <c r="C101" s="1">
        <v>242220</v>
      </c>
      <c r="D101" s="1" t="s">
        <v>8</v>
      </c>
      <c r="E101" s="4">
        <v>1.40153717E-05</v>
      </c>
      <c r="F101" s="4">
        <f t="shared" si="5"/>
        <v>4.19863E-09</v>
      </c>
      <c r="G101" s="1" t="s">
        <v>46</v>
      </c>
    </row>
    <row r="102" spans="1:7" ht="11.25">
      <c r="A102" s="1" t="s">
        <v>6</v>
      </c>
      <c r="B102" s="1" t="s">
        <v>45</v>
      </c>
      <c r="C102" s="1">
        <v>242320</v>
      </c>
      <c r="D102" s="1" t="s">
        <v>8</v>
      </c>
      <c r="E102" s="4">
        <v>6.237634958E-05</v>
      </c>
      <c r="F102" s="4">
        <f t="shared" si="5"/>
        <v>1.868629E-08</v>
      </c>
      <c r="G102" s="1" t="s">
        <v>46</v>
      </c>
    </row>
    <row r="103" spans="1:7" ht="11.25">
      <c r="A103" s="1" t="s">
        <v>6</v>
      </c>
      <c r="B103" s="1" t="s">
        <v>45</v>
      </c>
      <c r="C103" s="1">
        <v>244100</v>
      </c>
      <c r="D103" s="1" t="s">
        <v>10</v>
      </c>
      <c r="E103" s="4">
        <v>0.00010154237131</v>
      </c>
      <c r="F103" s="4">
        <f t="shared" si="5"/>
        <v>3.041938E-08</v>
      </c>
      <c r="G103" s="1" t="s">
        <v>46</v>
      </c>
    </row>
    <row r="104" spans="5:6" ht="11.25">
      <c r="E104" s="4">
        <f>SUM(E95:E103)</f>
        <v>0.00948803367276</v>
      </c>
      <c r="F104" s="4">
        <f>SUM(F95:F103)</f>
        <v>0.004888299895593499</v>
      </c>
    </row>
    <row r="105" spans="5:6" ht="11.25">
      <c r="E105" s="4"/>
      <c r="F105" s="4"/>
    </row>
    <row r="106" spans="1:7" ht="11.25">
      <c r="A106" s="1" t="s">
        <v>6</v>
      </c>
      <c r="B106" s="1" t="s">
        <v>47</v>
      </c>
      <c r="D106" s="1" t="s">
        <v>8</v>
      </c>
      <c r="E106" s="4">
        <v>0.00862590032392</v>
      </c>
      <c r="F106" s="4">
        <f>SUMIF($D$95:$D$103,"D",$F$95:$F$103)</f>
        <v>0.004865994835499725</v>
      </c>
      <c r="G106" s="1" t="s">
        <v>48</v>
      </c>
    </row>
    <row r="107" spans="1:7" ht="11.25">
      <c r="A107" s="1" t="s">
        <v>6</v>
      </c>
      <c r="B107" s="1" t="s">
        <v>47</v>
      </c>
      <c r="D107" s="1" t="s">
        <v>10</v>
      </c>
      <c r="E107" s="4">
        <v>0.00086213334885</v>
      </c>
      <c r="F107" s="4">
        <f>SUMIF($D$95:$D$103,"S",$F$95:$F$103)</f>
        <v>2.2305060093774152E-05</v>
      </c>
      <c r="G107" s="1" t="s">
        <v>48</v>
      </c>
    </row>
    <row r="108" spans="5:6" ht="11.25">
      <c r="E108" s="4">
        <f>SUM(E106:E107)</f>
        <v>0.009488033672770001</v>
      </c>
      <c r="F108" s="4">
        <f>SUM(F106:F107)</f>
        <v>0.004888299895593499</v>
      </c>
    </row>
    <row r="109" spans="5:6" ht="11.25">
      <c r="E109" s="4"/>
      <c r="F109" s="4"/>
    </row>
    <row r="110" spans="1:7" ht="11.25">
      <c r="A110" s="1" t="s">
        <v>6</v>
      </c>
      <c r="B110" s="1" t="s">
        <v>49</v>
      </c>
      <c r="D110" s="1" t="s">
        <v>50</v>
      </c>
      <c r="E110" s="4">
        <v>0.00026172612908</v>
      </c>
      <c r="F110" s="4"/>
      <c r="G110" s="1" t="s">
        <v>51</v>
      </c>
    </row>
    <row r="111" spans="1:7" ht="11.25">
      <c r="A111" s="1" t="s">
        <v>6</v>
      </c>
      <c r="B111" s="1" t="s">
        <v>49</v>
      </c>
      <c r="D111" s="1" t="s">
        <v>8</v>
      </c>
      <c r="E111" s="4">
        <v>0.00233847311719</v>
      </c>
      <c r="F111" s="4"/>
      <c r="G111" s="1" t="s">
        <v>51</v>
      </c>
    </row>
    <row r="112" spans="1:7" ht="11.25">
      <c r="A112" s="1" t="s">
        <v>6</v>
      </c>
      <c r="B112" s="1" t="s">
        <v>49</v>
      </c>
      <c r="D112" s="1" t="s">
        <v>10</v>
      </c>
      <c r="E112" s="4">
        <v>0.00182253082551</v>
      </c>
      <c r="F112" s="4"/>
      <c r="G112" s="1" t="s">
        <v>51</v>
      </c>
    </row>
    <row r="113" spans="5:6" ht="11.25">
      <c r="E113" s="4">
        <f>SUM(E110:E112)</f>
        <v>0.00442273007178</v>
      </c>
      <c r="F113" s="4">
        <f>F108*E115</f>
        <v>0.0022786208074036716</v>
      </c>
    </row>
    <row r="115" spans="2:6" ht="11.25">
      <c r="B115" s="1" t="s">
        <v>52</v>
      </c>
      <c r="E115" s="7">
        <f>E113/E108</f>
        <v>0.4661376871451172</v>
      </c>
      <c r="F115" s="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&amp;CConfidential Per Protective 
Order in WUTC Docket No. UT-023003&amp;RPage &amp;P of &amp;N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E7" sqref="E7:G1191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3" width="9.28125" style="1" bestFit="1" customWidth="1"/>
    <col min="4" max="4" width="9.140625" style="1" customWidth="1"/>
    <col min="5" max="5" width="15.140625" style="1" bestFit="1" customWidth="1"/>
    <col min="6" max="6" width="14.140625" style="1" customWidth="1"/>
    <col min="7" max="7" width="39.57421875" style="1" bestFit="1" customWidth="1"/>
    <col min="8" max="16384" width="9.140625" style="1" customWidth="1"/>
  </cols>
  <sheetData>
    <row r="1" spans="1:2" ht="12">
      <c r="A1" s="11" t="s">
        <v>118</v>
      </c>
      <c r="B1" s="11"/>
    </row>
    <row r="2" spans="1:2" ht="12">
      <c r="A2" s="11" t="s">
        <v>108</v>
      </c>
      <c r="B2" s="11" t="s">
        <v>110</v>
      </c>
    </row>
    <row r="3" spans="1:2" ht="12">
      <c r="A3" s="11"/>
      <c r="B3" s="11" t="s">
        <v>129</v>
      </c>
    </row>
    <row r="4" spans="1:2" ht="12">
      <c r="A4" s="11"/>
      <c r="B4" s="11"/>
    </row>
    <row r="6" spans="1:7" ht="33.7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569</v>
      </c>
      <c r="G6" s="12" t="s">
        <v>5</v>
      </c>
    </row>
    <row r="7" spans="1:6" ht="11.25">
      <c r="A7" s="1" t="s">
        <v>6</v>
      </c>
      <c r="B7" s="1" t="s">
        <v>86</v>
      </c>
      <c r="C7" s="1">
        <v>221200</v>
      </c>
      <c r="D7" s="1" t="s">
        <v>8</v>
      </c>
      <c r="E7" s="2"/>
      <c r="F7" s="2"/>
    </row>
    <row r="8" spans="1:6" ht="11.25">
      <c r="A8" s="1" t="s">
        <v>6</v>
      </c>
      <c r="B8" s="1" t="s">
        <v>86</v>
      </c>
      <c r="C8" s="1">
        <v>221200</v>
      </c>
      <c r="D8" s="1" t="s">
        <v>10</v>
      </c>
      <c r="E8" s="2"/>
      <c r="F8" s="2"/>
    </row>
    <row r="9" spans="5:6" ht="11.25">
      <c r="E9" s="2"/>
      <c r="F9" s="2"/>
    </row>
    <row r="10" spans="1:6" ht="11.25">
      <c r="A10" s="1" t="s">
        <v>6</v>
      </c>
      <c r="B10" s="1" t="s">
        <v>11</v>
      </c>
      <c r="C10" s="1">
        <v>223200</v>
      </c>
      <c r="D10" s="1" t="s">
        <v>8</v>
      </c>
      <c r="E10" s="2"/>
      <c r="F10" s="2"/>
    </row>
    <row r="11" spans="1:6" ht="11.25">
      <c r="A11" s="1" t="s">
        <v>6</v>
      </c>
      <c r="B11" s="1" t="s">
        <v>11</v>
      </c>
      <c r="C11" s="1">
        <v>223200</v>
      </c>
      <c r="D11" s="1" t="s">
        <v>10</v>
      </c>
      <c r="E11" s="2"/>
      <c r="F11" s="2"/>
    </row>
    <row r="12" spans="5:6" ht="11.25">
      <c r="E12" s="2"/>
      <c r="F12" s="2"/>
    </row>
    <row r="13" spans="1:6" ht="11.25">
      <c r="A13" s="1" t="s">
        <v>6</v>
      </c>
      <c r="B13" s="1" t="s">
        <v>13</v>
      </c>
      <c r="C13" s="1">
        <v>223200</v>
      </c>
      <c r="D13" s="1" t="s">
        <v>8</v>
      </c>
      <c r="E13" s="2"/>
      <c r="F13" s="2"/>
    </row>
    <row r="14" spans="1:6" ht="11.25">
      <c r="A14" s="1" t="s">
        <v>6</v>
      </c>
      <c r="B14" s="1" t="s">
        <v>13</v>
      </c>
      <c r="C14" s="1">
        <v>223200</v>
      </c>
      <c r="D14" s="1" t="s">
        <v>10</v>
      </c>
      <c r="E14" s="2"/>
      <c r="F14" s="2"/>
    </row>
    <row r="15" spans="1:6" ht="11.25">
      <c r="A15" s="1" t="s">
        <v>6</v>
      </c>
      <c r="B15" s="1" t="s">
        <v>13</v>
      </c>
      <c r="C15" s="1">
        <v>241100</v>
      </c>
      <c r="D15" s="1" t="s">
        <v>10</v>
      </c>
      <c r="E15" s="2"/>
      <c r="F15" s="2"/>
    </row>
    <row r="16" spans="1:6" ht="11.25">
      <c r="A16" s="1" t="s">
        <v>6</v>
      </c>
      <c r="B16" s="1" t="s">
        <v>13</v>
      </c>
      <c r="C16" s="1">
        <v>242120</v>
      </c>
      <c r="D16" s="1" t="s">
        <v>8</v>
      </c>
      <c r="E16" s="2"/>
      <c r="F16" s="2"/>
    </row>
    <row r="17" spans="1:6" ht="11.25">
      <c r="A17" s="1" t="s">
        <v>6</v>
      </c>
      <c r="B17" s="1" t="s">
        <v>13</v>
      </c>
      <c r="C17" s="1">
        <v>242220</v>
      </c>
      <c r="D17" s="1" t="s">
        <v>8</v>
      </c>
      <c r="E17" s="2"/>
      <c r="F17" s="2"/>
    </row>
    <row r="18" spans="1:6" ht="11.25">
      <c r="A18" s="1" t="s">
        <v>6</v>
      </c>
      <c r="B18" s="1" t="s">
        <v>13</v>
      </c>
      <c r="C18" s="1">
        <v>242320</v>
      </c>
      <c r="D18" s="1" t="s">
        <v>8</v>
      </c>
      <c r="E18" s="2"/>
      <c r="F18" s="2"/>
    </row>
    <row r="19" spans="1:6" ht="11.25">
      <c r="A19" s="1" t="s">
        <v>6</v>
      </c>
      <c r="B19" s="1" t="s">
        <v>13</v>
      </c>
      <c r="C19" s="1">
        <v>244100</v>
      </c>
      <c r="D19" s="1" t="s">
        <v>10</v>
      </c>
      <c r="E19" s="2"/>
      <c r="F19" s="2"/>
    </row>
    <row r="20" spans="5:6" ht="11.25">
      <c r="E20" s="2"/>
      <c r="F20" s="2"/>
    </row>
    <row r="21" spans="1:6" ht="11.25">
      <c r="A21" s="1" t="s">
        <v>6</v>
      </c>
      <c r="B21" s="1" t="s">
        <v>15</v>
      </c>
      <c r="E21" s="3"/>
      <c r="F21" s="3"/>
    </row>
    <row r="22" spans="1:6" ht="11.25">
      <c r="A22" s="1" t="s">
        <v>6</v>
      </c>
      <c r="B22" s="1" t="s">
        <v>17</v>
      </c>
      <c r="E22" s="3"/>
      <c r="F22" s="3"/>
    </row>
    <row r="23" spans="5:6" ht="11.25">
      <c r="E23" s="3"/>
      <c r="F23" s="3"/>
    </row>
    <row r="24" spans="1:6" ht="11.25">
      <c r="A24" s="1" t="s">
        <v>6</v>
      </c>
      <c r="B24" s="1" t="s">
        <v>19</v>
      </c>
      <c r="C24" s="1">
        <v>223200</v>
      </c>
      <c r="D24" s="1" t="s">
        <v>8</v>
      </c>
      <c r="E24" s="2"/>
      <c r="F24" s="2"/>
    </row>
    <row r="25" spans="1:6" ht="11.25">
      <c r="A25" s="1" t="s">
        <v>6</v>
      </c>
      <c r="B25" s="1" t="s">
        <v>19</v>
      </c>
      <c r="C25" s="1">
        <v>223200</v>
      </c>
      <c r="D25" s="1" t="s">
        <v>10</v>
      </c>
      <c r="E25" s="2"/>
      <c r="F25" s="2"/>
    </row>
    <row r="26" spans="1:6" ht="11.25">
      <c r="A26" s="1" t="s">
        <v>6</v>
      </c>
      <c r="B26" s="1" t="s">
        <v>19</v>
      </c>
      <c r="C26" s="1">
        <v>241100</v>
      </c>
      <c r="D26" s="1" t="s">
        <v>10</v>
      </c>
      <c r="E26" s="2"/>
      <c r="F26" s="2"/>
    </row>
    <row r="27" spans="1:6" ht="11.25">
      <c r="A27" s="1" t="s">
        <v>6</v>
      </c>
      <c r="B27" s="1" t="s">
        <v>19</v>
      </c>
      <c r="C27" s="1">
        <v>242120</v>
      </c>
      <c r="D27" s="1" t="s">
        <v>8</v>
      </c>
      <c r="E27" s="2"/>
      <c r="F27" s="2"/>
    </row>
    <row r="28" spans="1:6" ht="11.25">
      <c r="A28" s="1" t="s">
        <v>6</v>
      </c>
      <c r="B28" s="1" t="s">
        <v>19</v>
      </c>
      <c r="C28" s="1">
        <v>242220</v>
      </c>
      <c r="D28" s="1" t="s">
        <v>8</v>
      </c>
      <c r="E28" s="2"/>
      <c r="F28" s="2"/>
    </row>
    <row r="29" spans="1:6" ht="11.25">
      <c r="A29" s="1" t="s">
        <v>6</v>
      </c>
      <c r="B29" s="1" t="s">
        <v>19</v>
      </c>
      <c r="C29" s="1">
        <v>242320</v>
      </c>
      <c r="D29" s="1" t="s">
        <v>8</v>
      </c>
      <c r="E29" s="2"/>
      <c r="F29" s="2"/>
    </row>
    <row r="30" spans="1:6" ht="11.25">
      <c r="A30" s="1" t="s">
        <v>6</v>
      </c>
      <c r="B30" s="1" t="s">
        <v>19</v>
      </c>
      <c r="C30" s="1">
        <v>244100</v>
      </c>
      <c r="D30" s="1" t="s">
        <v>10</v>
      </c>
      <c r="E30" s="2"/>
      <c r="F30" s="2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1:6" ht="11.25">
      <c r="A34" s="1" t="s">
        <v>6</v>
      </c>
      <c r="B34" s="1" t="s">
        <v>21</v>
      </c>
      <c r="C34" s="1">
        <v>221200</v>
      </c>
      <c r="D34" s="1" t="s">
        <v>8</v>
      </c>
      <c r="E34" s="2"/>
      <c r="F34" s="2"/>
    </row>
    <row r="35" spans="1:6" ht="11.25">
      <c r="A35" s="1" t="s">
        <v>6</v>
      </c>
      <c r="B35" s="1" t="s">
        <v>21</v>
      </c>
      <c r="C35" s="1">
        <v>221200</v>
      </c>
      <c r="D35" s="1" t="s">
        <v>10</v>
      </c>
      <c r="E35" s="2"/>
      <c r="F35" s="2"/>
    </row>
    <row r="36" ht="11.25">
      <c r="E36" s="2"/>
    </row>
    <row r="37" spans="1:6" ht="11.25">
      <c r="A37" s="1" t="s">
        <v>6</v>
      </c>
      <c r="B37" s="1" t="s">
        <v>23</v>
      </c>
      <c r="C37" s="1">
        <v>221200</v>
      </c>
      <c r="D37" s="1" t="s">
        <v>8</v>
      </c>
      <c r="E37" s="4"/>
      <c r="F37" s="4"/>
    </row>
    <row r="38" spans="1:6" ht="11.25">
      <c r="A38" s="1" t="s">
        <v>6</v>
      </c>
      <c r="B38" s="1" t="s">
        <v>23</v>
      </c>
      <c r="C38" s="1">
        <v>221200</v>
      </c>
      <c r="D38" s="1" t="s">
        <v>10</v>
      </c>
      <c r="E38" s="4"/>
      <c r="F38" s="4"/>
    </row>
    <row r="39" spans="1:6" ht="11.25">
      <c r="A39" s="1" t="s">
        <v>6</v>
      </c>
      <c r="B39" s="1" t="s">
        <v>23</v>
      </c>
      <c r="C39" s="1">
        <v>223200</v>
      </c>
      <c r="D39" s="1" t="s">
        <v>8</v>
      </c>
      <c r="E39" s="4"/>
      <c r="F39" s="4"/>
    </row>
    <row r="40" spans="1:6" ht="11.25">
      <c r="A40" s="1" t="s">
        <v>6</v>
      </c>
      <c r="B40" s="1" t="s">
        <v>23</v>
      </c>
      <c r="C40" s="1">
        <v>223200</v>
      </c>
      <c r="D40" s="1" t="s">
        <v>10</v>
      </c>
      <c r="E40" s="4"/>
      <c r="F40" s="4"/>
    </row>
    <row r="41" spans="1:6" ht="11.25">
      <c r="A41" s="1" t="s">
        <v>6</v>
      </c>
      <c r="B41" s="1" t="s">
        <v>23</v>
      </c>
      <c r="C41" s="1">
        <v>241100</v>
      </c>
      <c r="D41" s="1" t="s">
        <v>10</v>
      </c>
      <c r="E41" s="4"/>
      <c r="F41" s="4"/>
    </row>
    <row r="42" spans="1:6" ht="11.25">
      <c r="A42" s="1" t="s">
        <v>6</v>
      </c>
      <c r="B42" s="1" t="s">
        <v>23</v>
      </c>
      <c r="C42" s="1">
        <v>242120</v>
      </c>
      <c r="D42" s="1" t="s">
        <v>8</v>
      </c>
      <c r="E42" s="4"/>
      <c r="F42" s="4"/>
    </row>
    <row r="43" spans="1:6" ht="11.25">
      <c r="A43" s="1" t="s">
        <v>6</v>
      </c>
      <c r="B43" s="1" t="s">
        <v>23</v>
      </c>
      <c r="C43" s="1">
        <v>242220</v>
      </c>
      <c r="D43" s="1" t="s">
        <v>8</v>
      </c>
      <c r="E43" s="4"/>
      <c r="F43" s="4"/>
    </row>
    <row r="44" spans="1:6" ht="11.25">
      <c r="A44" s="1" t="s">
        <v>6</v>
      </c>
      <c r="B44" s="1" t="s">
        <v>23</v>
      </c>
      <c r="C44" s="1">
        <v>242320</v>
      </c>
      <c r="D44" s="1" t="s">
        <v>8</v>
      </c>
      <c r="E44" s="4"/>
      <c r="F44" s="4"/>
    </row>
    <row r="45" spans="1:6" ht="11.25">
      <c r="A45" s="1" t="s">
        <v>6</v>
      </c>
      <c r="B45" s="1" t="s">
        <v>23</v>
      </c>
      <c r="C45" s="1">
        <v>244100</v>
      </c>
      <c r="D45" s="1" t="s">
        <v>10</v>
      </c>
      <c r="E45" s="4"/>
      <c r="F45" s="4"/>
    </row>
    <row r="46" ht="11.25">
      <c r="E46" s="4"/>
    </row>
    <row r="47" ht="11.25">
      <c r="E47" s="4"/>
    </row>
    <row r="48" spans="1:2" ht="11.25">
      <c r="A48" s="1" t="s">
        <v>6</v>
      </c>
      <c r="B48" s="1" t="s">
        <v>25</v>
      </c>
    </row>
    <row r="51" spans="1:6" ht="11.25">
      <c r="A51" s="1" t="s">
        <v>6</v>
      </c>
      <c r="B51" s="1" t="s">
        <v>27</v>
      </c>
      <c r="C51" s="1">
        <v>221200</v>
      </c>
      <c r="D51" s="1" t="s">
        <v>8</v>
      </c>
      <c r="E51" s="4"/>
      <c r="F51" s="4"/>
    </row>
    <row r="52" spans="1:6" ht="11.25">
      <c r="A52" s="1" t="s">
        <v>6</v>
      </c>
      <c r="B52" s="1" t="s">
        <v>27</v>
      </c>
      <c r="C52" s="1">
        <v>221200</v>
      </c>
      <c r="D52" s="1" t="s">
        <v>10</v>
      </c>
      <c r="E52" s="4"/>
      <c r="F52" s="4"/>
    </row>
    <row r="53" spans="1:6" ht="11.25">
      <c r="A53" s="1" t="s">
        <v>6</v>
      </c>
      <c r="B53" s="1" t="s">
        <v>27</v>
      </c>
      <c r="C53" s="1">
        <v>223200</v>
      </c>
      <c r="D53" s="1" t="s">
        <v>8</v>
      </c>
      <c r="E53" s="4"/>
      <c r="F53" s="4"/>
    </row>
    <row r="54" spans="1:6" ht="11.25">
      <c r="A54" s="1" t="s">
        <v>6</v>
      </c>
      <c r="B54" s="1" t="s">
        <v>27</v>
      </c>
      <c r="C54" s="1">
        <v>223200</v>
      </c>
      <c r="D54" s="1" t="s">
        <v>10</v>
      </c>
      <c r="E54" s="4"/>
      <c r="F54" s="4"/>
    </row>
    <row r="55" spans="1:6" ht="11.25">
      <c r="A55" s="1" t="s">
        <v>6</v>
      </c>
      <c r="B55" s="1" t="s">
        <v>27</v>
      </c>
      <c r="C55" s="1">
        <v>241100</v>
      </c>
      <c r="D55" s="1" t="s">
        <v>10</v>
      </c>
      <c r="E55" s="4"/>
      <c r="F55" s="4"/>
    </row>
    <row r="56" spans="1:6" ht="11.25">
      <c r="A56" s="1" t="s">
        <v>6</v>
      </c>
      <c r="B56" s="1" t="s">
        <v>27</v>
      </c>
      <c r="C56" s="1">
        <v>242120</v>
      </c>
      <c r="D56" s="1" t="s">
        <v>8</v>
      </c>
      <c r="E56" s="4"/>
      <c r="F56" s="4"/>
    </row>
    <row r="57" spans="1:6" ht="11.25">
      <c r="A57" s="1" t="s">
        <v>6</v>
      </c>
      <c r="B57" s="1" t="s">
        <v>27</v>
      </c>
      <c r="C57" s="1">
        <v>242220</v>
      </c>
      <c r="D57" s="1" t="s">
        <v>8</v>
      </c>
      <c r="E57" s="4"/>
      <c r="F57" s="4"/>
    </row>
    <row r="58" spans="1:6" ht="11.25">
      <c r="A58" s="1" t="s">
        <v>6</v>
      </c>
      <c r="B58" s="1" t="s">
        <v>27</v>
      </c>
      <c r="C58" s="1">
        <v>242320</v>
      </c>
      <c r="D58" s="1" t="s">
        <v>8</v>
      </c>
      <c r="E58" s="4"/>
      <c r="F58" s="4"/>
    </row>
    <row r="59" spans="1:6" ht="11.25">
      <c r="A59" s="1" t="s">
        <v>6</v>
      </c>
      <c r="B59" s="1" t="s">
        <v>27</v>
      </c>
      <c r="C59" s="1">
        <v>244100</v>
      </c>
      <c r="D59" s="1" t="s">
        <v>10</v>
      </c>
      <c r="E59" s="4"/>
      <c r="F59" s="4"/>
    </row>
    <row r="60" ht="11.25">
      <c r="E60" s="4"/>
    </row>
    <row r="61" ht="11.25">
      <c r="E61" s="4"/>
    </row>
    <row r="62" ht="11.25">
      <c r="E62" s="4"/>
    </row>
    <row r="63" spans="1:6" ht="11.25">
      <c r="A63" s="1" t="s">
        <v>6</v>
      </c>
      <c r="B63" s="1" t="s">
        <v>29</v>
      </c>
      <c r="E63" s="3"/>
      <c r="F63" s="117"/>
    </row>
    <row r="64" spans="1:6" ht="11.25">
      <c r="A64" s="1" t="s">
        <v>6</v>
      </c>
      <c r="B64" s="1" t="s">
        <v>31</v>
      </c>
      <c r="E64" s="3"/>
      <c r="F64" s="117"/>
    </row>
    <row r="65" spans="1:6" ht="11.25">
      <c r="A65" s="1" t="s">
        <v>6</v>
      </c>
      <c r="B65" s="1" t="s">
        <v>33</v>
      </c>
      <c r="E65" s="6"/>
      <c r="F65" s="117"/>
    </row>
    <row r="66" spans="1:6" ht="11.25">
      <c r="A66" s="1" t="s">
        <v>6</v>
      </c>
      <c r="B66" s="1" t="s">
        <v>35</v>
      </c>
      <c r="E66" s="6"/>
      <c r="F66" s="117"/>
    </row>
    <row r="67" spans="1:6" ht="11.25">
      <c r="A67" s="1" t="s">
        <v>6</v>
      </c>
      <c r="B67" s="1" t="s">
        <v>73</v>
      </c>
      <c r="E67" s="6"/>
      <c r="F67" s="117"/>
    </row>
    <row r="68" spans="1:6" ht="11.25">
      <c r="A68" s="1" t="s">
        <v>6</v>
      </c>
      <c r="B68" s="1" t="s">
        <v>38</v>
      </c>
      <c r="E68" s="6"/>
      <c r="F68" s="117"/>
    </row>
    <row r="71" spans="1:6" ht="11.25">
      <c r="A71" s="1" t="s">
        <v>6</v>
      </c>
      <c r="B71" s="1" t="s">
        <v>40</v>
      </c>
      <c r="C71" s="1">
        <v>221200</v>
      </c>
      <c r="D71" s="1" t="s">
        <v>8</v>
      </c>
      <c r="E71" s="4"/>
      <c r="F71" s="4"/>
    </row>
    <row r="72" spans="1:6" ht="11.25">
      <c r="A72" s="1" t="s">
        <v>6</v>
      </c>
      <c r="B72" s="1" t="s">
        <v>40</v>
      </c>
      <c r="C72" s="1">
        <v>221200</v>
      </c>
      <c r="D72" s="1" t="s">
        <v>10</v>
      </c>
      <c r="E72" s="4"/>
      <c r="F72" s="4"/>
    </row>
    <row r="73" spans="1:6" ht="11.25">
      <c r="A73" s="1" t="s">
        <v>6</v>
      </c>
      <c r="B73" s="1" t="s">
        <v>40</v>
      </c>
      <c r="C73" s="1">
        <v>223200</v>
      </c>
      <c r="D73" s="1" t="s">
        <v>8</v>
      </c>
      <c r="E73" s="4"/>
      <c r="F73" s="4"/>
    </row>
    <row r="74" spans="1:6" ht="11.25">
      <c r="A74" s="1" t="s">
        <v>6</v>
      </c>
      <c r="B74" s="1" t="s">
        <v>40</v>
      </c>
      <c r="C74" s="1">
        <v>223200</v>
      </c>
      <c r="D74" s="1" t="s">
        <v>10</v>
      </c>
      <c r="E74" s="4"/>
      <c r="F74" s="4"/>
    </row>
    <row r="75" spans="1:6" ht="11.25">
      <c r="A75" s="1" t="s">
        <v>6</v>
      </c>
      <c r="B75" s="1" t="s">
        <v>40</v>
      </c>
      <c r="C75" s="1">
        <v>241100</v>
      </c>
      <c r="D75" s="1" t="s">
        <v>10</v>
      </c>
      <c r="E75" s="4"/>
      <c r="F75" s="4"/>
    </row>
    <row r="76" spans="1:6" ht="11.25">
      <c r="A76" s="1" t="s">
        <v>6</v>
      </c>
      <c r="B76" s="1" t="s">
        <v>40</v>
      </c>
      <c r="C76" s="1">
        <v>242120</v>
      </c>
      <c r="D76" s="1" t="s">
        <v>8</v>
      </c>
      <c r="E76" s="4"/>
      <c r="F76" s="4"/>
    </row>
    <row r="77" spans="1:6" ht="11.25">
      <c r="A77" s="1" t="s">
        <v>6</v>
      </c>
      <c r="B77" s="1" t="s">
        <v>40</v>
      </c>
      <c r="C77" s="1">
        <v>242220</v>
      </c>
      <c r="D77" s="1" t="s">
        <v>8</v>
      </c>
      <c r="E77" s="4"/>
      <c r="F77" s="4"/>
    </row>
    <row r="78" spans="1:6" ht="11.25">
      <c r="A78" s="1" t="s">
        <v>6</v>
      </c>
      <c r="B78" s="1" t="s">
        <v>40</v>
      </c>
      <c r="C78" s="1">
        <v>242320</v>
      </c>
      <c r="D78" s="1" t="s">
        <v>8</v>
      </c>
      <c r="E78" s="4"/>
      <c r="F78" s="4"/>
    </row>
    <row r="79" spans="1:6" ht="11.25">
      <c r="A79" s="1" t="s">
        <v>6</v>
      </c>
      <c r="B79" s="1" t="s">
        <v>40</v>
      </c>
      <c r="C79" s="1">
        <v>244100</v>
      </c>
      <c r="D79" s="1" t="s">
        <v>10</v>
      </c>
      <c r="E79" s="4"/>
      <c r="F79" s="4"/>
    </row>
    <row r="80" ht="11.25">
      <c r="E80" s="4"/>
    </row>
    <row r="81" ht="11.25">
      <c r="E81" s="4"/>
    </row>
    <row r="82" spans="1:6" ht="11.25">
      <c r="A82" s="1" t="s">
        <v>6</v>
      </c>
      <c r="B82" s="1" t="s">
        <v>41</v>
      </c>
      <c r="C82" s="1">
        <v>221200</v>
      </c>
      <c r="D82" s="1" t="s">
        <v>8</v>
      </c>
      <c r="E82" s="4"/>
      <c r="F82" s="4"/>
    </row>
    <row r="83" spans="1:6" ht="11.25">
      <c r="A83" s="1" t="s">
        <v>6</v>
      </c>
      <c r="B83" s="1" t="s">
        <v>41</v>
      </c>
      <c r="C83" s="1">
        <v>221200</v>
      </c>
      <c r="D83" s="1" t="s">
        <v>10</v>
      </c>
      <c r="E83" s="4"/>
      <c r="F83" s="4"/>
    </row>
    <row r="84" ht="11.25">
      <c r="E84" s="4"/>
    </row>
    <row r="85" ht="11.25">
      <c r="E85" s="4"/>
    </row>
    <row r="86" spans="1:6" ht="11.25">
      <c r="A86" s="1" t="s">
        <v>6</v>
      </c>
      <c r="B86" s="1" t="s">
        <v>43</v>
      </c>
      <c r="C86" s="1">
        <v>221200</v>
      </c>
      <c r="D86" s="1" t="s">
        <v>8</v>
      </c>
      <c r="E86" s="4"/>
      <c r="F86" s="4"/>
    </row>
    <row r="87" spans="1:6" ht="11.25">
      <c r="A87" s="1" t="s">
        <v>6</v>
      </c>
      <c r="B87" s="1" t="s">
        <v>43</v>
      </c>
      <c r="C87" s="1">
        <v>221200</v>
      </c>
      <c r="D87" s="1" t="s">
        <v>10</v>
      </c>
      <c r="E87" s="4"/>
      <c r="F87" s="4"/>
    </row>
    <row r="88" spans="1:6" ht="11.25">
      <c r="A88" s="1" t="s">
        <v>6</v>
      </c>
      <c r="B88" s="1" t="s">
        <v>43</v>
      </c>
      <c r="C88" s="1">
        <v>223200</v>
      </c>
      <c r="D88" s="1" t="s">
        <v>8</v>
      </c>
      <c r="E88" s="4"/>
      <c r="F88" s="4"/>
    </row>
    <row r="89" spans="1:6" ht="11.25">
      <c r="A89" s="1" t="s">
        <v>6</v>
      </c>
      <c r="B89" s="1" t="s">
        <v>43</v>
      </c>
      <c r="C89" s="1">
        <v>223200</v>
      </c>
      <c r="D89" s="1" t="s">
        <v>10</v>
      </c>
      <c r="E89" s="4"/>
      <c r="F89" s="4"/>
    </row>
    <row r="90" spans="1:6" ht="11.25">
      <c r="A90" s="1" t="s">
        <v>6</v>
      </c>
      <c r="B90" s="1" t="s">
        <v>43</v>
      </c>
      <c r="C90" s="1">
        <v>241100</v>
      </c>
      <c r="D90" s="1" t="s">
        <v>10</v>
      </c>
      <c r="E90" s="4"/>
      <c r="F90" s="4"/>
    </row>
    <row r="91" spans="1:6" ht="11.25">
      <c r="A91" s="1" t="s">
        <v>6</v>
      </c>
      <c r="B91" s="1" t="s">
        <v>43</v>
      </c>
      <c r="C91" s="1">
        <v>242120</v>
      </c>
      <c r="D91" s="1" t="s">
        <v>8</v>
      </c>
      <c r="E91" s="4"/>
      <c r="F91" s="4"/>
    </row>
    <row r="92" spans="1:6" ht="11.25">
      <c r="A92" s="1" t="s">
        <v>6</v>
      </c>
      <c r="B92" s="1" t="s">
        <v>43</v>
      </c>
      <c r="C92" s="1">
        <v>242220</v>
      </c>
      <c r="D92" s="1" t="s">
        <v>8</v>
      </c>
      <c r="E92" s="4"/>
      <c r="F92" s="4"/>
    </row>
    <row r="93" spans="1:6" ht="11.25">
      <c r="A93" s="1" t="s">
        <v>6</v>
      </c>
      <c r="B93" s="1" t="s">
        <v>43</v>
      </c>
      <c r="C93" s="1">
        <v>242320</v>
      </c>
      <c r="D93" s="1" t="s">
        <v>8</v>
      </c>
      <c r="E93" s="4"/>
      <c r="F93" s="4"/>
    </row>
    <row r="94" spans="1:6" ht="11.25">
      <c r="A94" s="1" t="s">
        <v>6</v>
      </c>
      <c r="B94" s="1" t="s">
        <v>43</v>
      </c>
      <c r="C94" s="1">
        <v>244100</v>
      </c>
      <c r="D94" s="1" t="s">
        <v>10</v>
      </c>
      <c r="E94" s="4"/>
      <c r="F94" s="4"/>
    </row>
    <row r="95" ht="11.25">
      <c r="E95" s="4"/>
    </row>
    <row r="96" ht="11.25">
      <c r="E96" s="4"/>
    </row>
    <row r="97" spans="1:6" ht="11.25">
      <c r="A97" s="1" t="s">
        <v>6</v>
      </c>
      <c r="B97" s="1" t="s">
        <v>45</v>
      </c>
      <c r="C97" s="1">
        <v>221200</v>
      </c>
      <c r="D97" s="1" t="s">
        <v>8</v>
      </c>
      <c r="E97" s="4"/>
      <c r="F97" s="4"/>
    </row>
    <row r="98" spans="1:6" ht="11.25">
      <c r="A98" s="1" t="s">
        <v>6</v>
      </c>
      <c r="B98" s="1" t="s">
        <v>45</v>
      </c>
      <c r="C98" s="1">
        <v>221200</v>
      </c>
      <c r="D98" s="1" t="s">
        <v>10</v>
      </c>
      <c r="E98" s="4"/>
      <c r="F98" s="4"/>
    </row>
    <row r="99" spans="1:6" ht="11.25">
      <c r="A99" s="1" t="s">
        <v>6</v>
      </c>
      <c r="B99" s="1" t="s">
        <v>45</v>
      </c>
      <c r="C99" s="1">
        <v>223200</v>
      </c>
      <c r="D99" s="1" t="s">
        <v>8</v>
      </c>
      <c r="E99" s="4"/>
      <c r="F99" s="4"/>
    </row>
    <row r="100" spans="1:6" ht="11.25">
      <c r="A100" s="1" t="s">
        <v>6</v>
      </c>
      <c r="B100" s="1" t="s">
        <v>45</v>
      </c>
      <c r="C100" s="1">
        <v>223200</v>
      </c>
      <c r="D100" s="1" t="s">
        <v>10</v>
      </c>
      <c r="E100" s="4"/>
      <c r="F100" s="4"/>
    </row>
    <row r="101" spans="1:6" ht="11.25">
      <c r="A101" s="1" t="s">
        <v>6</v>
      </c>
      <c r="B101" s="1" t="s">
        <v>45</v>
      </c>
      <c r="C101" s="1">
        <v>241100</v>
      </c>
      <c r="D101" s="1" t="s">
        <v>10</v>
      </c>
      <c r="E101" s="4"/>
      <c r="F101" s="4"/>
    </row>
    <row r="102" spans="1:6" ht="11.25">
      <c r="A102" s="1" t="s">
        <v>6</v>
      </c>
      <c r="B102" s="1" t="s">
        <v>45</v>
      </c>
      <c r="C102" s="1">
        <v>242120</v>
      </c>
      <c r="D102" s="1" t="s">
        <v>8</v>
      </c>
      <c r="E102" s="4"/>
      <c r="F102" s="4"/>
    </row>
    <row r="103" spans="1:6" ht="11.25">
      <c r="A103" s="1" t="s">
        <v>6</v>
      </c>
      <c r="B103" s="1" t="s">
        <v>45</v>
      </c>
      <c r="C103" s="1">
        <v>242220</v>
      </c>
      <c r="D103" s="1" t="s">
        <v>8</v>
      </c>
      <c r="E103" s="4"/>
      <c r="F103" s="4"/>
    </row>
    <row r="104" spans="1:6" ht="11.25">
      <c r="A104" s="1" t="s">
        <v>6</v>
      </c>
      <c r="B104" s="1" t="s">
        <v>45</v>
      </c>
      <c r="C104" s="1">
        <v>242320</v>
      </c>
      <c r="D104" s="1" t="s">
        <v>8</v>
      </c>
      <c r="E104" s="4"/>
      <c r="F104" s="4"/>
    </row>
    <row r="105" spans="1:6" ht="11.25">
      <c r="A105" s="1" t="s">
        <v>6</v>
      </c>
      <c r="B105" s="1" t="s">
        <v>45</v>
      </c>
      <c r="C105" s="1">
        <v>244100</v>
      </c>
      <c r="D105" s="1" t="s">
        <v>10</v>
      </c>
      <c r="E105" s="4"/>
      <c r="F105" s="4"/>
    </row>
    <row r="106" spans="5:6" ht="11.25">
      <c r="E106" s="4"/>
      <c r="F106" s="4"/>
    </row>
    <row r="107" ht="11.25">
      <c r="E107" s="4"/>
    </row>
    <row r="108" spans="1:6" ht="11.25">
      <c r="A108" s="1" t="s">
        <v>6</v>
      </c>
      <c r="B108" s="1" t="s">
        <v>47</v>
      </c>
      <c r="D108" s="1" t="s">
        <v>8</v>
      </c>
      <c r="E108" s="4"/>
      <c r="F108" s="4"/>
    </row>
    <row r="109" spans="1:6" ht="11.25">
      <c r="A109" s="1" t="s">
        <v>6</v>
      </c>
      <c r="B109" s="1" t="s">
        <v>47</v>
      </c>
      <c r="D109" s="1" t="s">
        <v>10</v>
      </c>
      <c r="E109" s="4"/>
      <c r="F109" s="4"/>
    </row>
    <row r="110" spans="5:6" ht="11.25">
      <c r="E110" s="4"/>
      <c r="F110" s="4"/>
    </row>
    <row r="111" ht="11.25">
      <c r="E111" s="4"/>
    </row>
    <row r="112" spans="1:6" ht="11.25">
      <c r="A112" s="1" t="s">
        <v>6</v>
      </c>
      <c r="B112" s="1" t="s">
        <v>49</v>
      </c>
      <c r="D112" s="1" t="s">
        <v>50</v>
      </c>
      <c r="E112" s="4"/>
      <c r="F112" s="4"/>
    </row>
    <row r="113" spans="1:6" ht="11.25">
      <c r="A113" s="1" t="s">
        <v>6</v>
      </c>
      <c r="B113" s="1" t="s">
        <v>49</v>
      </c>
      <c r="D113" s="1" t="s">
        <v>8</v>
      </c>
      <c r="E113" s="4"/>
      <c r="F113" s="4"/>
    </row>
    <row r="114" spans="1:6" ht="11.25">
      <c r="A114" s="1" t="s">
        <v>6</v>
      </c>
      <c r="B114" s="1" t="s">
        <v>49</v>
      </c>
      <c r="D114" s="1" t="s">
        <v>10</v>
      </c>
      <c r="E114" s="4"/>
      <c r="F114" s="4"/>
    </row>
    <row r="115" spans="5:6" ht="11.25">
      <c r="E115" s="4"/>
      <c r="F115" s="4"/>
    </row>
    <row r="116" ht="11.25">
      <c r="E116" s="4"/>
    </row>
    <row r="117" spans="2:6" ht="11.25">
      <c r="B117" s="1" t="s">
        <v>570</v>
      </c>
      <c r="E117" s="118"/>
      <c r="F117" s="4"/>
    </row>
    <row r="118" ht="11.25">
      <c r="E118" s="4"/>
    </row>
    <row r="119" ht="11.25">
      <c r="E119" s="4"/>
    </row>
    <row r="120" spans="5:6" ht="11.25">
      <c r="E120" s="114"/>
      <c r="F120" s="114"/>
    </row>
    <row r="121" ht="11.25">
      <c r="E121" s="4"/>
    </row>
    <row r="122" ht="11.25">
      <c r="E122" s="4"/>
    </row>
    <row r="123" ht="11.25">
      <c r="E123" s="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&amp;CREDACTED
Confidential Per Protective 
Order in WUTC Docket No. UT-023003&amp;RPage &amp;P of &amp;N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C32" sqref="C32"/>
    </sheetView>
  </sheetViews>
  <sheetFormatPr defaultColWidth="9.140625" defaultRowHeight="12.75"/>
  <cols>
    <col min="1" max="1" width="7.421875" style="8" customWidth="1"/>
    <col min="2" max="2" width="24.00390625" style="8" bestFit="1" customWidth="1"/>
    <col min="3" max="3" width="9.28125" style="8" customWidth="1"/>
    <col min="4" max="4" width="3.421875" style="8" bestFit="1" customWidth="1"/>
    <col min="5" max="5" width="15.140625" style="8" bestFit="1" customWidth="1"/>
    <col min="6" max="6" width="15.140625" style="8" customWidth="1"/>
    <col min="7" max="7" width="55.140625" style="8" bestFit="1" customWidth="1"/>
    <col min="8" max="16384" width="9.140625" style="8" customWidth="1"/>
  </cols>
  <sheetData>
    <row r="1" spans="1:2" s="1" customFormat="1" ht="12">
      <c r="A1" s="11" t="s">
        <v>119</v>
      </c>
      <c r="B1" s="11"/>
    </row>
    <row r="2" spans="1:2" s="1" customFormat="1" ht="12">
      <c r="A2" s="11" t="s">
        <v>108</v>
      </c>
      <c r="B2" s="11" t="s">
        <v>110</v>
      </c>
    </row>
    <row r="3" spans="1:2" s="1" customFormat="1" ht="12">
      <c r="A3" s="11"/>
      <c r="B3" s="11" t="s">
        <v>128</v>
      </c>
    </row>
    <row r="4" spans="1:2" s="1" customFormat="1" ht="12">
      <c r="A4" s="11"/>
      <c r="B4" s="11"/>
    </row>
    <row r="5" s="1" customFormat="1" ht="11.25"/>
    <row r="6" spans="1:7" ht="33.7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136</v>
      </c>
      <c r="G6" s="12" t="s">
        <v>5</v>
      </c>
    </row>
    <row r="7" spans="1:8" ht="11.25">
      <c r="A7" s="8" t="s">
        <v>6</v>
      </c>
      <c r="B7" s="8" t="s">
        <v>94</v>
      </c>
      <c r="C7" s="8">
        <v>221200</v>
      </c>
      <c r="D7" s="8" t="s">
        <v>8</v>
      </c>
      <c r="E7" s="2"/>
      <c r="F7" s="2"/>
      <c r="H7" s="102"/>
    </row>
    <row r="8" spans="1:6" ht="11.25">
      <c r="A8" s="8" t="s">
        <v>6</v>
      </c>
      <c r="B8" s="8" t="s">
        <v>94</v>
      </c>
      <c r="C8" s="8">
        <v>221200</v>
      </c>
      <c r="D8" s="8" t="s">
        <v>10</v>
      </c>
      <c r="E8" s="2"/>
      <c r="F8" s="2"/>
    </row>
    <row r="9" spans="5:6" ht="11.25">
      <c r="E9" s="2"/>
      <c r="F9" s="2"/>
    </row>
    <row r="10" spans="1:6" ht="11.25">
      <c r="A10" s="8" t="s">
        <v>6</v>
      </c>
      <c r="B10" s="8" t="s">
        <v>89</v>
      </c>
      <c r="C10" s="8">
        <v>221200</v>
      </c>
      <c r="D10" s="8" t="s">
        <v>8</v>
      </c>
      <c r="E10" s="2"/>
      <c r="F10" s="2"/>
    </row>
    <row r="11" spans="1:6" ht="11.25">
      <c r="A11" s="8" t="s">
        <v>6</v>
      </c>
      <c r="B11" s="8" t="s">
        <v>89</v>
      </c>
      <c r="C11" s="8">
        <v>221200</v>
      </c>
      <c r="D11" s="8" t="s">
        <v>10</v>
      </c>
      <c r="E11" s="2"/>
      <c r="F11" s="2"/>
    </row>
    <row r="12" spans="5:6" ht="11.25">
      <c r="E12" s="2"/>
      <c r="F12" s="2"/>
    </row>
    <row r="13" spans="1:8" ht="11.25">
      <c r="A13" s="8" t="s">
        <v>6</v>
      </c>
      <c r="B13" s="8" t="s">
        <v>86</v>
      </c>
      <c r="C13" s="8">
        <v>221200</v>
      </c>
      <c r="D13" s="8" t="s">
        <v>8</v>
      </c>
      <c r="E13" s="2"/>
      <c r="F13" s="2"/>
      <c r="H13" s="102"/>
    </row>
    <row r="14" spans="1:6" ht="11.25">
      <c r="A14" s="8" t="s">
        <v>6</v>
      </c>
      <c r="B14" s="8" t="s">
        <v>86</v>
      </c>
      <c r="C14" s="8">
        <v>221200</v>
      </c>
      <c r="D14" s="8" t="s">
        <v>10</v>
      </c>
      <c r="E14" s="2"/>
      <c r="F14" s="2"/>
    </row>
    <row r="15" spans="5:6" ht="11.25">
      <c r="E15" s="2"/>
      <c r="F15" s="2"/>
    </row>
    <row r="16" spans="1:6" ht="11.25">
      <c r="A16" s="8" t="s">
        <v>6</v>
      </c>
      <c r="B16" s="8" t="s">
        <v>11</v>
      </c>
      <c r="C16" s="8">
        <v>223200</v>
      </c>
      <c r="D16" s="8" t="s">
        <v>8</v>
      </c>
      <c r="E16" s="2"/>
      <c r="F16" s="2"/>
    </row>
    <row r="17" spans="1:6" ht="11.25">
      <c r="A17" s="8" t="s">
        <v>6</v>
      </c>
      <c r="B17" s="8" t="s">
        <v>11</v>
      </c>
      <c r="C17" s="8">
        <v>223200</v>
      </c>
      <c r="D17" s="8" t="s">
        <v>10</v>
      </c>
      <c r="E17" s="2"/>
      <c r="F17" s="2"/>
    </row>
    <row r="18" spans="5:6" ht="11.25">
      <c r="E18" s="2"/>
      <c r="F18" s="2"/>
    </row>
    <row r="19" spans="1:6" ht="11.25">
      <c r="A19" s="8" t="s">
        <v>6</v>
      </c>
      <c r="B19" s="8" t="s">
        <v>13</v>
      </c>
      <c r="C19" s="8">
        <v>223200</v>
      </c>
      <c r="D19" s="8" t="s">
        <v>8</v>
      </c>
      <c r="E19" s="2"/>
      <c r="F19" s="2"/>
    </row>
    <row r="20" spans="1:6" ht="11.25">
      <c r="A20" s="8" t="s">
        <v>6</v>
      </c>
      <c r="B20" s="8" t="s">
        <v>13</v>
      </c>
      <c r="C20" s="8">
        <v>223200</v>
      </c>
      <c r="D20" s="8" t="s">
        <v>10</v>
      </c>
      <c r="E20" s="2"/>
      <c r="F20" s="2"/>
    </row>
    <row r="21" spans="1:6" ht="11.25">
      <c r="A21" s="8" t="s">
        <v>6</v>
      </c>
      <c r="B21" s="8" t="s">
        <v>13</v>
      </c>
      <c r="C21" s="8">
        <v>241100</v>
      </c>
      <c r="D21" s="8" t="s">
        <v>10</v>
      </c>
      <c r="E21" s="2"/>
      <c r="F21" s="2"/>
    </row>
    <row r="22" spans="1:6" ht="11.25">
      <c r="A22" s="8" t="s">
        <v>6</v>
      </c>
      <c r="B22" s="8" t="s">
        <v>13</v>
      </c>
      <c r="C22" s="8">
        <v>242120</v>
      </c>
      <c r="D22" s="8" t="s">
        <v>8</v>
      </c>
      <c r="E22" s="2"/>
      <c r="F22" s="2"/>
    </row>
    <row r="23" spans="1:6" ht="11.25">
      <c r="A23" s="8" t="s">
        <v>6</v>
      </c>
      <c r="B23" s="8" t="s">
        <v>13</v>
      </c>
      <c r="C23" s="8">
        <v>242220</v>
      </c>
      <c r="D23" s="8" t="s">
        <v>8</v>
      </c>
      <c r="E23" s="2"/>
      <c r="F23" s="2"/>
    </row>
    <row r="24" spans="1:6" ht="11.25">
      <c r="A24" s="8" t="s">
        <v>6</v>
      </c>
      <c r="B24" s="8" t="s">
        <v>13</v>
      </c>
      <c r="C24" s="8">
        <v>242320</v>
      </c>
      <c r="D24" s="8" t="s">
        <v>8</v>
      </c>
      <c r="E24" s="2"/>
      <c r="F24" s="2"/>
    </row>
    <row r="25" spans="1:6" ht="11.25">
      <c r="A25" s="8" t="s">
        <v>6</v>
      </c>
      <c r="B25" s="8" t="s">
        <v>13</v>
      </c>
      <c r="C25" s="8">
        <v>244100</v>
      </c>
      <c r="D25" s="8" t="s">
        <v>10</v>
      </c>
      <c r="E25" s="2"/>
      <c r="F25" s="2"/>
    </row>
    <row r="26" spans="5:6" ht="11.25">
      <c r="E26" s="2"/>
      <c r="F26" s="2"/>
    </row>
    <row r="27" spans="1:6" ht="11.25">
      <c r="A27" s="8" t="s">
        <v>6</v>
      </c>
      <c r="B27" s="8" t="s">
        <v>95</v>
      </c>
      <c r="C27" s="8">
        <v>223200</v>
      </c>
      <c r="D27" s="8" t="s">
        <v>8</v>
      </c>
      <c r="E27" s="2"/>
      <c r="F27" s="2"/>
    </row>
    <row r="28" spans="1:6" ht="11.25">
      <c r="A28" s="8" t="s">
        <v>6</v>
      </c>
      <c r="B28" s="8" t="s">
        <v>95</v>
      </c>
      <c r="C28" s="8">
        <v>223200</v>
      </c>
      <c r="D28" s="8" t="s">
        <v>10</v>
      </c>
      <c r="E28" s="2"/>
      <c r="F28" s="2"/>
    </row>
    <row r="29" spans="5:6" ht="11.25">
      <c r="E29" s="2"/>
      <c r="F29" s="2"/>
    </row>
    <row r="30" spans="1:6" ht="11.25">
      <c r="A30" s="8" t="s">
        <v>6</v>
      </c>
      <c r="B30" s="8" t="s">
        <v>96</v>
      </c>
      <c r="C30" s="8">
        <v>223200</v>
      </c>
      <c r="D30" s="8" t="s">
        <v>8</v>
      </c>
      <c r="E30" s="2"/>
      <c r="F30" s="2"/>
    </row>
    <row r="31" spans="1:6" ht="11.25">
      <c r="A31" s="8" t="s">
        <v>6</v>
      </c>
      <c r="B31" s="8" t="s">
        <v>96</v>
      </c>
      <c r="C31" s="8">
        <v>223200</v>
      </c>
      <c r="D31" s="8" t="s">
        <v>10</v>
      </c>
      <c r="E31" s="2"/>
      <c r="F31" s="2"/>
    </row>
    <row r="32" spans="1:6" ht="11.25">
      <c r="A32" s="8" t="s">
        <v>6</v>
      </c>
      <c r="B32" s="8" t="s">
        <v>96</v>
      </c>
      <c r="C32" s="8">
        <v>241100</v>
      </c>
      <c r="D32" s="8" t="s">
        <v>10</v>
      </c>
      <c r="E32" s="2"/>
      <c r="F32" s="2"/>
    </row>
    <row r="33" spans="1:6" ht="11.25">
      <c r="A33" s="8" t="s">
        <v>6</v>
      </c>
      <c r="B33" s="8" t="s">
        <v>96</v>
      </c>
      <c r="C33" s="8">
        <v>242120</v>
      </c>
      <c r="D33" s="8" t="s">
        <v>8</v>
      </c>
      <c r="E33" s="2"/>
      <c r="F33" s="2"/>
    </row>
    <row r="34" spans="1:6" ht="11.25">
      <c r="A34" s="8" t="s">
        <v>6</v>
      </c>
      <c r="B34" s="8" t="s">
        <v>96</v>
      </c>
      <c r="C34" s="8">
        <v>242220</v>
      </c>
      <c r="D34" s="8" t="s">
        <v>8</v>
      </c>
      <c r="E34" s="2"/>
      <c r="F34" s="2"/>
    </row>
    <row r="35" spans="1:6" ht="11.25">
      <c r="A35" s="8" t="s">
        <v>6</v>
      </c>
      <c r="B35" s="8" t="s">
        <v>96</v>
      </c>
      <c r="C35" s="8">
        <v>242320</v>
      </c>
      <c r="D35" s="8" t="s">
        <v>8</v>
      </c>
      <c r="E35" s="2"/>
      <c r="F35" s="2"/>
    </row>
    <row r="36" spans="1:6" ht="11.25">
      <c r="A36" s="8" t="s">
        <v>6</v>
      </c>
      <c r="B36" s="8" t="s">
        <v>96</v>
      </c>
      <c r="C36" s="8">
        <v>244100</v>
      </c>
      <c r="D36" s="8" t="s">
        <v>10</v>
      </c>
      <c r="E36" s="2"/>
      <c r="F36" s="2"/>
    </row>
    <row r="37" spans="5:6" ht="11.25">
      <c r="E37" s="2"/>
      <c r="F37" s="2"/>
    </row>
    <row r="38" spans="1:2" ht="11.25">
      <c r="A38" s="8" t="s">
        <v>6</v>
      </c>
      <c r="B38" s="8" t="s">
        <v>97</v>
      </c>
    </row>
    <row r="39" spans="1:6" ht="11.25">
      <c r="A39" s="8" t="s">
        <v>6</v>
      </c>
      <c r="B39" s="8" t="s">
        <v>98</v>
      </c>
      <c r="E39" s="119"/>
      <c r="F39" s="119"/>
    </row>
    <row r="40" spans="1:6" ht="11.25">
      <c r="A40" s="8" t="s">
        <v>6</v>
      </c>
      <c r="B40" s="8" t="s">
        <v>90</v>
      </c>
      <c r="E40" s="119"/>
      <c r="F40" s="119"/>
    </row>
    <row r="41" spans="1:6" ht="11.25">
      <c r="A41" s="8" t="s">
        <v>6</v>
      </c>
      <c r="B41" s="8" t="s">
        <v>99</v>
      </c>
      <c r="E41" s="119"/>
      <c r="F41" s="119"/>
    </row>
    <row r="42" spans="1:6" ht="11.25">
      <c r="A42" s="8" t="s">
        <v>6</v>
      </c>
      <c r="B42" s="8" t="s">
        <v>15</v>
      </c>
      <c r="E42" s="119"/>
      <c r="F42" s="119"/>
    </row>
    <row r="43" spans="1:6" ht="11.25">
      <c r="A43" s="8" t="s">
        <v>6</v>
      </c>
      <c r="B43" s="8" t="s">
        <v>17</v>
      </c>
      <c r="E43" s="119"/>
      <c r="F43" s="119"/>
    </row>
    <row r="44" spans="5:6" ht="11.25">
      <c r="E44" s="119"/>
      <c r="F44" s="119"/>
    </row>
    <row r="45" spans="1:6" ht="11.25">
      <c r="A45" s="8" t="s">
        <v>6</v>
      </c>
      <c r="B45" s="8" t="s">
        <v>100</v>
      </c>
      <c r="C45" s="8">
        <v>223200</v>
      </c>
      <c r="D45" s="8" t="s">
        <v>8</v>
      </c>
      <c r="E45" s="2"/>
      <c r="F45" s="2"/>
    </row>
    <row r="46" spans="1:6" ht="11.25">
      <c r="A46" s="8" t="s">
        <v>6</v>
      </c>
      <c r="B46" s="8" t="s">
        <v>100</v>
      </c>
      <c r="C46" s="8">
        <v>223200</v>
      </c>
      <c r="D46" s="8" t="s">
        <v>10</v>
      </c>
      <c r="E46" s="2"/>
      <c r="F46" s="2"/>
    </row>
    <row r="47" spans="1:6" ht="11.25">
      <c r="A47" s="8" t="s">
        <v>6</v>
      </c>
      <c r="B47" s="8" t="s">
        <v>100</v>
      </c>
      <c r="C47" s="8">
        <v>241100</v>
      </c>
      <c r="D47" s="8" t="s">
        <v>10</v>
      </c>
      <c r="E47" s="2"/>
      <c r="F47" s="2"/>
    </row>
    <row r="48" spans="1:6" ht="11.25">
      <c r="A48" s="8" t="s">
        <v>6</v>
      </c>
      <c r="B48" s="8" t="s">
        <v>100</v>
      </c>
      <c r="C48" s="8">
        <v>242120</v>
      </c>
      <c r="D48" s="8" t="s">
        <v>8</v>
      </c>
      <c r="E48" s="2"/>
      <c r="F48" s="2"/>
    </row>
    <row r="49" spans="1:6" ht="11.25">
      <c r="A49" s="8" t="s">
        <v>6</v>
      </c>
      <c r="B49" s="8" t="s">
        <v>100</v>
      </c>
      <c r="C49" s="8">
        <v>242220</v>
      </c>
      <c r="D49" s="8" t="s">
        <v>8</v>
      </c>
      <c r="E49" s="2"/>
      <c r="F49" s="2"/>
    </row>
    <row r="50" spans="1:6" ht="11.25">
      <c r="A50" s="8" t="s">
        <v>6</v>
      </c>
      <c r="B50" s="8" t="s">
        <v>100</v>
      </c>
      <c r="C50" s="8">
        <v>242320</v>
      </c>
      <c r="D50" s="8" t="s">
        <v>8</v>
      </c>
      <c r="E50" s="2"/>
      <c r="F50" s="2"/>
    </row>
    <row r="51" spans="1:6" ht="11.25">
      <c r="A51" s="8" t="s">
        <v>6</v>
      </c>
      <c r="B51" s="8" t="s">
        <v>100</v>
      </c>
      <c r="C51" s="8">
        <v>244100</v>
      </c>
      <c r="D51" s="8" t="s">
        <v>10</v>
      </c>
      <c r="E51" s="2"/>
      <c r="F51" s="2"/>
    </row>
    <row r="52" spans="5:6" ht="11.25">
      <c r="E52" s="2"/>
      <c r="F52" s="2"/>
    </row>
    <row r="53" spans="1:6" ht="11.25">
      <c r="A53" s="8" t="s">
        <v>6</v>
      </c>
      <c r="B53" s="8" t="s">
        <v>19</v>
      </c>
      <c r="C53" s="8">
        <v>223200</v>
      </c>
      <c r="D53" s="8" t="s">
        <v>8</v>
      </c>
      <c r="E53" s="2"/>
      <c r="F53" s="2"/>
    </row>
    <row r="54" spans="1:6" ht="11.25">
      <c r="A54" s="8" t="s">
        <v>6</v>
      </c>
      <c r="B54" s="8" t="s">
        <v>19</v>
      </c>
      <c r="C54" s="8">
        <v>223200</v>
      </c>
      <c r="D54" s="8" t="s">
        <v>10</v>
      </c>
      <c r="E54" s="2"/>
      <c r="F54" s="2"/>
    </row>
    <row r="55" spans="1:6" ht="11.25">
      <c r="A55" s="8" t="s">
        <v>6</v>
      </c>
      <c r="B55" s="8" t="s">
        <v>19</v>
      </c>
      <c r="C55" s="8">
        <v>241100</v>
      </c>
      <c r="D55" s="8" t="s">
        <v>10</v>
      </c>
      <c r="E55" s="2"/>
      <c r="F55" s="2"/>
    </row>
    <row r="56" spans="1:6" ht="11.25">
      <c r="A56" s="8" t="s">
        <v>6</v>
      </c>
      <c r="B56" s="8" t="s">
        <v>19</v>
      </c>
      <c r="C56" s="8">
        <v>242120</v>
      </c>
      <c r="D56" s="8" t="s">
        <v>8</v>
      </c>
      <c r="E56" s="2"/>
      <c r="F56" s="2"/>
    </row>
    <row r="57" spans="1:6" ht="11.25">
      <c r="A57" s="8" t="s">
        <v>6</v>
      </c>
      <c r="B57" s="8" t="s">
        <v>19</v>
      </c>
      <c r="C57" s="8">
        <v>242220</v>
      </c>
      <c r="D57" s="8" t="s">
        <v>8</v>
      </c>
      <c r="E57" s="2"/>
      <c r="F57" s="2"/>
    </row>
    <row r="58" spans="1:6" ht="11.25">
      <c r="A58" s="8" t="s">
        <v>6</v>
      </c>
      <c r="B58" s="8" t="s">
        <v>19</v>
      </c>
      <c r="C58" s="8">
        <v>242320</v>
      </c>
      <c r="D58" s="8" t="s">
        <v>8</v>
      </c>
      <c r="E58" s="2"/>
      <c r="F58" s="2"/>
    </row>
    <row r="59" spans="1:6" ht="11.25">
      <c r="A59" s="8" t="s">
        <v>6</v>
      </c>
      <c r="B59" s="8" t="s">
        <v>19</v>
      </c>
      <c r="C59" s="8">
        <v>244100</v>
      </c>
      <c r="D59" s="8" t="s">
        <v>10</v>
      </c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1:6" ht="11.25">
      <c r="A62" s="8" t="s">
        <v>6</v>
      </c>
      <c r="B62" s="8" t="s">
        <v>21</v>
      </c>
      <c r="C62" s="8">
        <v>221200</v>
      </c>
      <c r="D62" s="8" t="s">
        <v>8</v>
      </c>
      <c r="E62" s="2"/>
      <c r="F62" s="2"/>
    </row>
    <row r="63" spans="1:6" ht="11.25">
      <c r="A63" s="8" t="s">
        <v>6</v>
      </c>
      <c r="B63" s="8" t="s">
        <v>21</v>
      </c>
      <c r="C63" s="8">
        <v>221200</v>
      </c>
      <c r="D63" s="8" t="s">
        <v>10</v>
      </c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1:6" ht="11.25">
      <c r="A66" s="8" t="s">
        <v>6</v>
      </c>
      <c r="B66" s="8" t="s">
        <v>23</v>
      </c>
      <c r="C66" s="8">
        <v>221200</v>
      </c>
      <c r="D66" s="8" t="s">
        <v>8</v>
      </c>
      <c r="E66" s="9"/>
      <c r="F66" s="9"/>
    </row>
    <row r="67" spans="1:6" ht="11.25">
      <c r="A67" s="8" t="s">
        <v>6</v>
      </c>
      <c r="B67" s="8" t="s">
        <v>23</v>
      </c>
      <c r="C67" s="8">
        <v>221200</v>
      </c>
      <c r="D67" s="8" t="s">
        <v>10</v>
      </c>
      <c r="E67" s="9"/>
      <c r="F67" s="9"/>
    </row>
    <row r="68" spans="1:6" ht="11.25">
      <c r="A68" s="8" t="s">
        <v>6</v>
      </c>
      <c r="B68" s="8" t="s">
        <v>23</v>
      </c>
      <c r="C68" s="8">
        <v>223200</v>
      </c>
      <c r="D68" s="8" t="s">
        <v>8</v>
      </c>
      <c r="E68" s="9"/>
      <c r="F68" s="9"/>
    </row>
    <row r="69" spans="1:6" ht="11.25">
      <c r="A69" s="8" t="s">
        <v>6</v>
      </c>
      <c r="B69" s="8" t="s">
        <v>23</v>
      </c>
      <c r="C69" s="8">
        <v>223200</v>
      </c>
      <c r="D69" s="8" t="s">
        <v>10</v>
      </c>
      <c r="E69" s="9"/>
      <c r="F69" s="9"/>
    </row>
    <row r="70" spans="1:6" ht="11.25">
      <c r="A70" s="8" t="s">
        <v>6</v>
      </c>
      <c r="B70" s="8" t="s">
        <v>23</v>
      </c>
      <c r="C70" s="8">
        <v>241100</v>
      </c>
      <c r="D70" s="8" t="s">
        <v>10</v>
      </c>
      <c r="E70" s="9"/>
      <c r="F70" s="9"/>
    </row>
    <row r="71" spans="1:6" ht="11.25">
      <c r="A71" s="8" t="s">
        <v>6</v>
      </c>
      <c r="B71" s="8" t="s">
        <v>23</v>
      </c>
      <c r="C71" s="8">
        <v>242120</v>
      </c>
      <c r="D71" s="8" t="s">
        <v>8</v>
      </c>
      <c r="E71" s="9"/>
      <c r="F71" s="9"/>
    </row>
    <row r="72" spans="1:6" ht="11.25">
      <c r="A72" s="8" t="s">
        <v>6</v>
      </c>
      <c r="B72" s="8" t="s">
        <v>23</v>
      </c>
      <c r="C72" s="8">
        <v>242220</v>
      </c>
      <c r="D72" s="8" t="s">
        <v>8</v>
      </c>
      <c r="E72" s="9"/>
      <c r="F72" s="9"/>
    </row>
    <row r="73" spans="1:6" ht="11.25">
      <c r="A73" s="8" t="s">
        <v>6</v>
      </c>
      <c r="B73" s="8" t="s">
        <v>23</v>
      </c>
      <c r="C73" s="8">
        <v>242320</v>
      </c>
      <c r="D73" s="8" t="s">
        <v>8</v>
      </c>
      <c r="E73" s="9"/>
      <c r="F73" s="9"/>
    </row>
    <row r="74" spans="1:6" ht="11.25">
      <c r="A74" s="8" t="s">
        <v>6</v>
      </c>
      <c r="B74" s="8" t="s">
        <v>23</v>
      </c>
      <c r="C74" s="8">
        <v>244100</v>
      </c>
      <c r="D74" s="8" t="s">
        <v>10</v>
      </c>
      <c r="E74" s="9"/>
      <c r="F74" s="9"/>
    </row>
    <row r="75" spans="5:6" ht="11.25">
      <c r="E75" s="9"/>
      <c r="F75" s="9"/>
    </row>
    <row r="76" spans="5:6" ht="11.25">
      <c r="E76" s="9"/>
      <c r="F76" s="9"/>
    </row>
    <row r="77" spans="1:6" ht="11.25">
      <c r="A77" s="8" t="s">
        <v>6</v>
      </c>
      <c r="B77" s="8" t="s">
        <v>25</v>
      </c>
      <c r="F77" s="9"/>
    </row>
    <row r="78" ht="11.25">
      <c r="F78" s="9"/>
    </row>
    <row r="79" ht="11.25">
      <c r="F79" s="9"/>
    </row>
    <row r="80" spans="1:6" ht="11.25">
      <c r="A80" s="8" t="s">
        <v>6</v>
      </c>
      <c r="B80" s="8" t="s">
        <v>27</v>
      </c>
      <c r="C80" s="8">
        <v>221200</v>
      </c>
      <c r="D80" s="8" t="s">
        <v>8</v>
      </c>
      <c r="E80" s="9"/>
      <c r="F80" s="9"/>
    </row>
    <row r="81" spans="1:6" ht="11.25">
      <c r="A81" s="8" t="s">
        <v>6</v>
      </c>
      <c r="B81" s="8" t="s">
        <v>27</v>
      </c>
      <c r="C81" s="8">
        <v>221200</v>
      </c>
      <c r="D81" s="8" t="s">
        <v>10</v>
      </c>
      <c r="E81" s="9"/>
      <c r="F81" s="9"/>
    </row>
    <row r="82" spans="1:6" ht="11.25">
      <c r="A82" s="8" t="s">
        <v>6</v>
      </c>
      <c r="B82" s="8" t="s">
        <v>27</v>
      </c>
      <c r="C82" s="8">
        <v>223200</v>
      </c>
      <c r="D82" s="8" t="s">
        <v>8</v>
      </c>
      <c r="E82" s="9"/>
      <c r="F82" s="9"/>
    </row>
    <row r="83" spans="1:6" ht="11.25">
      <c r="A83" s="8" t="s">
        <v>6</v>
      </c>
      <c r="B83" s="8" t="s">
        <v>27</v>
      </c>
      <c r="C83" s="8">
        <v>223200</v>
      </c>
      <c r="D83" s="8" t="s">
        <v>10</v>
      </c>
      <c r="E83" s="9"/>
      <c r="F83" s="9"/>
    </row>
    <row r="84" spans="1:6" ht="11.25">
      <c r="A84" s="8" t="s">
        <v>6</v>
      </c>
      <c r="B84" s="8" t="s">
        <v>27</v>
      </c>
      <c r="C84" s="8">
        <v>241100</v>
      </c>
      <c r="D84" s="8" t="s">
        <v>10</v>
      </c>
      <c r="E84" s="9"/>
      <c r="F84" s="9"/>
    </row>
    <row r="85" spans="1:6" ht="11.25">
      <c r="A85" s="8" t="s">
        <v>6</v>
      </c>
      <c r="B85" s="8" t="s">
        <v>27</v>
      </c>
      <c r="C85" s="8">
        <v>242120</v>
      </c>
      <c r="D85" s="8" t="s">
        <v>8</v>
      </c>
      <c r="E85" s="9"/>
      <c r="F85" s="9"/>
    </row>
    <row r="86" spans="1:6" ht="11.25">
      <c r="A86" s="8" t="s">
        <v>6</v>
      </c>
      <c r="B86" s="8" t="s">
        <v>27</v>
      </c>
      <c r="C86" s="8">
        <v>242220</v>
      </c>
      <c r="D86" s="8" t="s">
        <v>8</v>
      </c>
      <c r="E86" s="9"/>
      <c r="F86" s="9"/>
    </row>
    <row r="87" spans="1:6" ht="11.25">
      <c r="A87" s="8" t="s">
        <v>6</v>
      </c>
      <c r="B87" s="8" t="s">
        <v>27</v>
      </c>
      <c r="C87" s="8">
        <v>242320</v>
      </c>
      <c r="D87" s="8" t="s">
        <v>8</v>
      </c>
      <c r="E87" s="9"/>
      <c r="F87" s="9"/>
    </row>
    <row r="88" spans="1:6" ht="11.25">
      <c r="A88" s="8" t="s">
        <v>6</v>
      </c>
      <c r="B88" s="8" t="s">
        <v>27</v>
      </c>
      <c r="C88" s="8">
        <v>244100</v>
      </c>
      <c r="D88" s="8" t="s">
        <v>10</v>
      </c>
      <c r="E88" s="9"/>
      <c r="F88" s="9"/>
    </row>
    <row r="89" spans="5:6" ht="11.25">
      <c r="E89" s="9"/>
      <c r="F89" s="9"/>
    </row>
    <row r="90" spans="5:6" ht="11.25">
      <c r="E90" s="9"/>
      <c r="F90" s="9"/>
    </row>
    <row r="91" spans="1:6" ht="11.25">
      <c r="A91" s="8" t="s">
        <v>6</v>
      </c>
      <c r="B91" s="8" t="s">
        <v>29</v>
      </c>
      <c r="E91" s="119"/>
      <c r="F91" s="119"/>
    </row>
    <row r="92" spans="1:6" ht="11.25">
      <c r="A92" s="8" t="s">
        <v>6</v>
      </c>
      <c r="B92" s="8" t="s">
        <v>31</v>
      </c>
      <c r="E92" s="119"/>
      <c r="F92" s="119"/>
    </row>
    <row r="93" spans="1:6" ht="11.25">
      <c r="A93" s="8" t="s">
        <v>6</v>
      </c>
      <c r="B93" s="8" t="s">
        <v>33</v>
      </c>
      <c r="E93" s="120"/>
      <c r="F93" s="120"/>
    </row>
    <row r="94" spans="1:6" ht="11.25">
      <c r="A94" s="8" t="s">
        <v>6</v>
      </c>
      <c r="B94" s="8" t="s">
        <v>35</v>
      </c>
      <c r="E94" s="120"/>
      <c r="F94" s="120"/>
    </row>
    <row r="95" spans="1:6" ht="11.25">
      <c r="A95" s="8" t="s">
        <v>6</v>
      </c>
      <c r="B95" s="8" t="s">
        <v>73</v>
      </c>
      <c r="E95" s="120"/>
      <c r="F95" s="120"/>
    </row>
    <row r="96" spans="1:6" ht="11.25">
      <c r="A96" s="8" t="s">
        <v>6</v>
      </c>
      <c r="B96" s="8" t="s">
        <v>38</v>
      </c>
      <c r="E96" s="120"/>
      <c r="F96" s="120"/>
    </row>
    <row r="99" spans="1:6" ht="11.25">
      <c r="A99" s="8" t="s">
        <v>6</v>
      </c>
      <c r="B99" s="8" t="s">
        <v>40</v>
      </c>
      <c r="C99" s="8">
        <v>221200</v>
      </c>
      <c r="D99" s="8" t="s">
        <v>8</v>
      </c>
      <c r="E99" s="9"/>
      <c r="F99" s="9"/>
    </row>
    <row r="100" spans="1:6" ht="11.25">
      <c r="A100" s="8" t="s">
        <v>6</v>
      </c>
      <c r="B100" s="8" t="s">
        <v>40</v>
      </c>
      <c r="C100" s="8">
        <v>221200</v>
      </c>
      <c r="D100" s="8" t="s">
        <v>10</v>
      </c>
      <c r="E100" s="9"/>
      <c r="F100" s="9"/>
    </row>
    <row r="101" spans="1:6" ht="11.25">
      <c r="A101" s="8" t="s">
        <v>6</v>
      </c>
      <c r="B101" s="8" t="s">
        <v>40</v>
      </c>
      <c r="C101" s="8">
        <v>223200</v>
      </c>
      <c r="D101" s="8" t="s">
        <v>8</v>
      </c>
      <c r="E101" s="9"/>
      <c r="F101" s="9"/>
    </row>
    <row r="102" spans="1:6" ht="11.25">
      <c r="A102" s="8" t="s">
        <v>6</v>
      </c>
      <c r="B102" s="8" t="s">
        <v>40</v>
      </c>
      <c r="C102" s="8">
        <v>223200</v>
      </c>
      <c r="D102" s="8" t="s">
        <v>10</v>
      </c>
      <c r="E102" s="9"/>
      <c r="F102" s="9"/>
    </row>
    <row r="103" spans="1:6" ht="11.25">
      <c r="A103" s="8" t="s">
        <v>6</v>
      </c>
      <c r="B103" s="8" t="s">
        <v>40</v>
      </c>
      <c r="C103" s="8">
        <v>241100</v>
      </c>
      <c r="D103" s="8" t="s">
        <v>10</v>
      </c>
      <c r="E103" s="9"/>
      <c r="F103" s="9"/>
    </row>
    <row r="104" spans="1:6" ht="11.25">
      <c r="A104" s="8" t="s">
        <v>6</v>
      </c>
      <c r="B104" s="8" t="s">
        <v>40</v>
      </c>
      <c r="C104" s="8">
        <v>242120</v>
      </c>
      <c r="D104" s="8" t="s">
        <v>8</v>
      </c>
      <c r="E104" s="9"/>
      <c r="F104" s="9"/>
    </row>
    <row r="105" spans="1:6" ht="11.25">
      <c r="A105" s="8" t="s">
        <v>6</v>
      </c>
      <c r="B105" s="8" t="s">
        <v>40</v>
      </c>
      <c r="C105" s="8">
        <v>242220</v>
      </c>
      <c r="D105" s="8" t="s">
        <v>8</v>
      </c>
      <c r="E105" s="9"/>
      <c r="F105" s="9"/>
    </row>
    <row r="106" spans="1:6" ht="11.25">
      <c r="A106" s="8" t="s">
        <v>6</v>
      </c>
      <c r="B106" s="8" t="s">
        <v>40</v>
      </c>
      <c r="C106" s="8">
        <v>242320</v>
      </c>
      <c r="D106" s="8" t="s">
        <v>8</v>
      </c>
      <c r="E106" s="9"/>
      <c r="F106" s="9"/>
    </row>
    <row r="107" spans="1:6" ht="11.25">
      <c r="A107" s="8" t="s">
        <v>6</v>
      </c>
      <c r="B107" s="8" t="s">
        <v>40</v>
      </c>
      <c r="C107" s="8">
        <v>244100</v>
      </c>
      <c r="D107" s="8" t="s">
        <v>10</v>
      </c>
      <c r="E107" s="9"/>
      <c r="F107" s="9"/>
    </row>
    <row r="108" spans="5:8" ht="11.25">
      <c r="E108" s="9"/>
      <c r="F108" s="9"/>
      <c r="H108" s="102"/>
    </row>
    <row r="109" spans="5:6" ht="11.25">
      <c r="E109" s="9"/>
      <c r="F109" s="9"/>
    </row>
    <row r="110" spans="1:6" ht="11.25">
      <c r="A110" s="8" t="s">
        <v>6</v>
      </c>
      <c r="B110" s="8" t="s">
        <v>41</v>
      </c>
      <c r="C110" s="8">
        <v>221200</v>
      </c>
      <c r="D110" s="8" t="s">
        <v>8</v>
      </c>
      <c r="E110" s="9"/>
      <c r="F110" s="9"/>
    </row>
    <row r="111" spans="1:6" ht="11.25">
      <c r="A111" s="8" t="s">
        <v>6</v>
      </c>
      <c r="B111" s="8" t="s">
        <v>41</v>
      </c>
      <c r="C111" s="8">
        <v>221200</v>
      </c>
      <c r="D111" s="8" t="s">
        <v>10</v>
      </c>
      <c r="E111" s="9"/>
      <c r="F111" s="9"/>
    </row>
    <row r="112" spans="5:8" ht="11.25">
      <c r="E112" s="9"/>
      <c r="F112" s="9"/>
      <c r="H112" s="102"/>
    </row>
    <row r="113" spans="5:6" ht="11.25">
      <c r="E113" s="9"/>
      <c r="F113" s="9"/>
    </row>
    <row r="114" spans="1:6" ht="11.25">
      <c r="A114" s="8" t="s">
        <v>6</v>
      </c>
      <c r="B114" s="8" t="s">
        <v>43</v>
      </c>
      <c r="C114" s="8">
        <v>221200</v>
      </c>
      <c r="D114" s="8" t="s">
        <v>8</v>
      </c>
      <c r="E114" s="9"/>
      <c r="F114" s="9"/>
    </row>
    <row r="115" spans="1:6" ht="11.25">
      <c r="A115" s="8" t="s">
        <v>6</v>
      </c>
      <c r="B115" s="8" t="s">
        <v>43</v>
      </c>
      <c r="C115" s="8">
        <v>221200</v>
      </c>
      <c r="D115" s="8" t="s">
        <v>10</v>
      </c>
      <c r="E115" s="9"/>
      <c r="F115" s="9"/>
    </row>
    <row r="116" spans="1:6" ht="11.25">
      <c r="A116" s="8" t="s">
        <v>6</v>
      </c>
      <c r="B116" s="8" t="s">
        <v>43</v>
      </c>
      <c r="C116" s="8">
        <v>223200</v>
      </c>
      <c r="D116" s="8" t="s">
        <v>8</v>
      </c>
      <c r="E116" s="9"/>
      <c r="F116" s="9"/>
    </row>
    <row r="117" spans="1:6" ht="11.25">
      <c r="A117" s="8" t="s">
        <v>6</v>
      </c>
      <c r="B117" s="8" t="s">
        <v>43</v>
      </c>
      <c r="C117" s="8">
        <v>223200</v>
      </c>
      <c r="D117" s="8" t="s">
        <v>10</v>
      </c>
      <c r="E117" s="9"/>
      <c r="F117" s="9"/>
    </row>
    <row r="118" spans="1:6" ht="11.25">
      <c r="A118" s="8" t="s">
        <v>6</v>
      </c>
      <c r="B118" s="8" t="s">
        <v>43</v>
      </c>
      <c r="C118" s="8">
        <v>241100</v>
      </c>
      <c r="D118" s="8" t="s">
        <v>10</v>
      </c>
      <c r="E118" s="9"/>
      <c r="F118" s="9"/>
    </row>
    <row r="119" spans="1:6" ht="11.25">
      <c r="A119" s="8" t="s">
        <v>6</v>
      </c>
      <c r="B119" s="8" t="s">
        <v>43</v>
      </c>
      <c r="C119" s="8">
        <v>242120</v>
      </c>
      <c r="D119" s="8" t="s">
        <v>8</v>
      </c>
      <c r="E119" s="9"/>
      <c r="F119" s="9"/>
    </row>
    <row r="120" spans="1:6" ht="11.25">
      <c r="A120" s="8" t="s">
        <v>6</v>
      </c>
      <c r="B120" s="8" t="s">
        <v>43</v>
      </c>
      <c r="C120" s="8">
        <v>242220</v>
      </c>
      <c r="D120" s="8" t="s">
        <v>8</v>
      </c>
      <c r="E120" s="9"/>
      <c r="F120" s="9"/>
    </row>
    <row r="121" spans="1:6" ht="11.25">
      <c r="A121" s="8" t="s">
        <v>6</v>
      </c>
      <c r="B121" s="8" t="s">
        <v>43</v>
      </c>
      <c r="C121" s="8">
        <v>242320</v>
      </c>
      <c r="D121" s="8" t="s">
        <v>8</v>
      </c>
      <c r="E121" s="9"/>
      <c r="F121" s="9"/>
    </row>
    <row r="122" spans="1:6" ht="11.25">
      <c r="A122" s="8" t="s">
        <v>6</v>
      </c>
      <c r="B122" s="8" t="s">
        <v>43</v>
      </c>
      <c r="C122" s="8">
        <v>244100</v>
      </c>
      <c r="D122" s="8" t="s">
        <v>10</v>
      </c>
      <c r="E122" s="9"/>
      <c r="F122" s="9"/>
    </row>
    <row r="123" spans="5:8" ht="11.25">
      <c r="E123" s="9"/>
      <c r="F123" s="9"/>
      <c r="H123" s="102"/>
    </row>
    <row r="124" spans="5:6" ht="11.25">
      <c r="E124" s="9"/>
      <c r="F124" s="9"/>
    </row>
    <row r="125" spans="5:6" ht="11.25">
      <c r="E125" s="9"/>
      <c r="F125" s="9"/>
    </row>
    <row r="126" spans="5:6" ht="11.25">
      <c r="E126" s="9"/>
      <c r="F126" s="9"/>
    </row>
    <row r="127" spans="5:6" ht="11.25">
      <c r="E127" s="102"/>
      <c r="F127" s="102"/>
    </row>
    <row r="128" spans="1:6" ht="11.25">
      <c r="A128" s="8" t="s">
        <v>6</v>
      </c>
      <c r="B128" s="8" t="s">
        <v>101</v>
      </c>
      <c r="C128" s="8">
        <v>221200</v>
      </c>
      <c r="D128" s="8" t="s">
        <v>8</v>
      </c>
      <c r="E128" s="9"/>
      <c r="F128" s="9"/>
    </row>
    <row r="129" spans="1:6" ht="11.25">
      <c r="A129" s="8" t="s">
        <v>6</v>
      </c>
      <c r="B129" s="8" t="s">
        <v>101</v>
      </c>
      <c r="C129" s="8">
        <v>221200</v>
      </c>
      <c r="D129" s="8" t="s">
        <v>10</v>
      </c>
      <c r="E129" s="9"/>
      <c r="F129" s="9"/>
    </row>
    <row r="130" spans="5:8" ht="11.25">
      <c r="E130" s="9"/>
      <c r="F130" s="9"/>
      <c r="H130" s="102"/>
    </row>
    <row r="131" spans="5:6" ht="11.25">
      <c r="E131" s="9"/>
      <c r="F131" s="9"/>
    </row>
    <row r="132" spans="5:6" ht="11.25">
      <c r="E132" s="9"/>
      <c r="F132" s="9"/>
    </row>
    <row r="133" spans="1:6" ht="11.25">
      <c r="A133" s="8" t="s">
        <v>6</v>
      </c>
      <c r="B133" s="8" t="s">
        <v>102</v>
      </c>
      <c r="C133" s="8">
        <v>223200</v>
      </c>
      <c r="D133" s="8" t="s">
        <v>8</v>
      </c>
      <c r="E133" s="9"/>
      <c r="F133" s="9"/>
    </row>
    <row r="134" spans="1:6" ht="11.25">
      <c r="A134" s="8" t="s">
        <v>6</v>
      </c>
      <c r="B134" s="8" t="s">
        <v>102</v>
      </c>
      <c r="C134" s="8">
        <v>223200</v>
      </c>
      <c r="D134" s="8" t="s">
        <v>10</v>
      </c>
      <c r="E134" s="9"/>
      <c r="F134" s="9"/>
    </row>
    <row r="135" spans="1:6" ht="11.25">
      <c r="A135" s="8" t="s">
        <v>6</v>
      </c>
      <c r="B135" s="8" t="s">
        <v>102</v>
      </c>
      <c r="C135" s="8">
        <v>241100</v>
      </c>
      <c r="D135" s="8" t="s">
        <v>10</v>
      </c>
      <c r="E135" s="9"/>
      <c r="F135" s="9"/>
    </row>
    <row r="136" spans="1:6" ht="11.25">
      <c r="A136" s="8" t="s">
        <v>6</v>
      </c>
      <c r="B136" s="8" t="s">
        <v>102</v>
      </c>
      <c r="C136" s="8">
        <v>242120</v>
      </c>
      <c r="D136" s="8" t="s">
        <v>8</v>
      </c>
      <c r="E136" s="9"/>
      <c r="F136" s="9"/>
    </row>
    <row r="137" spans="1:6" ht="11.25">
      <c r="A137" s="8" t="s">
        <v>6</v>
      </c>
      <c r="B137" s="8" t="s">
        <v>102</v>
      </c>
      <c r="C137" s="8">
        <v>242220</v>
      </c>
      <c r="D137" s="8" t="s">
        <v>8</v>
      </c>
      <c r="E137" s="9"/>
      <c r="F137" s="9"/>
    </row>
    <row r="138" spans="1:6" ht="11.25">
      <c r="A138" s="8" t="s">
        <v>6</v>
      </c>
      <c r="B138" s="8" t="s">
        <v>102</v>
      </c>
      <c r="C138" s="8">
        <v>242320</v>
      </c>
      <c r="D138" s="8" t="s">
        <v>8</v>
      </c>
      <c r="E138" s="9"/>
      <c r="F138" s="9"/>
    </row>
    <row r="139" spans="1:6" ht="11.25">
      <c r="A139" s="8" t="s">
        <v>6</v>
      </c>
      <c r="B139" s="8" t="s">
        <v>102</v>
      </c>
      <c r="C139" s="8">
        <v>244100</v>
      </c>
      <c r="D139" s="8" t="s">
        <v>10</v>
      </c>
      <c r="E139" s="9"/>
      <c r="F139" s="9"/>
    </row>
    <row r="140" spans="5:8" ht="11.25">
      <c r="E140" s="9"/>
      <c r="F140" s="9"/>
      <c r="H140" s="102"/>
    </row>
    <row r="141" spans="5:6" ht="11.25">
      <c r="E141" s="9"/>
      <c r="F141" s="9"/>
    </row>
    <row r="142" spans="1:6" ht="11.25">
      <c r="A142" s="8" t="s">
        <v>6</v>
      </c>
      <c r="B142" s="8" t="s">
        <v>45</v>
      </c>
      <c r="C142" s="8">
        <v>221200</v>
      </c>
      <c r="D142" s="8" t="s">
        <v>8</v>
      </c>
      <c r="E142" s="9"/>
      <c r="F142" s="9"/>
    </row>
    <row r="143" spans="1:6" ht="11.25">
      <c r="A143" s="8" t="s">
        <v>6</v>
      </c>
      <c r="B143" s="8" t="s">
        <v>45</v>
      </c>
      <c r="C143" s="8">
        <v>221200</v>
      </c>
      <c r="D143" s="8" t="s">
        <v>10</v>
      </c>
      <c r="E143" s="9"/>
      <c r="F143" s="9"/>
    </row>
    <row r="144" spans="1:6" ht="11.25">
      <c r="A144" s="8" t="s">
        <v>6</v>
      </c>
      <c r="B144" s="8" t="s">
        <v>45</v>
      </c>
      <c r="C144" s="8">
        <v>223200</v>
      </c>
      <c r="D144" s="8" t="s">
        <v>8</v>
      </c>
      <c r="E144" s="9"/>
      <c r="F144" s="9"/>
    </row>
    <row r="145" spans="1:6" ht="11.25">
      <c r="A145" s="8" t="s">
        <v>6</v>
      </c>
      <c r="B145" s="8" t="s">
        <v>45</v>
      </c>
      <c r="C145" s="8">
        <v>223200</v>
      </c>
      <c r="D145" s="8" t="s">
        <v>10</v>
      </c>
      <c r="E145" s="9"/>
      <c r="F145" s="9"/>
    </row>
    <row r="146" spans="1:6" ht="11.25">
      <c r="A146" s="8" t="s">
        <v>6</v>
      </c>
      <c r="B146" s="8" t="s">
        <v>45</v>
      </c>
      <c r="C146" s="8">
        <v>241100</v>
      </c>
      <c r="D146" s="8" t="s">
        <v>10</v>
      </c>
      <c r="E146" s="9"/>
      <c r="F146" s="9"/>
    </row>
    <row r="147" spans="1:6" ht="11.25">
      <c r="A147" s="8" t="s">
        <v>6</v>
      </c>
      <c r="B147" s="8" t="s">
        <v>45</v>
      </c>
      <c r="C147" s="8">
        <v>242120</v>
      </c>
      <c r="D147" s="8" t="s">
        <v>8</v>
      </c>
      <c r="E147" s="9"/>
      <c r="F147" s="9"/>
    </row>
    <row r="148" spans="1:6" ht="11.25">
      <c r="A148" s="8" t="s">
        <v>6</v>
      </c>
      <c r="B148" s="8" t="s">
        <v>45</v>
      </c>
      <c r="C148" s="8">
        <v>242220</v>
      </c>
      <c r="D148" s="8" t="s">
        <v>8</v>
      </c>
      <c r="E148" s="9"/>
      <c r="F148" s="9"/>
    </row>
    <row r="149" spans="1:6" ht="11.25">
      <c r="A149" s="8" t="s">
        <v>6</v>
      </c>
      <c r="B149" s="8" t="s">
        <v>45</v>
      </c>
      <c r="C149" s="8">
        <v>242320</v>
      </c>
      <c r="D149" s="8" t="s">
        <v>8</v>
      </c>
      <c r="E149" s="9"/>
      <c r="F149" s="9"/>
    </row>
    <row r="150" spans="1:6" ht="11.25">
      <c r="A150" s="8" t="s">
        <v>6</v>
      </c>
      <c r="B150" s="8" t="s">
        <v>45</v>
      </c>
      <c r="C150" s="8">
        <v>244100</v>
      </c>
      <c r="D150" s="8" t="s">
        <v>10</v>
      </c>
      <c r="E150" s="9"/>
      <c r="F150" s="9"/>
    </row>
    <row r="151" spans="5:6" ht="11.25">
      <c r="E151" s="9"/>
      <c r="F151" s="9"/>
    </row>
    <row r="153" spans="1:6" ht="11.25">
      <c r="A153" s="8" t="s">
        <v>6</v>
      </c>
      <c r="B153" s="8" t="s">
        <v>47</v>
      </c>
      <c r="D153" s="8" t="s">
        <v>8</v>
      </c>
      <c r="E153" s="9"/>
      <c r="F153" s="9"/>
    </row>
    <row r="154" spans="1:6" ht="11.25">
      <c r="A154" s="8" t="s">
        <v>6</v>
      </c>
      <c r="B154" s="8" t="s">
        <v>47</v>
      </c>
      <c r="D154" s="8" t="s">
        <v>10</v>
      </c>
      <c r="E154" s="9"/>
      <c r="F154" s="9"/>
    </row>
    <row r="155" spans="5:6" ht="11.25">
      <c r="E155" s="9"/>
      <c r="F155" s="9"/>
    </row>
    <row r="157" spans="1:6" ht="11.25">
      <c r="A157" s="8" t="s">
        <v>6</v>
      </c>
      <c r="B157" s="8" t="s">
        <v>49</v>
      </c>
      <c r="D157" s="8" t="s">
        <v>50</v>
      </c>
      <c r="E157" s="9"/>
      <c r="F157" s="9"/>
    </row>
    <row r="158" spans="1:6" ht="11.25">
      <c r="A158" s="8" t="s">
        <v>6</v>
      </c>
      <c r="B158" s="8" t="s">
        <v>49</v>
      </c>
      <c r="D158" s="8" t="s">
        <v>8</v>
      </c>
      <c r="E158" s="9"/>
      <c r="F158" s="9"/>
    </row>
    <row r="159" spans="1:6" ht="11.25">
      <c r="A159" s="8" t="s">
        <v>6</v>
      </c>
      <c r="B159" s="8" t="s">
        <v>49</v>
      </c>
      <c r="D159" s="8" t="s">
        <v>10</v>
      </c>
      <c r="E159" s="9"/>
      <c r="F159" s="9"/>
    </row>
    <row r="160" spans="5:6" ht="11.25">
      <c r="E160" s="9"/>
      <c r="F160" s="9"/>
    </row>
    <row r="162" spans="2:6" ht="11.25">
      <c r="B162" s="1" t="s">
        <v>52</v>
      </c>
      <c r="E162" s="101"/>
      <c r="F162" s="9"/>
    </row>
    <row r="164" ht="11.25">
      <c r="B164" s="8" t="s">
        <v>123</v>
      </c>
    </row>
    <row r="165" spans="3:7" ht="11.25">
      <c r="C165" s="8">
        <v>223200</v>
      </c>
      <c r="D165" s="8" t="s">
        <v>8</v>
      </c>
      <c r="E165" s="9"/>
      <c r="F165" s="9"/>
      <c r="G165" s="9"/>
    </row>
    <row r="166" spans="3:6" ht="11.25">
      <c r="C166" s="8">
        <v>223200</v>
      </c>
      <c r="D166" s="8" t="s">
        <v>10</v>
      </c>
      <c r="E166" s="9"/>
      <c r="F166" s="9"/>
    </row>
    <row r="167" spans="3:6" ht="11.25">
      <c r="C167" s="8">
        <v>241100</v>
      </c>
      <c r="D167" s="8" t="s">
        <v>10</v>
      </c>
      <c r="E167" s="9"/>
      <c r="F167" s="9"/>
    </row>
    <row r="168" spans="3:6" ht="11.25">
      <c r="C168" s="8">
        <v>242120</v>
      </c>
      <c r="D168" s="8" t="s">
        <v>8</v>
      </c>
      <c r="E168" s="9"/>
      <c r="F168" s="9"/>
    </row>
    <row r="169" spans="3:6" ht="11.25">
      <c r="C169" s="8">
        <v>242220</v>
      </c>
      <c r="D169" s="8" t="s">
        <v>8</v>
      </c>
      <c r="E169" s="9"/>
      <c r="F169" s="9"/>
    </row>
    <row r="170" spans="3:6" ht="11.25">
      <c r="C170" s="8">
        <v>242320</v>
      </c>
      <c r="D170" s="8" t="s">
        <v>8</v>
      </c>
      <c r="E170" s="9"/>
      <c r="F170" s="9"/>
    </row>
    <row r="171" spans="3:6" ht="11.25">
      <c r="C171" s="8">
        <v>244100</v>
      </c>
      <c r="D171" s="8" t="s">
        <v>10</v>
      </c>
      <c r="E171" s="9"/>
      <c r="F171" s="9"/>
    </row>
    <row r="172" spans="5:6" ht="11.25">
      <c r="E172" s="9"/>
      <c r="F172" s="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&amp;CREDACTED
Confidential Per Protective
 Order in WUTC Docket No. UT-023003&amp;RPage &amp;P of &amp;N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7" sqref="E7:I26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9.28125" style="1" bestFit="1" customWidth="1"/>
    <col min="4" max="4" width="9.140625" style="1" customWidth="1"/>
    <col min="5" max="5" width="14.28125" style="1" bestFit="1" customWidth="1"/>
    <col min="6" max="16384" width="9.140625" style="1" customWidth="1"/>
  </cols>
  <sheetData>
    <row r="1" spans="1:2" ht="12">
      <c r="A1" s="11" t="s">
        <v>126</v>
      </c>
      <c r="B1" s="11"/>
    </row>
    <row r="2" spans="1:2" ht="12">
      <c r="A2" s="11" t="s">
        <v>108</v>
      </c>
      <c r="B2" s="11" t="s">
        <v>110</v>
      </c>
    </row>
    <row r="3" spans="1:2" ht="12">
      <c r="A3" s="11"/>
      <c r="B3" s="11" t="s">
        <v>127</v>
      </c>
    </row>
    <row r="4" spans="1:2" ht="12">
      <c r="A4" s="11"/>
      <c r="B4" s="11"/>
    </row>
    <row r="6" spans="1:6" ht="22.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</row>
    <row r="7" spans="1:5" ht="11.25">
      <c r="A7" s="1" t="s">
        <v>6</v>
      </c>
      <c r="B7" s="1" t="s">
        <v>88</v>
      </c>
      <c r="C7" s="1">
        <v>221200</v>
      </c>
      <c r="D7" s="1" t="s">
        <v>8</v>
      </c>
      <c r="E7" s="2"/>
    </row>
    <row r="8" spans="1:5" ht="11.25">
      <c r="A8" s="1" t="s">
        <v>6</v>
      </c>
      <c r="B8" s="1" t="s">
        <v>88</v>
      </c>
      <c r="C8" s="1">
        <v>221200</v>
      </c>
      <c r="D8" s="1" t="s">
        <v>10</v>
      </c>
      <c r="E8" s="2"/>
    </row>
    <row r="9" spans="1:5" ht="11.25">
      <c r="A9" s="1" t="s">
        <v>6</v>
      </c>
      <c r="B9" s="1" t="s">
        <v>89</v>
      </c>
      <c r="C9" s="1">
        <v>221200</v>
      </c>
      <c r="D9" s="1" t="s">
        <v>8</v>
      </c>
      <c r="E9" s="2"/>
    </row>
    <row r="10" spans="1:5" ht="11.25">
      <c r="A10" s="1" t="s">
        <v>6</v>
      </c>
      <c r="B10" s="1" t="s">
        <v>89</v>
      </c>
      <c r="C10" s="1">
        <v>221200</v>
      </c>
      <c r="D10" s="1" t="s">
        <v>10</v>
      </c>
      <c r="E10" s="2"/>
    </row>
    <row r="11" spans="1:5" ht="11.25">
      <c r="A11" s="1" t="s">
        <v>6</v>
      </c>
      <c r="B11" s="1" t="s">
        <v>90</v>
      </c>
      <c r="E11" s="3"/>
    </row>
    <row r="12" spans="1:5" ht="11.25">
      <c r="A12" s="1" t="s">
        <v>6</v>
      </c>
      <c r="B12" s="1" t="s">
        <v>40</v>
      </c>
      <c r="C12" s="1">
        <v>221200</v>
      </c>
      <c r="D12" s="1" t="s">
        <v>8</v>
      </c>
      <c r="E12" s="4"/>
    </row>
    <row r="13" spans="1:5" ht="11.25">
      <c r="A13" s="1" t="s">
        <v>6</v>
      </c>
      <c r="B13" s="1" t="s">
        <v>40</v>
      </c>
      <c r="C13" s="1">
        <v>221200</v>
      </c>
      <c r="D13" s="1" t="s">
        <v>10</v>
      </c>
      <c r="E13" s="4"/>
    </row>
    <row r="14" ht="11.25">
      <c r="E14" s="4"/>
    </row>
    <row r="15" spans="1:5" ht="11.25">
      <c r="A15" s="1" t="s">
        <v>6</v>
      </c>
      <c r="B15" s="1" t="s">
        <v>45</v>
      </c>
      <c r="C15" s="1">
        <v>221200</v>
      </c>
      <c r="D15" s="1" t="s">
        <v>8</v>
      </c>
      <c r="E15" s="4"/>
    </row>
    <row r="16" spans="1:5" ht="11.25">
      <c r="A16" s="1" t="s">
        <v>6</v>
      </c>
      <c r="B16" s="1" t="s">
        <v>45</v>
      </c>
      <c r="C16" s="1">
        <v>221200</v>
      </c>
      <c r="D16" s="1" t="s">
        <v>10</v>
      </c>
      <c r="E16" s="4"/>
    </row>
    <row r="17" ht="11.25">
      <c r="E17" s="4"/>
    </row>
    <row r="18" ht="11.25">
      <c r="E18" s="4"/>
    </row>
    <row r="19" spans="1:5" ht="11.25">
      <c r="A19" s="1" t="s">
        <v>6</v>
      </c>
      <c r="B19" s="1" t="s">
        <v>47</v>
      </c>
      <c r="D19" s="1" t="s">
        <v>8</v>
      </c>
      <c r="E19" s="4"/>
    </row>
    <row r="20" spans="1:5" ht="11.25">
      <c r="A20" s="1" t="s">
        <v>6</v>
      </c>
      <c r="B20" s="1" t="s">
        <v>47</v>
      </c>
      <c r="D20" s="1" t="s">
        <v>10</v>
      </c>
      <c r="E20" s="4"/>
    </row>
    <row r="21" ht="11.25">
      <c r="E21" s="4"/>
    </row>
    <row r="22" ht="11.25">
      <c r="E22" s="4"/>
    </row>
    <row r="23" spans="1:5" ht="11.25">
      <c r="A23" s="1" t="s">
        <v>6</v>
      </c>
      <c r="B23" s="1" t="s">
        <v>49</v>
      </c>
      <c r="D23" s="1" t="s">
        <v>50</v>
      </c>
      <c r="E23" s="4"/>
    </row>
    <row r="24" spans="1:5" ht="11.25">
      <c r="A24" s="1" t="s">
        <v>6</v>
      </c>
      <c r="B24" s="1" t="s">
        <v>49</v>
      </c>
      <c r="D24" s="1" t="s">
        <v>8</v>
      </c>
      <c r="E24" s="4"/>
    </row>
    <row r="25" spans="1:5" ht="11.25">
      <c r="A25" s="1" t="s">
        <v>6</v>
      </c>
      <c r="B25" s="1" t="s">
        <v>49</v>
      </c>
      <c r="D25" s="1" t="s">
        <v>10</v>
      </c>
      <c r="E25" s="4"/>
    </row>
    <row r="26" ht="11.25">
      <c r="E26" s="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&amp;CREDACTED
Confidential Per Protective
 Order in WUTC Docket No. UT-023003&amp;RPage &amp;P of &amp;N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verizon</cp:lastModifiedBy>
  <cp:lastPrinted>2005-11-03T00:28:30Z</cp:lastPrinted>
  <dcterms:created xsi:type="dcterms:W3CDTF">2005-06-20T17:30:29Z</dcterms:created>
  <dcterms:modified xsi:type="dcterms:W3CDTF">2005-11-04T17:11:27Z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2005-11-07T00:00:00Z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