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zhkw6\Desktop\2020 WA GRC working files\"/>
    </mc:Choice>
  </mc:AlternateContent>
  <xr:revisionPtr revIDLastSave="0" documentId="13_ncr:1_{5A156C75-F27F-4935-987F-2200F9AA703D}" xr6:coauthVersionLast="44" xr6:coauthVersionMax="44" xr10:uidLastSave="{00000000-0000-0000-0000-000000000000}"/>
  <bookViews>
    <workbookView xWindow="1740" yWindow="-120" windowWidth="27180" windowHeight="16440" xr2:uid="{18935DDE-9D92-471B-8E83-90263BF598AB}"/>
  </bookViews>
  <sheets>
    <sheet name="A-RR Cross-reference " sheetId="1" r:id="rId1"/>
    <sheet name="B - COS results" sheetId="2" r:id="rId2"/>
    <sheet name="C-COS allocation factors" sheetId="3" r:id="rId3"/>
    <sheet name="D-Summary of adjustments" sheetId="4" r:id="rId4"/>
    <sheet name="E-Summary of results" sheetId="5" r:id="rId5"/>
  </sheets>
  <externalReferences>
    <externalReference r:id="rId6"/>
  </externalReferences>
  <definedNames>
    <definedName name="AllocFactors">[1]Factors!$D$108:$AP$117</definedName>
    <definedName name="AllocFactors_C">[1]Factors!$W$108:$AF$117</definedName>
    <definedName name="AllocFactors_D">[1]Factors!$I$108:$V$117</definedName>
    <definedName name="AllocFactors_E">[1]Factors!$D$108:$H$117</definedName>
    <definedName name="check">[1]PROFORMA!$BN$5:$BN$540</definedName>
    <definedName name="ColHdr">SUBSTITUTE(ADDRESS(1,COLUMN(),4),1,"")</definedName>
    <definedName name="ColHdrProform">"("&amp;LOWER(SUBSTITUTE(ADDRESS(1,COLUMN(),4),1,""))&amp;")"</definedName>
    <definedName name="columnheader">SUBSTITUTE(ADDRESS(1,COLUMN(),4),1,"")</definedName>
    <definedName name="Pg1Row">MAX([1]Detail!$A:$A)</definedName>
    <definedName name="Pg2Row">MAX([1]Summary!$A:$A)</definedName>
    <definedName name="_xlnm.Print_Area" localSheetId="3">'D-Summary of adjustments'!$B$1:$J$67</definedName>
    <definedName name="_xlnm.Print_Area" localSheetId="4">'E-Summary of results'!$C$1:$J$28</definedName>
    <definedName name="_xlnm.Print_Titles" localSheetId="0">'A-RR Cross-reference '!$A:$D,'A-RR Cross-reference '!$1:$3</definedName>
    <definedName name="_xlnm.Print_Titles" localSheetId="1">'B - COS results'!$A:$D,'B - COS results'!$1:$3</definedName>
    <definedName name="_xlnm.Print_Titles" localSheetId="2">'C-COS allocation factors'!$1:$1</definedName>
    <definedName name="RowHdr">ROW([1]Detail!A1)</definedName>
    <definedName name="Scen">[1]Print!$B$14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4" i="5" l="1"/>
  <c r="F24" i="5"/>
  <c r="J22" i="5"/>
  <c r="E13" i="5"/>
  <c r="J12" i="5"/>
  <c r="H13" i="5"/>
  <c r="G24" i="5"/>
  <c r="F13" i="5"/>
  <c r="E24" i="5"/>
  <c r="I13" i="5"/>
  <c r="J11" i="5"/>
  <c r="D9" i="5"/>
  <c r="I9" i="5"/>
  <c r="G9" i="5"/>
  <c r="G10" i="5" s="1"/>
  <c r="F9" i="5"/>
  <c r="E9" i="5"/>
  <c r="I10" i="5"/>
  <c r="F10" i="5"/>
  <c r="F14" i="5" s="1"/>
  <c r="E10" i="5"/>
  <c r="E14" i="5" s="1"/>
  <c r="I59" i="4"/>
  <c r="I57" i="4"/>
  <c r="I51" i="4"/>
  <c r="I49" i="4"/>
  <c r="I43" i="4"/>
  <c r="I41" i="4"/>
  <c r="I32" i="4"/>
  <c r="I30" i="4"/>
  <c r="I24" i="4"/>
  <c r="I22" i="4"/>
  <c r="I16" i="4"/>
  <c r="I14" i="4"/>
  <c r="H35" i="4"/>
  <c r="H66" i="4" s="1"/>
  <c r="F35" i="4"/>
  <c r="I11" i="4"/>
  <c r="I10" i="4"/>
  <c r="I61" i="4" s="1"/>
  <c r="I12" i="4"/>
  <c r="I60" i="4"/>
  <c r="G54" i="3"/>
  <c r="F54" i="3"/>
  <c r="E54" i="3"/>
  <c r="I53" i="3"/>
  <c r="G53" i="3"/>
  <c r="E53" i="3"/>
  <c r="J52" i="3"/>
  <c r="F52" i="3"/>
  <c r="E52" i="3"/>
  <c r="L51" i="3"/>
  <c r="E51" i="3"/>
  <c r="E50" i="3"/>
  <c r="N49" i="3"/>
  <c r="N48" i="3"/>
  <c r="N47" i="3"/>
  <c r="N46" i="3"/>
  <c r="N45" i="3"/>
  <c r="N44" i="3"/>
  <c r="N43" i="3"/>
  <c r="N42" i="3"/>
  <c r="N41" i="3"/>
  <c r="N40" i="3"/>
  <c r="N39" i="3"/>
  <c r="N38" i="3"/>
  <c r="J37" i="3"/>
  <c r="G37" i="3"/>
  <c r="F37" i="3"/>
  <c r="E37" i="3"/>
  <c r="L36" i="3"/>
  <c r="N35" i="3"/>
  <c r="G35" i="3"/>
  <c r="F35" i="3"/>
  <c r="E35" i="3"/>
  <c r="D35" i="3"/>
  <c r="N34" i="3"/>
  <c r="M54" i="3"/>
  <c r="L54" i="3"/>
  <c r="K54" i="3"/>
  <c r="J54" i="3"/>
  <c r="I54" i="3"/>
  <c r="H54" i="3"/>
  <c r="M52" i="3"/>
  <c r="L52" i="3"/>
  <c r="K52" i="3"/>
  <c r="I52" i="3"/>
  <c r="H52" i="3"/>
  <c r="G33" i="3"/>
  <c r="G52" i="3" s="1"/>
  <c r="M51" i="3"/>
  <c r="K51" i="3"/>
  <c r="J51" i="3"/>
  <c r="I51" i="3"/>
  <c r="H51" i="3"/>
  <c r="G32" i="3"/>
  <c r="G51" i="3" s="1"/>
  <c r="M50" i="3"/>
  <c r="L50" i="3"/>
  <c r="K50" i="3"/>
  <c r="J50" i="3"/>
  <c r="I50" i="3"/>
  <c r="H50" i="3"/>
  <c r="N50" i="3" s="1"/>
  <c r="G31" i="3"/>
  <c r="G50" i="3" s="1"/>
  <c r="N30" i="3"/>
  <c r="N29" i="3"/>
  <c r="N28" i="3"/>
  <c r="N27" i="3"/>
  <c r="M53" i="3"/>
  <c r="L53" i="3"/>
  <c r="K53" i="3"/>
  <c r="J53" i="3"/>
  <c r="H53" i="3"/>
  <c r="N53" i="3" s="1"/>
  <c r="N24" i="3"/>
  <c r="N23" i="3"/>
  <c r="N22" i="3"/>
  <c r="N21" i="3"/>
  <c r="N20" i="3"/>
  <c r="N19" i="3"/>
  <c r="M26" i="3"/>
  <c r="L26" i="3"/>
  <c r="K26" i="3"/>
  <c r="J26" i="3"/>
  <c r="I26" i="3"/>
  <c r="H26" i="3"/>
  <c r="N17" i="3"/>
  <c r="N16" i="3"/>
  <c r="N15" i="3"/>
  <c r="N14" i="3"/>
  <c r="N13" i="3"/>
  <c r="N12" i="3"/>
  <c r="N11" i="3"/>
  <c r="N10" i="3"/>
  <c r="N9" i="3"/>
  <c r="N8" i="3"/>
  <c r="N7" i="3"/>
  <c r="N6" i="3"/>
  <c r="M37" i="3"/>
  <c r="L37" i="3"/>
  <c r="K37" i="3"/>
  <c r="I37" i="3"/>
  <c r="H37" i="3"/>
  <c r="N4" i="3"/>
  <c r="M36" i="3"/>
  <c r="K36" i="3"/>
  <c r="J36" i="3"/>
  <c r="I36" i="3"/>
  <c r="H36" i="3"/>
  <c r="N2" i="3"/>
  <c r="K351" i="2"/>
  <c r="J349" i="2"/>
  <c r="I349" i="2"/>
  <c r="H349" i="2"/>
  <c r="G349" i="2"/>
  <c r="F349" i="2"/>
  <c r="E349" i="2"/>
  <c r="H347" i="2"/>
  <c r="G347" i="2"/>
  <c r="K346" i="2"/>
  <c r="K345" i="2"/>
  <c r="K344" i="2"/>
  <c r="K343" i="2"/>
  <c r="J347" i="2"/>
  <c r="I347" i="2"/>
  <c r="F347" i="2"/>
  <c r="K342" i="2"/>
  <c r="K341" i="2"/>
  <c r="K340" i="2"/>
  <c r="K338" i="2"/>
  <c r="K337" i="2"/>
  <c r="J337" i="2"/>
  <c r="I337" i="2"/>
  <c r="H337" i="2"/>
  <c r="G337" i="2"/>
  <c r="F337" i="2"/>
  <c r="E337" i="2"/>
  <c r="K336" i="2"/>
  <c r="K335" i="2"/>
  <c r="K334" i="2"/>
  <c r="K333" i="2"/>
  <c r="K332" i="2"/>
  <c r="H331" i="2"/>
  <c r="H339" i="2" s="1"/>
  <c r="G331" i="2"/>
  <c r="G339" i="2" s="1"/>
  <c r="K330" i="2"/>
  <c r="K329" i="2"/>
  <c r="J331" i="2"/>
  <c r="J339" i="2" s="1"/>
  <c r="I331" i="2"/>
  <c r="I339" i="2" s="1"/>
  <c r="F331" i="2"/>
  <c r="F339" i="2" s="1"/>
  <c r="K328" i="2"/>
  <c r="I327" i="2"/>
  <c r="K326" i="2"/>
  <c r="J326" i="2"/>
  <c r="I326" i="2"/>
  <c r="H326" i="2"/>
  <c r="G326" i="2"/>
  <c r="F326" i="2"/>
  <c r="E326" i="2"/>
  <c r="K325" i="2"/>
  <c r="K324" i="2"/>
  <c r="J324" i="2"/>
  <c r="I324" i="2"/>
  <c r="H324" i="2"/>
  <c r="G324" i="2"/>
  <c r="F324" i="2"/>
  <c r="E324" i="2"/>
  <c r="K323" i="2"/>
  <c r="K322" i="2"/>
  <c r="J322" i="2"/>
  <c r="J327" i="2" s="1"/>
  <c r="I322" i="2"/>
  <c r="H322" i="2"/>
  <c r="H327" i="2" s="1"/>
  <c r="G322" i="2"/>
  <c r="G327" i="2" s="1"/>
  <c r="F322" i="2"/>
  <c r="F327" i="2" s="1"/>
  <c r="E322" i="2"/>
  <c r="E327" i="2" s="1"/>
  <c r="K321" i="2"/>
  <c r="J319" i="2"/>
  <c r="I319" i="2"/>
  <c r="H319" i="2"/>
  <c r="G319" i="2"/>
  <c r="F319" i="2"/>
  <c r="E319" i="2"/>
  <c r="K319" i="2" s="1"/>
  <c r="K318" i="2"/>
  <c r="J317" i="2"/>
  <c r="I317" i="2"/>
  <c r="H317" i="2"/>
  <c r="G317" i="2"/>
  <c r="F317" i="2"/>
  <c r="E317" i="2"/>
  <c r="K317" i="2" s="1"/>
  <c r="K316" i="2"/>
  <c r="J315" i="2"/>
  <c r="I315" i="2"/>
  <c r="E315" i="2"/>
  <c r="K314" i="2"/>
  <c r="K313" i="2"/>
  <c r="K312" i="2"/>
  <c r="K311" i="2"/>
  <c r="K310" i="2"/>
  <c r="K309" i="2"/>
  <c r="H315" i="2"/>
  <c r="G315" i="2"/>
  <c r="F315" i="2"/>
  <c r="F307" i="2"/>
  <c r="K306" i="2"/>
  <c r="K305" i="2"/>
  <c r="K304" i="2"/>
  <c r="K303" i="2"/>
  <c r="K302" i="2"/>
  <c r="J307" i="2"/>
  <c r="I307" i="2"/>
  <c r="H307" i="2"/>
  <c r="G307" i="2"/>
  <c r="K301" i="2"/>
  <c r="J300" i="2"/>
  <c r="I300" i="2"/>
  <c r="H300" i="2"/>
  <c r="G300" i="2"/>
  <c r="F300" i="2"/>
  <c r="E300" i="2"/>
  <c r="K300" i="2" s="1"/>
  <c r="K299" i="2"/>
  <c r="K298" i="2"/>
  <c r="K297" i="2"/>
  <c r="K296" i="2"/>
  <c r="K295" i="2"/>
  <c r="K294" i="2"/>
  <c r="K293" i="2"/>
  <c r="J293" i="2"/>
  <c r="I293" i="2"/>
  <c r="H293" i="2"/>
  <c r="G293" i="2"/>
  <c r="F293" i="2"/>
  <c r="E293" i="2"/>
  <c r="K292" i="2"/>
  <c r="K291" i="2"/>
  <c r="J291" i="2"/>
  <c r="I291" i="2"/>
  <c r="H291" i="2"/>
  <c r="G291" i="2"/>
  <c r="F291" i="2"/>
  <c r="E291" i="2"/>
  <c r="K290" i="2"/>
  <c r="K289" i="2"/>
  <c r="K288" i="2"/>
  <c r="K287" i="2"/>
  <c r="K286" i="2"/>
  <c r="K285" i="2"/>
  <c r="J284" i="2"/>
  <c r="I284" i="2"/>
  <c r="H284" i="2"/>
  <c r="K284" i="2" s="1"/>
  <c r="G284" i="2"/>
  <c r="F284" i="2"/>
  <c r="E284" i="2"/>
  <c r="K283" i="2"/>
  <c r="K282" i="2"/>
  <c r="K281" i="2"/>
  <c r="K280" i="2"/>
  <c r="K279" i="2"/>
  <c r="K278" i="2"/>
  <c r="K277" i="2"/>
  <c r="J276" i="2"/>
  <c r="I276" i="2"/>
  <c r="H276" i="2"/>
  <c r="G276" i="2"/>
  <c r="F276" i="2"/>
  <c r="E276" i="2"/>
  <c r="K276" i="2" s="1"/>
  <c r="K275" i="2"/>
  <c r="J274" i="2"/>
  <c r="I274" i="2"/>
  <c r="H274" i="2"/>
  <c r="G274" i="2"/>
  <c r="F274" i="2"/>
  <c r="E274" i="2"/>
  <c r="K274" i="2" s="1"/>
  <c r="K273" i="2"/>
  <c r="K272" i="2"/>
  <c r="K271" i="2"/>
  <c r="K270" i="2"/>
  <c r="K269" i="2"/>
  <c r="K268" i="2"/>
  <c r="K267" i="2"/>
  <c r="K264" i="2"/>
  <c r="K263" i="2"/>
  <c r="K262" i="2"/>
  <c r="K261" i="2"/>
  <c r="K260" i="2"/>
  <c r="K259" i="2"/>
  <c r="K258" i="2"/>
  <c r="K257" i="2"/>
  <c r="K256" i="2"/>
  <c r="K255" i="2"/>
  <c r="K254" i="2"/>
  <c r="J265" i="2"/>
  <c r="I265" i="2"/>
  <c r="H265" i="2"/>
  <c r="G265" i="2"/>
  <c r="F265" i="2"/>
  <c r="K253" i="2"/>
  <c r="K251" i="2"/>
  <c r="K250" i="2"/>
  <c r="K249" i="2"/>
  <c r="K248" i="2"/>
  <c r="K247" i="2"/>
  <c r="K246" i="2"/>
  <c r="K245" i="2"/>
  <c r="G252" i="2"/>
  <c r="K244" i="2"/>
  <c r="F252" i="2"/>
  <c r="K243" i="2"/>
  <c r="K242" i="2"/>
  <c r="K241" i="2"/>
  <c r="K240" i="2"/>
  <c r="K239" i="2"/>
  <c r="K238" i="2"/>
  <c r="J252" i="2"/>
  <c r="I252" i="2"/>
  <c r="H252" i="2"/>
  <c r="E252" i="2"/>
  <c r="K235" i="2"/>
  <c r="K234" i="2"/>
  <c r="K233" i="2"/>
  <c r="K232" i="2"/>
  <c r="K231" i="2"/>
  <c r="K230" i="2"/>
  <c r="K229" i="2"/>
  <c r="G236" i="2"/>
  <c r="K228" i="2"/>
  <c r="F236" i="2"/>
  <c r="K227" i="2"/>
  <c r="J236" i="2"/>
  <c r="I236" i="2"/>
  <c r="H236" i="2"/>
  <c r="E236" i="2"/>
  <c r="K224" i="2"/>
  <c r="K223" i="2"/>
  <c r="K222" i="2"/>
  <c r="K221" i="2"/>
  <c r="K220" i="2"/>
  <c r="K219" i="2"/>
  <c r="K218" i="2"/>
  <c r="K217" i="2"/>
  <c r="K216" i="2"/>
  <c r="J225" i="2"/>
  <c r="I225" i="2"/>
  <c r="H225" i="2"/>
  <c r="G225" i="2"/>
  <c r="F225" i="2"/>
  <c r="E225" i="2"/>
  <c r="K214" i="2"/>
  <c r="K213" i="2"/>
  <c r="K212" i="2"/>
  <c r="K211" i="2"/>
  <c r="K210" i="2"/>
  <c r="K209" i="2"/>
  <c r="K208" i="2"/>
  <c r="J215" i="2"/>
  <c r="I215" i="2"/>
  <c r="H215" i="2"/>
  <c r="G215" i="2"/>
  <c r="F215" i="2"/>
  <c r="E215" i="2"/>
  <c r="K205" i="2"/>
  <c r="K204" i="2"/>
  <c r="K203" i="2"/>
  <c r="K202" i="2"/>
  <c r="K201" i="2"/>
  <c r="K200" i="2"/>
  <c r="K199" i="2"/>
  <c r="J206" i="2"/>
  <c r="I206" i="2"/>
  <c r="H206" i="2"/>
  <c r="G206" i="2"/>
  <c r="F206" i="2"/>
  <c r="E206" i="2"/>
  <c r="H197" i="2"/>
  <c r="H266" i="2" s="1"/>
  <c r="H320" i="2" s="1"/>
  <c r="H350" i="2" s="1"/>
  <c r="H353" i="2" s="1"/>
  <c r="K196" i="2"/>
  <c r="J197" i="2"/>
  <c r="J266" i="2" s="1"/>
  <c r="J320" i="2" s="1"/>
  <c r="J350" i="2" s="1"/>
  <c r="J353" i="2" s="1"/>
  <c r="I197" i="2"/>
  <c r="I266" i="2" s="1"/>
  <c r="I320" i="2" s="1"/>
  <c r="I350" i="2" s="1"/>
  <c r="I353" i="2" s="1"/>
  <c r="G197" i="2"/>
  <c r="F197" i="2"/>
  <c r="F266" i="2" s="1"/>
  <c r="F320" i="2" s="1"/>
  <c r="F350" i="2" s="1"/>
  <c r="F353" i="2" s="1"/>
  <c r="E197" i="2"/>
  <c r="K194" i="2"/>
  <c r="G189" i="2"/>
  <c r="F189" i="2"/>
  <c r="E189" i="2"/>
  <c r="K188" i="2"/>
  <c r="K187" i="2"/>
  <c r="K186" i="2"/>
  <c r="K185" i="2"/>
  <c r="K184" i="2"/>
  <c r="K183" i="2"/>
  <c r="J189" i="2"/>
  <c r="I189" i="2"/>
  <c r="H189" i="2"/>
  <c r="H181" i="2"/>
  <c r="K180" i="2"/>
  <c r="K179" i="2"/>
  <c r="K178" i="2"/>
  <c r="I181" i="2"/>
  <c r="F181" i="2"/>
  <c r="K177" i="2"/>
  <c r="K176" i="2"/>
  <c r="J181" i="2"/>
  <c r="G181" i="2"/>
  <c r="E181" i="2"/>
  <c r="J174" i="2"/>
  <c r="I172" i="2"/>
  <c r="K171" i="2"/>
  <c r="K170" i="2"/>
  <c r="K169" i="2"/>
  <c r="K168" i="2"/>
  <c r="K167" i="2"/>
  <c r="K166" i="2"/>
  <c r="K165" i="2"/>
  <c r="H174" i="2"/>
  <c r="G174" i="2"/>
  <c r="F174" i="2"/>
  <c r="K164" i="2"/>
  <c r="K163" i="2"/>
  <c r="K162" i="2"/>
  <c r="J172" i="2"/>
  <c r="H172" i="2"/>
  <c r="G172" i="2"/>
  <c r="F172" i="2"/>
  <c r="E172" i="2"/>
  <c r="K160" i="2"/>
  <c r="J161" i="2"/>
  <c r="K159" i="2"/>
  <c r="K158" i="2"/>
  <c r="K157" i="2"/>
  <c r="K156" i="2"/>
  <c r="K155" i="2"/>
  <c r="I161" i="2"/>
  <c r="H161" i="2"/>
  <c r="G161" i="2"/>
  <c r="F161" i="2"/>
  <c r="K154" i="2"/>
  <c r="K152" i="2"/>
  <c r="K151" i="2"/>
  <c r="K150" i="2"/>
  <c r="K149" i="2"/>
  <c r="K148" i="2"/>
  <c r="K147" i="2"/>
  <c r="K146" i="2"/>
  <c r="K145" i="2"/>
  <c r="K144" i="2"/>
  <c r="K143" i="2"/>
  <c r="K142" i="2"/>
  <c r="K141" i="2"/>
  <c r="K140" i="2"/>
  <c r="J153" i="2"/>
  <c r="I153" i="2"/>
  <c r="H153" i="2"/>
  <c r="G153" i="2"/>
  <c r="F153" i="2"/>
  <c r="K139" i="2"/>
  <c r="H138" i="2"/>
  <c r="K137" i="2"/>
  <c r="K136" i="2"/>
  <c r="K135" i="2"/>
  <c r="J138" i="2"/>
  <c r="I138" i="2"/>
  <c r="G138" i="2"/>
  <c r="F138" i="2"/>
  <c r="E138" i="2"/>
  <c r="K132" i="2"/>
  <c r="K131" i="2"/>
  <c r="K130" i="2"/>
  <c r="K129" i="2"/>
  <c r="J133" i="2"/>
  <c r="I133" i="2"/>
  <c r="H133" i="2"/>
  <c r="G133" i="2"/>
  <c r="F133" i="2"/>
  <c r="K128" i="2"/>
  <c r="K125" i="2"/>
  <c r="K124" i="2"/>
  <c r="K123" i="2"/>
  <c r="K122" i="2"/>
  <c r="K121" i="2"/>
  <c r="K120" i="2"/>
  <c r="K119" i="2"/>
  <c r="K118" i="2"/>
  <c r="K117" i="2"/>
  <c r="J126" i="2"/>
  <c r="I126" i="2"/>
  <c r="H126" i="2"/>
  <c r="G126" i="2"/>
  <c r="F126" i="2"/>
  <c r="E126" i="2"/>
  <c r="K114" i="2"/>
  <c r="K113" i="2"/>
  <c r="K112" i="2"/>
  <c r="K111" i="2"/>
  <c r="K110" i="2"/>
  <c r="K109" i="2"/>
  <c r="K108" i="2"/>
  <c r="I115" i="2"/>
  <c r="I127" i="2" s="1"/>
  <c r="K107" i="2"/>
  <c r="K106" i="2"/>
  <c r="J115" i="2"/>
  <c r="H115" i="2"/>
  <c r="H127" i="2" s="1"/>
  <c r="G115" i="2"/>
  <c r="G127" i="2" s="1"/>
  <c r="F115" i="2"/>
  <c r="F127" i="2" s="1"/>
  <c r="E115" i="2"/>
  <c r="K102" i="2"/>
  <c r="K101" i="2"/>
  <c r="K100" i="2"/>
  <c r="K99" i="2"/>
  <c r="K98" i="2"/>
  <c r="K97" i="2"/>
  <c r="K96" i="2"/>
  <c r="K95" i="2"/>
  <c r="K94" i="2"/>
  <c r="K93" i="2"/>
  <c r="J103" i="2"/>
  <c r="I103" i="2"/>
  <c r="H103" i="2"/>
  <c r="G103" i="2"/>
  <c r="F103" i="2"/>
  <c r="K91" i="2"/>
  <c r="K90" i="2"/>
  <c r="K89" i="2"/>
  <c r="K88" i="2"/>
  <c r="K87" i="2"/>
  <c r="K86" i="2"/>
  <c r="K85" i="2"/>
  <c r="J92" i="2"/>
  <c r="K84" i="2"/>
  <c r="K83" i="2"/>
  <c r="K82" i="2"/>
  <c r="K81" i="2"/>
  <c r="K80" i="2"/>
  <c r="K79" i="2"/>
  <c r="K78" i="2"/>
  <c r="K77" i="2"/>
  <c r="I92" i="2"/>
  <c r="I104" i="2" s="1"/>
  <c r="H92" i="2"/>
  <c r="H104" i="2" s="1"/>
  <c r="G92" i="2"/>
  <c r="G104" i="2" s="1"/>
  <c r="F92" i="2"/>
  <c r="E92" i="2"/>
  <c r="I75" i="2"/>
  <c r="K74" i="2"/>
  <c r="K73" i="2"/>
  <c r="K72" i="2"/>
  <c r="J75" i="2"/>
  <c r="H75" i="2"/>
  <c r="G75" i="2"/>
  <c r="F75" i="2"/>
  <c r="K71" i="2"/>
  <c r="K68" i="2"/>
  <c r="K67" i="2"/>
  <c r="K66" i="2"/>
  <c r="K65" i="2"/>
  <c r="J69" i="2"/>
  <c r="I69" i="2"/>
  <c r="H69" i="2"/>
  <c r="G69" i="2"/>
  <c r="F69" i="2"/>
  <c r="K64" i="2"/>
  <c r="E63" i="2"/>
  <c r="K62" i="2"/>
  <c r="K61" i="2"/>
  <c r="K60" i="2"/>
  <c r="K59" i="2"/>
  <c r="K58" i="2"/>
  <c r="J63" i="2"/>
  <c r="I63" i="2"/>
  <c r="H63" i="2"/>
  <c r="H70" i="2" s="1"/>
  <c r="G63" i="2"/>
  <c r="G70" i="2" s="1"/>
  <c r="F63" i="2"/>
  <c r="F70" i="2" s="1"/>
  <c r="K57" i="2"/>
  <c r="E55" i="2"/>
  <c r="K54" i="2"/>
  <c r="K53" i="2"/>
  <c r="K52" i="2"/>
  <c r="K51" i="2"/>
  <c r="J55" i="2"/>
  <c r="I55" i="2"/>
  <c r="H55" i="2"/>
  <c r="G55" i="2"/>
  <c r="F55" i="2"/>
  <c r="K50" i="2"/>
  <c r="G49" i="2"/>
  <c r="K48" i="2"/>
  <c r="K47" i="2"/>
  <c r="K46" i="2"/>
  <c r="K45" i="2"/>
  <c r="K44" i="2"/>
  <c r="J49" i="2"/>
  <c r="J56" i="2" s="1"/>
  <c r="I49" i="2"/>
  <c r="H49" i="2"/>
  <c r="F49" i="2"/>
  <c r="F56" i="2" s="1"/>
  <c r="E49" i="2"/>
  <c r="G41" i="2"/>
  <c r="K40" i="2"/>
  <c r="K39" i="2"/>
  <c r="K38" i="2"/>
  <c r="K37" i="2"/>
  <c r="J41" i="2"/>
  <c r="I41" i="2"/>
  <c r="H41" i="2"/>
  <c r="F41" i="2"/>
  <c r="E41" i="2"/>
  <c r="K34" i="2"/>
  <c r="K33" i="2"/>
  <c r="K32" i="2"/>
  <c r="K31" i="2"/>
  <c r="K30" i="2"/>
  <c r="K29" i="2"/>
  <c r="K28" i="2"/>
  <c r="I35" i="2"/>
  <c r="I42" i="2" s="1"/>
  <c r="K27" i="2"/>
  <c r="J35" i="2"/>
  <c r="J42" i="2" s="1"/>
  <c r="H35" i="2"/>
  <c r="G35" i="2"/>
  <c r="G42" i="2" s="1"/>
  <c r="F35" i="2"/>
  <c r="E35" i="2"/>
  <c r="F24" i="2"/>
  <c r="K23" i="2"/>
  <c r="K22" i="2"/>
  <c r="K21" i="2"/>
  <c r="K20" i="2"/>
  <c r="K19" i="2"/>
  <c r="K18" i="2"/>
  <c r="K17" i="2"/>
  <c r="K16" i="2"/>
  <c r="J24" i="2"/>
  <c r="I24" i="2"/>
  <c r="H24" i="2"/>
  <c r="G24" i="2"/>
  <c r="K15" i="2"/>
  <c r="K13" i="2"/>
  <c r="K11" i="2"/>
  <c r="H10" i="2"/>
  <c r="H12" i="2" s="1"/>
  <c r="H14" i="2" s="1"/>
  <c r="H25" i="2" s="1"/>
  <c r="G10" i="2"/>
  <c r="G12" i="2" s="1"/>
  <c r="G14" i="2" s="1"/>
  <c r="G25" i="2" s="1"/>
  <c r="K9" i="2"/>
  <c r="K8" i="2"/>
  <c r="K7" i="2"/>
  <c r="K6" i="2"/>
  <c r="I10" i="2"/>
  <c r="I12" i="2" s="1"/>
  <c r="I14" i="2" s="1"/>
  <c r="I25" i="2" s="1"/>
  <c r="K5" i="2"/>
  <c r="E10" i="2"/>
  <c r="BB351" i="1"/>
  <c r="AC351" i="1"/>
  <c r="BC351" i="1" s="1"/>
  <c r="BD351" i="1" s="1"/>
  <c r="BF351" i="1" s="1"/>
  <c r="BE349" i="1"/>
  <c r="AW349" i="1"/>
  <c r="AV349" i="1"/>
  <c r="AO349" i="1"/>
  <c r="AN349" i="1"/>
  <c r="AG349" i="1"/>
  <c r="AF349" i="1"/>
  <c r="Y349" i="1"/>
  <c r="X349" i="1"/>
  <c r="Q349" i="1"/>
  <c r="P349" i="1"/>
  <c r="I349" i="1"/>
  <c r="H349" i="1"/>
  <c r="BA349" i="1"/>
  <c r="AZ349" i="1"/>
  <c r="AY349" i="1"/>
  <c r="AX349" i="1"/>
  <c r="AU349" i="1"/>
  <c r="AT349" i="1"/>
  <c r="AS349" i="1"/>
  <c r="AR349" i="1"/>
  <c r="AQ349" i="1"/>
  <c r="AP349" i="1"/>
  <c r="AM349" i="1"/>
  <c r="AL349" i="1"/>
  <c r="AK349" i="1"/>
  <c r="AJ349" i="1"/>
  <c r="AI349" i="1"/>
  <c r="AH349" i="1"/>
  <c r="AE349" i="1"/>
  <c r="AD349" i="1"/>
  <c r="AB349" i="1"/>
  <c r="AA349" i="1"/>
  <c r="Z349" i="1"/>
  <c r="W349" i="1"/>
  <c r="V349" i="1"/>
  <c r="U349" i="1"/>
  <c r="T349" i="1"/>
  <c r="S349" i="1"/>
  <c r="R349" i="1"/>
  <c r="O349" i="1"/>
  <c r="N349" i="1"/>
  <c r="M349" i="1"/>
  <c r="L349" i="1"/>
  <c r="K349" i="1"/>
  <c r="J349" i="1"/>
  <c r="G349" i="1"/>
  <c r="F349" i="1"/>
  <c r="BE347" i="1"/>
  <c r="AY347" i="1"/>
  <c r="AQ347" i="1"/>
  <c r="AI347" i="1"/>
  <c r="AB347" i="1"/>
  <c r="AA347" i="1"/>
  <c r="S347" i="1"/>
  <c r="K347" i="1"/>
  <c r="BB346" i="1"/>
  <c r="AC345" i="1"/>
  <c r="BB344" i="1"/>
  <c r="AC344" i="1"/>
  <c r="BC344" i="1" s="1"/>
  <c r="BD344" i="1" s="1"/>
  <c r="BF344" i="1" s="1"/>
  <c r="AC343" i="1"/>
  <c r="AZ347" i="1"/>
  <c r="AX347" i="1"/>
  <c r="AV347" i="1"/>
  <c r="AU347" i="1"/>
  <c r="AR347" i="1"/>
  <c r="AP347" i="1"/>
  <c r="AN347" i="1"/>
  <c r="AM347" i="1"/>
  <c r="AJ347" i="1"/>
  <c r="AH347" i="1"/>
  <c r="AF347" i="1"/>
  <c r="AE347" i="1"/>
  <c r="Z347" i="1"/>
  <c r="Y347" i="1"/>
  <c r="X347" i="1"/>
  <c r="W347" i="1"/>
  <c r="T347" i="1"/>
  <c r="R347" i="1"/>
  <c r="Q347" i="1"/>
  <c r="P347" i="1"/>
  <c r="O347" i="1"/>
  <c r="L347" i="1"/>
  <c r="J347" i="1"/>
  <c r="I347" i="1"/>
  <c r="H347" i="1"/>
  <c r="G347" i="1"/>
  <c r="BB341" i="1"/>
  <c r="AC341" i="1"/>
  <c r="BC341" i="1" s="1"/>
  <c r="BD341" i="1" s="1"/>
  <c r="BF341" i="1" s="1"/>
  <c r="BB340" i="1"/>
  <c r="BC340" i="1" s="1"/>
  <c r="BD340" i="1" s="1"/>
  <c r="BF340" i="1" s="1"/>
  <c r="AC340" i="1"/>
  <c r="AR339" i="1"/>
  <c r="AK339" i="1"/>
  <c r="L339" i="1"/>
  <c r="AC338" i="1"/>
  <c r="BE337" i="1"/>
  <c r="BA337" i="1"/>
  <c r="AZ337" i="1"/>
  <c r="AY337" i="1"/>
  <c r="AX337" i="1"/>
  <c r="AW337" i="1"/>
  <c r="AV337" i="1"/>
  <c r="AU337" i="1"/>
  <c r="AT337" i="1"/>
  <c r="AS337" i="1"/>
  <c r="AR337" i="1"/>
  <c r="AQ337" i="1"/>
  <c r="AP337" i="1"/>
  <c r="AO337" i="1"/>
  <c r="AN337" i="1"/>
  <c r="AM337" i="1"/>
  <c r="AL337" i="1"/>
  <c r="AK337" i="1"/>
  <c r="AJ337" i="1"/>
  <c r="AI337" i="1"/>
  <c r="AH337" i="1"/>
  <c r="AG337" i="1"/>
  <c r="AF337" i="1"/>
  <c r="AE337" i="1"/>
  <c r="AD337" i="1"/>
  <c r="AB337" i="1"/>
  <c r="AA337" i="1"/>
  <c r="Z337" i="1"/>
  <c r="Y337" i="1"/>
  <c r="X337" i="1"/>
  <c r="W337" i="1"/>
  <c r="V337" i="1"/>
  <c r="U337" i="1"/>
  <c r="T337" i="1"/>
  <c r="S337" i="1"/>
  <c r="R337" i="1"/>
  <c r="Q337" i="1"/>
  <c r="P337" i="1"/>
  <c r="O337" i="1"/>
  <c r="N337" i="1"/>
  <c r="M337" i="1"/>
  <c r="L337" i="1"/>
  <c r="K337" i="1"/>
  <c r="J337" i="1"/>
  <c r="I337" i="1"/>
  <c r="H337" i="1"/>
  <c r="G337" i="1"/>
  <c r="F337" i="1"/>
  <c r="AC337" i="1" s="1"/>
  <c r="E337" i="1"/>
  <c r="BB336" i="1"/>
  <c r="AC336" i="1"/>
  <c r="BC336" i="1" s="1"/>
  <c r="BD336" i="1" s="1"/>
  <c r="BF336" i="1" s="1"/>
  <c r="BF335" i="1"/>
  <c r="BB335" i="1"/>
  <c r="AC335" i="1"/>
  <c r="BC335" i="1" s="1"/>
  <c r="BD335" i="1" s="1"/>
  <c r="BB334" i="1"/>
  <c r="BC334" i="1" s="1"/>
  <c r="BD334" i="1" s="1"/>
  <c r="BF334" i="1" s="1"/>
  <c r="AC334" i="1"/>
  <c r="BC333" i="1"/>
  <c r="BD333" i="1" s="1"/>
  <c r="BF333" i="1" s="1"/>
  <c r="BB333" i="1"/>
  <c r="AC333" i="1"/>
  <c r="BB332" i="1"/>
  <c r="AC332" i="1"/>
  <c r="BC332" i="1" s="1"/>
  <c r="BD332" i="1" s="1"/>
  <c r="BF332" i="1" s="1"/>
  <c r="BE331" i="1"/>
  <c r="BE339" i="1" s="1"/>
  <c r="AU331" i="1"/>
  <c r="AU339" i="1" s="1"/>
  <c r="AT331" i="1"/>
  <c r="AT339" i="1" s="1"/>
  <c r="AM331" i="1"/>
  <c r="AE331" i="1"/>
  <c r="AE339" i="1" s="1"/>
  <c r="W331" i="1"/>
  <c r="W339" i="1" s="1"/>
  <c r="O331" i="1"/>
  <c r="O339" i="1" s="1"/>
  <c r="N331" i="1"/>
  <c r="N339" i="1" s="1"/>
  <c r="G331" i="1"/>
  <c r="G339" i="1" s="1"/>
  <c r="BB329" i="1"/>
  <c r="BA331" i="1"/>
  <c r="BA339" i="1" s="1"/>
  <c r="AZ331" i="1"/>
  <c r="AZ339" i="1" s="1"/>
  <c r="AY331" i="1"/>
  <c r="AY339" i="1" s="1"/>
  <c r="AX331" i="1"/>
  <c r="AX339" i="1" s="1"/>
  <c r="AW331" i="1"/>
  <c r="AW339" i="1" s="1"/>
  <c r="AV331" i="1"/>
  <c r="AV339" i="1" s="1"/>
  <c r="AS331" i="1"/>
  <c r="AS339" i="1" s="1"/>
  <c r="AR331" i="1"/>
  <c r="AQ331" i="1"/>
  <c r="AQ339" i="1" s="1"/>
  <c r="AP331" i="1"/>
  <c r="AP339" i="1" s="1"/>
  <c r="AO331" i="1"/>
  <c r="AO339" i="1" s="1"/>
  <c r="AN331" i="1"/>
  <c r="AN339" i="1" s="1"/>
  <c r="AL331" i="1"/>
  <c r="AL339" i="1" s="1"/>
  <c r="AK331" i="1"/>
  <c r="AJ331" i="1"/>
  <c r="AJ339" i="1" s="1"/>
  <c r="AI331" i="1"/>
  <c r="AI339" i="1" s="1"/>
  <c r="AH331" i="1"/>
  <c r="AH339" i="1" s="1"/>
  <c r="AG331" i="1"/>
  <c r="AG339" i="1" s="1"/>
  <c r="AF331" i="1"/>
  <c r="AF339" i="1" s="1"/>
  <c r="AD331" i="1"/>
  <c r="AB331" i="1"/>
  <c r="AB339" i="1" s="1"/>
  <c r="AA331" i="1"/>
  <c r="AA339" i="1" s="1"/>
  <c r="Z331" i="1"/>
  <c r="Z339" i="1" s="1"/>
  <c r="X331" i="1"/>
  <c r="X339" i="1" s="1"/>
  <c r="V331" i="1"/>
  <c r="V339" i="1" s="1"/>
  <c r="U331" i="1"/>
  <c r="U339" i="1" s="1"/>
  <c r="T331" i="1"/>
  <c r="T339" i="1" s="1"/>
  <c r="S331" i="1"/>
  <c r="S339" i="1" s="1"/>
  <c r="R331" i="1"/>
  <c r="R339" i="1" s="1"/>
  <c r="P331" i="1"/>
  <c r="P339" i="1" s="1"/>
  <c r="M331" i="1"/>
  <c r="M339" i="1" s="1"/>
  <c r="L331" i="1"/>
  <c r="K331" i="1"/>
  <c r="K339" i="1" s="1"/>
  <c r="J331" i="1"/>
  <c r="J339" i="1" s="1"/>
  <c r="H331" i="1"/>
  <c r="H339" i="1" s="1"/>
  <c r="F331" i="1"/>
  <c r="AZ327" i="1"/>
  <c r="AY327" i="1"/>
  <c r="AQ327" i="1"/>
  <c r="AJ327" i="1"/>
  <c r="AI327" i="1"/>
  <c r="AB327" i="1"/>
  <c r="AA327" i="1"/>
  <c r="T327" i="1"/>
  <c r="S327" i="1"/>
  <c r="K327" i="1"/>
  <c r="BE326" i="1"/>
  <c r="BA326" i="1"/>
  <c r="AZ326" i="1"/>
  <c r="AY326" i="1"/>
  <c r="AX326" i="1"/>
  <c r="AW326" i="1"/>
  <c r="AV326" i="1"/>
  <c r="AU326" i="1"/>
  <c r="AT326" i="1"/>
  <c r="AS326" i="1"/>
  <c r="AR326" i="1"/>
  <c r="AQ326" i="1"/>
  <c r="AP326" i="1"/>
  <c r="AO326" i="1"/>
  <c r="AN326" i="1"/>
  <c r="AM326" i="1"/>
  <c r="AL326" i="1"/>
  <c r="AK326" i="1"/>
  <c r="AJ326" i="1"/>
  <c r="AI326" i="1"/>
  <c r="AH326" i="1"/>
  <c r="AG326" i="1"/>
  <c r="AF326" i="1"/>
  <c r="AE326" i="1"/>
  <c r="AD326" i="1"/>
  <c r="AB326" i="1"/>
  <c r="AA326" i="1"/>
  <c r="Z326" i="1"/>
  <c r="Y326" i="1"/>
  <c r="X326" i="1"/>
  <c r="W326" i="1"/>
  <c r="V326" i="1"/>
  <c r="U326" i="1"/>
  <c r="T326" i="1"/>
  <c r="S326" i="1"/>
  <c r="R326" i="1"/>
  <c r="Q326" i="1"/>
  <c r="P326" i="1"/>
  <c r="O326" i="1"/>
  <c r="N326" i="1"/>
  <c r="M326" i="1"/>
  <c r="L326" i="1"/>
  <c r="K326" i="1"/>
  <c r="J326" i="1"/>
  <c r="I326" i="1"/>
  <c r="H326" i="1"/>
  <c r="G326" i="1"/>
  <c r="F326" i="1"/>
  <c r="E326" i="1"/>
  <c r="BC325" i="1"/>
  <c r="BD325" i="1" s="1"/>
  <c r="BF325" i="1" s="1"/>
  <c r="BB325" i="1"/>
  <c r="AC325" i="1"/>
  <c r="BE324" i="1"/>
  <c r="BA324" i="1"/>
  <c r="AZ324" i="1"/>
  <c r="AY324" i="1"/>
  <c r="AX324" i="1"/>
  <c r="AW324" i="1"/>
  <c r="AV324" i="1"/>
  <c r="AU324" i="1"/>
  <c r="AT324" i="1"/>
  <c r="AS324" i="1"/>
  <c r="AR324" i="1"/>
  <c r="AR327" i="1" s="1"/>
  <c r="AQ324" i="1"/>
  <c r="AP324" i="1"/>
  <c r="AO324" i="1"/>
  <c r="AN324" i="1"/>
  <c r="AM324" i="1"/>
  <c r="AL324" i="1"/>
  <c r="AK324" i="1"/>
  <c r="AJ324" i="1"/>
  <c r="AI324" i="1"/>
  <c r="AH324" i="1"/>
  <c r="AG324" i="1"/>
  <c r="AF324" i="1"/>
  <c r="AE324" i="1"/>
  <c r="AD324" i="1"/>
  <c r="BB324" i="1" s="1"/>
  <c r="AB324" i="1"/>
  <c r="AA324" i="1"/>
  <c r="Z324" i="1"/>
  <c r="Y324" i="1"/>
  <c r="X324" i="1"/>
  <c r="W324" i="1"/>
  <c r="V324" i="1"/>
  <c r="U324" i="1"/>
  <c r="T324" i="1"/>
  <c r="S324" i="1"/>
  <c r="R324" i="1"/>
  <c r="Q324" i="1"/>
  <c r="P324" i="1"/>
  <c r="O324" i="1"/>
  <c r="N324" i="1"/>
  <c r="M324" i="1"/>
  <c r="AC324" i="1" s="1"/>
  <c r="BC324" i="1" s="1"/>
  <c r="L324" i="1"/>
  <c r="L327" i="1" s="1"/>
  <c r="K324" i="1"/>
  <c r="J324" i="1"/>
  <c r="I324" i="1"/>
  <c r="H324" i="1"/>
  <c r="G324" i="1"/>
  <c r="F324" i="1"/>
  <c r="E324" i="1"/>
  <c r="BF323" i="1"/>
  <c r="BB323" i="1"/>
  <c r="AC323" i="1"/>
  <c r="BC323" i="1" s="1"/>
  <c r="BD323" i="1" s="1"/>
  <c r="BE322" i="1"/>
  <c r="BE327" i="1" s="1"/>
  <c r="BA322" i="1"/>
  <c r="BA327" i="1" s="1"/>
  <c r="AZ322" i="1"/>
  <c r="AY322" i="1"/>
  <c r="AX322" i="1"/>
  <c r="AW322" i="1"/>
  <c r="AW327" i="1" s="1"/>
  <c r="AV322" i="1"/>
  <c r="AV327" i="1" s="1"/>
  <c r="AU322" i="1"/>
  <c r="AU327" i="1" s="1"/>
  <c r="AT322" i="1"/>
  <c r="AT327" i="1" s="1"/>
  <c r="AS322" i="1"/>
  <c r="AS327" i="1" s="1"/>
  <c r="AR322" i="1"/>
  <c r="AQ322" i="1"/>
  <c r="AP322" i="1"/>
  <c r="AO322" i="1"/>
  <c r="AO327" i="1" s="1"/>
  <c r="AN322" i="1"/>
  <c r="AN327" i="1" s="1"/>
  <c r="AM322" i="1"/>
  <c r="AM327" i="1" s="1"/>
  <c r="AL322" i="1"/>
  <c r="AL327" i="1" s="1"/>
  <c r="AK322" i="1"/>
  <c r="AK327" i="1" s="1"/>
  <c r="AJ322" i="1"/>
  <c r="AI322" i="1"/>
  <c r="AH322" i="1"/>
  <c r="AG322" i="1"/>
  <c r="AG327" i="1" s="1"/>
  <c r="AF322" i="1"/>
  <c r="AF327" i="1" s="1"/>
  <c r="AE322" i="1"/>
  <c r="AE327" i="1" s="1"/>
  <c r="AD322" i="1"/>
  <c r="BB322" i="1" s="1"/>
  <c r="AB322" i="1"/>
  <c r="AA322" i="1"/>
  <c r="Z322" i="1"/>
  <c r="Y322" i="1"/>
  <c r="X322" i="1"/>
  <c r="X327" i="1" s="1"/>
  <c r="W322" i="1"/>
  <c r="W327" i="1" s="1"/>
  <c r="V322" i="1"/>
  <c r="V327" i="1" s="1"/>
  <c r="U322" i="1"/>
  <c r="U327" i="1" s="1"/>
  <c r="T322" i="1"/>
  <c r="S322" i="1"/>
  <c r="R322" i="1"/>
  <c r="Q322" i="1"/>
  <c r="P322" i="1"/>
  <c r="P327" i="1" s="1"/>
  <c r="O322" i="1"/>
  <c r="O327" i="1" s="1"/>
  <c r="N322" i="1"/>
  <c r="N327" i="1" s="1"/>
  <c r="M322" i="1"/>
  <c r="M327" i="1" s="1"/>
  <c r="L322" i="1"/>
  <c r="K322" i="1"/>
  <c r="J322" i="1"/>
  <c r="I322" i="1"/>
  <c r="H322" i="1"/>
  <c r="H327" i="1" s="1"/>
  <c r="G322" i="1"/>
  <c r="G327" i="1" s="1"/>
  <c r="F322" i="1"/>
  <c r="E322" i="1"/>
  <c r="E327" i="1" s="1"/>
  <c r="BB321" i="1"/>
  <c r="AC321" i="1"/>
  <c r="BC321" i="1" s="1"/>
  <c r="BD321" i="1" s="1"/>
  <c r="BF321" i="1" s="1"/>
  <c r="BE319" i="1"/>
  <c r="BA319" i="1"/>
  <c r="AZ319" i="1"/>
  <c r="AY319" i="1"/>
  <c r="AX319" i="1"/>
  <c r="AW319" i="1"/>
  <c r="AV319" i="1"/>
  <c r="AU319" i="1"/>
  <c r="AT319" i="1"/>
  <c r="AS319" i="1"/>
  <c r="AR319" i="1"/>
  <c r="AQ319" i="1"/>
  <c r="AP319" i="1"/>
  <c r="AO319" i="1"/>
  <c r="AN319" i="1"/>
  <c r="AM319" i="1"/>
  <c r="AL319" i="1"/>
  <c r="AK319" i="1"/>
  <c r="AJ319" i="1"/>
  <c r="AI319" i="1"/>
  <c r="AH319" i="1"/>
  <c r="AG319" i="1"/>
  <c r="AF319" i="1"/>
  <c r="AE319" i="1"/>
  <c r="AD319" i="1"/>
  <c r="BB319" i="1" s="1"/>
  <c r="AB319" i="1"/>
  <c r="AA319" i="1"/>
  <c r="Z319" i="1"/>
  <c r="Y319" i="1"/>
  <c r="X319" i="1"/>
  <c r="W319" i="1"/>
  <c r="V319" i="1"/>
  <c r="U319" i="1"/>
  <c r="T319" i="1"/>
  <c r="S319" i="1"/>
  <c r="R319" i="1"/>
  <c r="Q319" i="1"/>
  <c r="P319" i="1"/>
  <c r="O319" i="1"/>
  <c r="N319" i="1"/>
  <c r="M319" i="1"/>
  <c r="L319" i="1"/>
  <c r="K319" i="1"/>
  <c r="J319" i="1"/>
  <c r="I319" i="1"/>
  <c r="H319" i="1"/>
  <c r="G319" i="1"/>
  <c r="F319" i="1"/>
  <c r="AC319" i="1" s="1"/>
  <c r="BC319" i="1" s="1"/>
  <c r="BD319" i="1" s="1"/>
  <c r="BF319" i="1" s="1"/>
  <c r="E319" i="1"/>
  <c r="BB318" i="1"/>
  <c r="AC318" i="1"/>
  <c r="BE317" i="1"/>
  <c r="BA317" i="1"/>
  <c r="AZ317" i="1"/>
  <c r="AY317" i="1"/>
  <c r="AX317" i="1"/>
  <c r="AW317" i="1"/>
  <c r="AV317" i="1"/>
  <c r="AU317" i="1"/>
  <c r="AT317" i="1"/>
  <c r="AS317" i="1"/>
  <c r="AR317" i="1"/>
  <c r="AQ317" i="1"/>
  <c r="AP317" i="1"/>
  <c r="AO317" i="1"/>
  <c r="AN317" i="1"/>
  <c r="AM317" i="1"/>
  <c r="AL317" i="1"/>
  <c r="AK317" i="1"/>
  <c r="AJ317" i="1"/>
  <c r="AI317" i="1"/>
  <c r="AH317" i="1"/>
  <c r="AG317" i="1"/>
  <c r="AF317" i="1"/>
  <c r="AE317" i="1"/>
  <c r="AD317" i="1"/>
  <c r="AB317" i="1"/>
  <c r="AA317" i="1"/>
  <c r="Z317" i="1"/>
  <c r="Y317" i="1"/>
  <c r="X317" i="1"/>
  <c r="W317" i="1"/>
  <c r="V317" i="1"/>
  <c r="U317" i="1"/>
  <c r="T317" i="1"/>
  <c r="S317" i="1"/>
  <c r="R317" i="1"/>
  <c r="Q317" i="1"/>
  <c r="P317" i="1"/>
  <c r="O317" i="1"/>
  <c r="N317" i="1"/>
  <c r="M317" i="1"/>
  <c r="L317" i="1"/>
  <c r="K317" i="1"/>
  <c r="J317" i="1"/>
  <c r="I317" i="1"/>
  <c r="H317" i="1"/>
  <c r="G317" i="1"/>
  <c r="F317" i="1"/>
  <c r="AC317" i="1" s="1"/>
  <c r="E317" i="1"/>
  <c r="BB316" i="1"/>
  <c r="AC316" i="1"/>
  <c r="BC316" i="1" s="1"/>
  <c r="BD316" i="1" s="1"/>
  <c r="BF316" i="1" s="1"/>
  <c r="BE315" i="1"/>
  <c r="AW315" i="1"/>
  <c r="AV315" i="1"/>
  <c r="AU315" i="1"/>
  <c r="AO315" i="1"/>
  <c r="AN315" i="1"/>
  <c r="AM315" i="1"/>
  <c r="AG315" i="1"/>
  <c r="AF315" i="1"/>
  <c r="AE315" i="1"/>
  <c r="Y315" i="1"/>
  <c r="X315" i="1"/>
  <c r="W315" i="1"/>
  <c r="Q315" i="1"/>
  <c r="P315" i="1"/>
  <c r="O315" i="1"/>
  <c r="I315" i="1"/>
  <c r="H315" i="1"/>
  <c r="G315" i="1"/>
  <c r="BB314" i="1"/>
  <c r="AC314" i="1"/>
  <c r="BC314" i="1" s="1"/>
  <c r="BD314" i="1" s="1"/>
  <c r="BF314" i="1" s="1"/>
  <c r="BB313" i="1"/>
  <c r="AC313" i="1"/>
  <c r="BC313" i="1" s="1"/>
  <c r="BD313" i="1" s="1"/>
  <c r="BF313" i="1" s="1"/>
  <c r="BC312" i="1"/>
  <c r="BD312" i="1" s="1"/>
  <c r="BF312" i="1" s="1"/>
  <c r="BB312" i="1"/>
  <c r="AC312" i="1"/>
  <c r="BB311" i="1"/>
  <c r="AC311" i="1"/>
  <c r="BC311" i="1" s="1"/>
  <c r="BD311" i="1" s="1"/>
  <c r="BF311" i="1" s="1"/>
  <c r="BB310" i="1"/>
  <c r="AC310" i="1"/>
  <c r="BC310" i="1" s="1"/>
  <c r="BD310" i="1" s="1"/>
  <c r="BF310" i="1" s="1"/>
  <c r="BB309" i="1"/>
  <c r="AC309" i="1"/>
  <c r="BA315" i="1"/>
  <c r="AZ315" i="1"/>
  <c r="AY315" i="1"/>
  <c r="AX315" i="1"/>
  <c r="AT315" i="1"/>
  <c r="AS315" i="1"/>
  <c r="AR315" i="1"/>
  <c r="AQ315" i="1"/>
  <c r="AP315" i="1"/>
  <c r="AL315" i="1"/>
  <c r="AK315" i="1"/>
  <c r="AJ315" i="1"/>
  <c r="AI315" i="1"/>
  <c r="AH315" i="1"/>
  <c r="AD315" i="1"/>
  <c r="AB315" i="1"/>
  <c r="AA315" i="1"/>
  <c r="Z315" i="1"/>
  <c r="V315" i="1"/>
  <c r="U315" i="1"/>
  <c r="T315" i="1"/>
  <c r="S315" i="1"/>
  <c r="R315" i="1"/>
  <c r="N315" i="1"/>
  <c r="M315" i="1"/>
  <c r="L315" i="1"/>
  <c r="K315" i="1"/>
  <c r="F315" i="1"/>
  <c r="E315" i="1"/>
  <c r="BE307" i="1"/>
  <c r="AW307" i="1"/>
  <c r="AV307" i="1"/>
  <c r="AO307" i="1"/>
  <c r="AN307" i="1"/>
  <c r="X307" i="1"/>
  <c r="Q307" i="1"/>
  <c r="P307" i="1"/>
  <c r="I307" i="1"/>
  <c r="H307" i="1"/>
  <c r="BB306" i="1"/>
  <c r="AC306" i="1"/>
  <c r="BC306" i="1" s="1"/>
  <c r="AC305" i="1"/>
  <c r="AF307" i="1"/>
  <c r="BB304" i="1"/>
  <c r="AC303" i="1"/>
  <c r="AG307" i="1"/>
  <c r="BB302" i="1"/>
  <c r="Y307" i="1"/>
  <c r="AC302" i="1"/>
  <c r="BC302" i="1" s="1"/>
  <c r="AZ307" i="1"/>
  <c r="AX307" i="1"/>
  <c r="AU307" i="1"/>
  <c r="AT307" i="1"/>
  <c r="AR307" i="1"/>
  <c r="AP307" i="1"/>
  <c r="AM307" i="1"/>
  <c r="AL307" i="1"/>
  <c r="AJ307" i="1"/>
  <c r="AH307" i="1"/>
  <c r="AE307" i="1"/>
  <c r="AD307" i="1"/>
  <c r="AA307" i="1"/>
  <c r="W307" i="1"/>
  <c r="V307" i="1"/>
  <c r="U307" i="1"/>
  <c r="S307" i="1"/>
  <c r="O307" i="1"/>
  <c r="N307" i="1"/>
  <c r="M307" i="1"/>
  <c r="K307" i="1"/>
  <c r="G307" i="1"/>
  <c r="E307" i="1"/>
  <c r="BE300" i="1"/>
  <c r="BA300" i="1"/>
  <c r="AZ300" i="1"/>
  <c r="AY300" i="1"/>
  <c r="AX300" i="1"/>
  <c r="AW300" i="1"/>
  <c r="AV300" i="1"/>
  <c r="AU300" i="1"/>
  <c r="AT300" i="1"/>
  <c r="AS300" i="1"/>
  <c r="AR300" i="1"/>
  <c r="AQ300" i="1"/>
  <c r="AP300" i="1"/>
  <c r="AO300" i="1"/>
  <c r="AN300" i="1"/>
  <c r="AM300" i="1"/>
  <c r="AL300" i="1"/>
  <c r="AK300" i="1"/>
  <c r="AJ300" i="1"/>
  <c r="AI300" i="1"/>
  <c r="AH300" i="1"/>
  <c r="AG300" i="1"/>
  <c r="AF300" i="1"/>
  <c r="AE300" i="1"/>
  <c r="AD300" i="1"/>
  <c r="AB300" i="1"/>
  <c r="AA300" i="1"/>
  <c r="Z300" i="1"/>
  <c r="Y300" i="1"/>
  <c r="X300" i="1"/>
  <c r="W300" i="1"/>
  <c r="V300" i="1"/>
  <c r="U300" i="1"/>
  <c r="T300" i="1"/>
  <c r="S300" i="1"/>
  <c r="R300" i="1"/>
  <c r="Q300" i="1"/>
  <c r="P300" i="1"/>
  <c r="O300" i="1"/>
  <c r="N300" i="1"/>
  <c r="M300" i="1"/>
  <c r="AC300" i="1" s="1"/>
  <c r="L300" i="1"/>
  <c r="K300" i="1"/>
  <c r="J300" i="1"/>
  <c r="I300" i="1"/>
  <c r="H300" i="1"/>
  <c r="G300" i="1"/>
  <c r="F300" i="1"/>
  <c r="E300" i="1"/>
  <c r="BB299" i="1"/>
  <c r="AC299" i="1"/>
  <c r="BC299" i="1" s="1"/>
  <c r="BD299" i="1" s="1"/>
  <c r="BF299" i="1" s="1"/>
  <c r="BB298" i="1"/>
  <c r="BC298" i="1" s="1"/>
  <c r="BD298" i="1" s="1"/>
  <c r="BF298" i="1" s="1"/>
  <c r="AC298" i="1"/>
  <c r="BB297" i="1"/>
  <c r="BC297" i="1" s="1"/>
  <c r="BD297" i="1" s="1"/>
  <c r="BF297" i="1" s="1"/>
  <c r="AC297" i="1"/>
  <c r="BB296" i="1"/>
  <c r="AC296" i="1"/>
  <c r="BC296" i="1" s="1"/>
  <c r="BD296" i="1" s="1"/>
  <c r="BF296" i="1" s="1"/>
  <c r="BB295" i="1"/>
  <c r="AC295" i="1"/>
  <c r="BB294" i="1"/>
  <c r="AC294" i="1"/>
  <c r="BC294" i="1" s="1"/>
  <c r="BD294" i="1" s="1"/>
  <c r="BF294" i="1" s="1"/>
  <c r="BE293" i="1"/>
  <c r="BA293" i="1"/>
  <c r="AZ293" i="1"/>
  <c r="AY293" i="1"/>
  <c r="AX293" i="1"/>
  <c r="AW293" i="1"/>
  <c r="AV293" i="1"/>
  <c r="AU293" i="1"/>
  <c r="AT293" i="1"/>
  <c r="AS293" i="1"/>
  <c r="AR293" i="1"/>
  <c r="AQ293" i="1"/>
  <c r="AP293" i="1"/>
  <c r="AO293" i="1"/>
  <c r="AN293" i="1"/>
  <c r="AM293" i="1"/>
  <c r="AL293" i="1"/>
  <c r="AK293" i="1"/>
  <c r="AJ293" i="1"/>
  <c r="AI293" i="1"/>
  <c r="AH293" i="1"/>
  <c r="AG293" i="1"/>
  <c r="AF293" i="1"/>
  <c r="AE293" i="1"/>
  <c r="AD293" i="1"/>
  <c r="AB293" i="1"/>
  <c r="AA293" i="1"/>
  <c r="Z293" i="1"/>
  <c r="Y293" i="1"/>
  <c r="X293" i="1"/>
  <c r="W293" i="1"/>
  <c r="V293" i="1"/>
  <c r="U293" i="1"/>
  <c r="T293" i="1"/>
  <c r="S293" i="1"/>
  <c r="R293" i="1"/>
  <c r="Q293" i="1"/>
  <c r="P293" i="1"/>
  <c r="O293" i="1"/>
  <c r="N293" i="1"/>
  <c r="M293" i="1"/>
  <c r="L293" i="1"/>
  <c r="K293" i="1"/>
  <c r="J293" i="1"/>
  <c r="I293" i="1"/>
  <c r="H293" i="1"/>
  <c r="G293" i="1"/>
  <c r="F293" i="1"/>
  <c r="E293" i="1"/>
  <c r="BB292" i="1"/>
  <c r="AC292" i="1"/>
  <c r="BE291" i="1"/>
  <c r="BA291" i="1"/>
  <c r="AZ291" i="1"/>
  <c r="AY291" i="1"/>
  <c r="AX291" i="1"/>
  <c r="AW291" i="1"/>
  <c r="AV291" i="1"/>
  <c r="AU291" i="1"/>
  <c r="AT291" i="1"/>
  <c r="AS291" i="1"/>
  <c r="AR291" i="1"/>
  <c r="AQ291" i="1"/>
  <c r="AP291" i="1"/>
  <c r="AO291" i="1"/>
  <c r="AN291" i="1"/>
  <c r="AM291" i="1"/>
  <c r="AL291" i="1"/>
  <c r="AK291" i="1"/>
  <c r="AJ291" i="1"/>
  <c r="AI291" i="1"/>
  <c r="AH291" i="1"/>
  <c r="AG291" i="1"/>
  <c r="AF291" i="1"/>
  <c r="AE291" i="1"/>
  <c r="AD291" i="1"/>
  <c r="BB291" i="1" s="1"/>
  <c r="AB291" i="1"/>
  <c r="AA291" i="1"/>
  <c r="Z291" i="1"/>
  <c r="Y291" i="1"/>
  <c r="X291" i="1"/>
  <c r="W291" i="1"/>
  <c r="V291" i="1"/>
  <c r="U291" i="1"/>
  <c r="T291" i="1"/>
  <c r="S291" i="1"/>
  <c r="R291" i="1"/>
  <c r="Q291" i="1"/>
  <c r="P291" i="1"/>
  <c r="O291" i="1"/>
  <c r="N291" i="1"/>
  <c r="M291" i="1"/>
  <c r="L291" i="1"/>
  <c r="K291" i="1"/>
  <c r="J291" i="1"/>
  <c r="I291" i="1"/>
  <c r="H291" i="1"/>
  <c r="G291" i="1"/>
  <c r="F291" i="1"/>
  <c r="E291" i="1"/>
  <c r="BF290" i="1"/>
  <c r="BD290" i="1"/>
  <c r="BB290" i="1"/>
  <c r="AC290" i="1"/>
  <c r="BC290" i="1" s="1"/>
  <c r="BB289" i="1"/>
  <c r="AC289" i="1"/>
  <c r="BC289" i="1" s="1"/>
  <c r="BD289" i="1" s="1"/>
  <c r="BF289" i="1" s="1"/>
  <c r="BB288" i="1"/>
  <c r="AC288" i="1"/>
  <c r="BC288" i="1" s="1"/>
  <c r="BD288" i="1" s="1"/>
  <c r="BF288" i="1" s="1"/>
  <c r="BD287" i="1"/>
  <c r="BF287" i="1" s="1"/>
  <c r="BC287" i="1"/>
  <c r="BB287" i="1"/>
  <c r="AC287" i="1"/>
  <c r="BB286" i="1"/>
  <c r="AC286" i="1"/>
  <c r="BC286" i="1" s="1"/>
  <c r="BD286" i="1" s="1"/>
  <c r="BF286" i="1" s="1"/>
  <c r="BB285" i="1"/>
  <c r="AC285" i="1"/>
  <c r="BC285" i="1" s="1"/>
  <c r="BD285" i="1" s="1"/>
  <c r="BF285" i="1" s="1"/>
  <c r="BE284" i="1"/>
  <c r="BA284" i="1"/>
  <c r="AZ284" i="1"/>
  <c r="AY284" i="1"/>
  <c r="AX284" i="1"/>
  <c r="AW284" i="1"/>
  <c r="AV284" i="1"/>
  <c r="AU284" i="1"/>
  <c r="AT284" i="1"/>
  <c r="AS284" i="1"/>
  <c r="AR284" i="1"/>
  <c r="AQ284" i="1"/>
  <c r="AP284" i="1"/>
  <c r="AO284" i="1"/>
  <c r="AN284" i="1"/>
  <c r="AM284" i="1"/>
  <c r="AL284" i="1"/>
  <c r="AK284" i="1"/>
  <c r="AJ284" i="1"/>
  <c r="AI284" i="1"/>
  <c r="AH284" i="1"/>
  <c r="AG284" i="1"/>
  <c r="AF284" i="1"/>
  <c r="AE284" i="1"/>
  <c r="AD284" i="1"/>
  <c r="AB284" i="1"/>
  <c r="AA284" i="1"/>
  <c r="Z284" i="1"/>
  <c r="Y284" i="1"/>
  <c r="X284" i="1"/>
  <c r="W284" i="1"/>
  <c r="V284" i="1"/>
  <c r="U284" i="1"/>
  <c r="T284" i="1"/>
  <c r="S284" i="1"/>
  <c r="R284" i="1"/>
  <c r="Q284" i="1"/>
  <c r="P284" i="1"/>
  <c r="O284" i="1"/>
  <c r="N284" i="1"/>
  <c r="M284" i="1"/>
  <c r="L284" i="1"/>
  <c r="K284" i="1"/>
  <c r="J284" i="1"/>
  <c r="I284" i="1"/>
  <c r="H284" i="1"/>
  <c r="G284" i="1"/>
  <c r="F284" i="1"/>
  <c r="E284" i="1"/>
  <c r="BB283" i="1"/>
  <c r="AC283" i="1"/>
  <c r="BC283" i="1" s="1"/>
  <c r="BD283" i="1" s="1"/>
  <c r="BF283" i="1" s="1"/>
  <c r="BB282" i="1"/>
  <c r="AC282" i="1"/>
  <c r="BC282" i="1" s="1"/>
  <c r="BD282" i="1" s="1"/>
  <c r="BF282" i="1" s="1"/>
  <c r="BB281" i="1"/>
  <c r="BC281" i="1" s="1"/>
  <c r="BD281" i="1" s="1"/>
  <c r="BF281" i="1" s="1"/>
  <c r="AC281" i="1"/>
  <c r="BB280" i="1"/>
  <c r="BC280" i="1" s="1"/>
  <c r="BD280" i="1" s="1"/>
  <c r="BF280" i="1" s="1"/>
  <c r="AC280" i="1"/>
  <c r="BD279" i="1"/>
  <c r="BF279" i="1" s="1"/>
  <c r="BC279" i="1"/>
  <c r="BB279" i="1"/>
  <c r="AC279" i="1"/>
  <c r="BB278" i="1"/>
  <c r="AC278" i="1"/>
  <c r="BC278" i="1" s="1"/>
  <c r="BD278" i="1" s="1"/>
  <c r="BF278" i="1" s="1"/>
  <c r="BB277" i="1"/>
  <c r="AC277" i="1"/>
  <c r="BC277" i="1" s="1"/>
  <c r="BD277" i="1" s="1"/>
  <c r="BF277" i="1" s="1"/>
  <c r="BE276" i="1"/>
  <c r="BA276" i="1"/>
  <c r="AZ276" i="1"/>
  <c r="AY276" i="1"/>
  <c r="AX276" i="1"/>
  <c r="AW276" i="1"/>
  <c r="AV276" i="1"/>
  <c r="AU276" i="1"/>
  <c r="AT276" i="1"/>
  <c r="AS276" i="1"/>
  <c r="AR276" i="1"/>
  <c r="AQ276" i="1"/>
  <c r="AP276" i="1"/>
  <c r="AO276" i="1"/>
  <c r="AN276" i="1"/>
  <c r="AM276" i="1"/>
  <c r="AL276" i="1"/>
  <c r="AK276" i="1"/>
  <c r="AJ276" i="1"/>
  <c r="AI276" i="1"/>
  <c r="AH276" i="1"/>
  <c r="AG276" i="1"/>
  <c r="AF276" i="1"/>
  <c r="AE276" i="1"/>
  <c r="AD276" i="1"/>
  <c r="BB276" i="1" s="1"/>
  <c r="AB276" i="1"/>
  <c r="AA276" i="1"/>
  <c r="Z276" i="1"/>
  <c r="Y276" i="1"/>
  <c r="X276" i="1"/>
  <c r="W276" i="1"/>
  <c r="V276" i="1"/>
  <c r="U276" i="1"/>
  <c r="T276" i="1"/>
  <c r="S276" i="1"/>
  <c r="R276" i="1"/>
  <c r="Q276" i="1"/>
  <c r="P276" i="1"/>
  <c r="O276" i="1"/>
  <c r="N276" i="1"/>
  <c r="M276" i="1"/>
  <c r="L276" i="1"/>
  <c r="K276" i="1"/>
  <c r="J276" i="1"/>
  <c r="I276" i="1"/>
  <c r="H276" i="1"/>
  <c r="G276" i="1"/>
  <c r="F276" i="1"/>
  <c r="AC276" i="1" s="1"/>
  <c r="E276" i="1"/>
  <c r="BB275" i="1"/>
  <c r="AC275" i="1"/>
  <c r="BC275" i="1" s="1"/>
  <c r="BD275" i="1" s="1"/>
  <c r="BF275" i="1" s="1"/>
  <c r="BE274" i="1"/>
  <c r="BA274" i="1"/>
  <c r="AZ274" i="1"/>
  <c r="AY274" i="1"/>
  <c r="AX274" i="1"/>
  <c r="AW274" i="1"/>
  <c r="AV274" i="1"/>
  <c r="AU274" i="1"/>
  <c r="AT274" i="1"/>
  <c r="AS274" i="1"/>
  <c r="AR274" i="1"/>
  <c r="AQ274" i="1"/>
  <c r="AP274" i="1"/>
  <c r="AO274" i="1"/>
  <c r="AN274" i="1"/>
  <c r="AM274" i="1"/>
  <c r="AL274" i="1"/>
  <c r="AK274" i="1"/>
  <c r="AJ274" i="1"/>
  <c r="AI274" i="1"/>
  <c r="AH274" i="1"/>
  <c r="AG274" i="1"/>
  <c r="AF274" i="1"/>
  <c r="AE274" i="1"/>
  <c r="AD274" i="1"/>
  <c r="AB274" i="1"/>
  <c r="AA274" i="1"/>
  <c r="Z274" i="1"/>
  <c r="Y274" i="1"/>
  <c r="X274" i="1"/>
  <c r="W274" i="1"/>
  <c r="V274" i="1"/>
  <c r="U274" i="1"/>
  <c r="T274" i="1"/>
  <c r="S274" i="1"/>
  <c r="R274" i="1"/>
  <c r="Q274" i="1"/>
  <c r="P274" i="1"/>
  <c r="O274" i="1"/>
  <c r="N274" i="1"/>
  <c r="M274" i="1"/>
  <c r="L274" i="1"/>
  <c r="K274" i="1"/>
  <c r="J274" i="1"/>
  <c r="I274" i="1"/>
  <c r="H274" i="1"/>
  <c r="G274" i="1"/>
  <c r="F274" i="1"/>
  <c r="E274" i="1"/>
  <c r="BD273" i="1"/>
  <c r="BF273" i="1" s="1"/>
  <c r="BC273" i="1"/>
  <c r="BB273" i="1"/>
  <c r="AC273" i="1"/>
  <c r="BB272" i="1"/>
  <c r="AC272" i="1"/>
  <c r="BC272" i="1" s="1"/>
  <c r="BD272" i="1" s="1"/>
  <c r="BF272" i="1" s="1"/>
  <c r="BB271" i="1"/>
  <c r="AC271" i="1"/>
  <c r="BC271" i="1" s="1"/>
  <c r="BD271" i="1" s="1"/>
  <c r="BF271" i="1" s="1"/>
  <c r="BD270" i="1"/>
  <c r="BF270" i="1" s="1"/>
  <c r="BC270" i="1"/>
  <c r="BB270" i="1"/>
  <c r="AC270" i="1"/>
  <c r="BB269" i="1"/>
  <c r="AC269" i="1"/>
  <c r="BC269" i="1" s="1"/>
  <c r="BD269" i="1" s="1"/>
  <c r="BF269" i="1" s="1"/>
  <c r="BF268" i="1"/>
  <c r="BD268" i="1"/>
  <c r="BC268" i="1"/>
  <c r="BB268" i="1"/>
  <c r="AC268" i="1"/>
  <c r="BC267" i="1"/>
  <c r="BD267" i="1" s="1"/>
  <c r="BF267" i="1" s="1"/>
  <c r="BB267" i="1"/>
  <c r="AC267" i="1"/>
  <c r="BE265" i="1"/>
  <c r="AA265" i="1"/>
  <c r="BB264" i="1"/>
  <c r="BB263" i="1"/>
  <c r="AC263" i="1"/>
  <c r="BC263" i="1" s="1"/>
  <c r="AC262" i="1"/>
  <c r="BB261" i="1"/>
  <c r="AC261" i="1"/>
  <c r="BC261" i="1" s="1"/>
  <c r="BB259" i="1"/>
  <c r="BB258" i="1"/>
  <c r="AC258" i="1"/>
  <c r="BC258" i="1" s="1"/>
  <c r="AY265" i="1"/>
  <c r="AQ265" i="1"/>
  <c r="AI265" i="1"/>
  <c r="BB257" i="1"/>
  <c r="S265" i="1"/>
  <c r="K265" i="1"/>
  <c r="AC256" i="1"/>
  <c r="AC255" i="1"/>
  <c r="AX265" i="1"/>
  <c r="AP265" i="1"/>
  <c r="AH265" i="1"/>
  <c r="Z265" i="1"/>
  <c r="R265" i="1"/>
  <c r="J265" i="1"/>
  <c r="AZ265" i="1"/>
  <c r="AT265" i="1"/>
  <c r="AR265" i="1"/>
  <c r="AL265" i="1"/>
  <c r="AJ265" i="1"/>
  <c r="AD265" i="1"/>
  <c r="AB265" i="1"/>
  <c r="X265" i="1"/>
  <c r="V265" i="1"/>
  <c r="T265" i="1"/>
  <c r="P265" i="1"/>
  <c r="N265" i="1"/>
  <c r="L265" i="1"/>
  <c r="H265" i="1"/>
  <c r="BE252" i="1"/>
  <c r="AH252" i="1"/>
  <c r="AC251" i="1"/>
  <c r="BB249" i="1"/>
  <c r="BB247" i="1"/>
  <c r="BB246" i="1"/>
  <c r="AC246" i="1"/>
  <c r="BB244" i="1"/>
  <c r="P252" i="1"/>
  <c r="H252" i="1"/>
  <c r="BB243" i="1"/>
  <c r="AC243" i="1"/>
  <c r="BC243" i="1" s="1"/>
  <c r="BB242" i="1"/>
  <c r="AC242" i="1"/>
  <c r="BC242" i="1" s="1"/>
  <c r="BB241" i="1"/>
  <c r="G252" i="1"/>
  <c r="BB240" i="1"/>
  <c r="Y252" i="1"/>
  <c r="Q252" i="1"/>
  <c r="AC239" i="1"/>
  <c r="BA252" i="1"/>
  <c r="BB238" i="1"/>
  <c r="AC238" i="1"/>
  <c r="BC238" i="1" s="1"/>
  <c r="AX252" i="1"/>
  <c r="AU252" i="1"/>
  <c r="AP252" i="1"/>
  <c r="AM252" i="1"/>
  <c r="AE252" i="1"/>
  <c r="Z252" i="1"/>
  <c r="X252" i="1"/>
  <c r="U252" i="1"/>
  <c r="M252" i="1"/>
  <c r="I252" i="1"/>
  <c r="E252" i="1"/>
  <c r="BE236" i="1"/>
  <c r="AO236" i="1"/>
  <c r="AF236" i="1"/>
  <c r="AC235" i="1"/>
  <c r="AV236" i="1"/>
  <c r="AC232" i="1"/>
  <c r="AW236" i="1"/>
  <c r="AN236" i="1"/>
  <c r="AG236" i="1"/>
  <c r="X236" i="1"/>
  <c r="P236" i="1"/>
  <c r="I236" i="1"/>
  <c r="H236" i="1"/>
  <c r="BB227" i="1"/>
  <c r="AC227" i="1"/>
  <c r="AZ236" i="1"/>
  <c r="AY236" i="1"/>
  <c r="AT236" i="1"/>
  <c r="AR236" i="1"/>
  <c r="AQ236" i="1"/>
  <c r="AL236" i="1"/>
  <c r="AJ236" i="1"/>
  <c r="AI236" i="1"/>
  <c r="AD236" i="1"/>
  <c r="AA236" i="1"/>
  <c r="Z236" i="1"/>
  <c r="S236" i="1"/>
  <c r="R236" i="1"/>
  <c r="K236" i="1"/>
  <c r="BE225" i="1"/>
  <c r="AW225" i="1"/>
  <c r="AN225" i="1"/>
  <c r="X225" i="1"/>
  <c r="Q225" i="1"/>
  <c r="H225" i="1"/>
  <c r="BB224" i="1"/>
  <c r="AC224" i="1"/>
  <c r="BC224" i="1" s="1"/>
  <c r="BB222" i="1"/>
  <c r="AC221" i="1"/>
  <c r="AG225" i="1"/>
  <c r="AC220" i="1"/>
  <c r="BB219" i="1"/>
  <c r="BB218" i="1"/>
  <c r="AV225" i="1"/>
  <c r="AO225" i="1"/>
  <c r="AF225" i="1"/>
  <c r="Y225" i="1"/>
  <c r="P225" i="1"/>
  <c r="I225" i="1"/>
  <c r="AC217" i="1"/>
  <c r="AZ225" i="1"/>
  <c r="AU225" i="1"/>
  <c r="AR225" i="1"/>
  <c r="AM225" i="1"/>
  <c r="AJ225" i="1"/>
  <c r="AE225" i="1"/>
  <c r="AB225" i="1"/>
  <c r="W225" i="1"/>
  <c r="V225" i="1"/>
  <c r="T225" i="1"/>
  <c r="O225" i="1"/>
  <c r="N225" i="1"/>
  <c r="L225" i="1"/>
  <c r="G225" i="1"/>
  <c r="F225" i="1"/>
  <c r="BE215" i="1"/>
  <c r="AR215" i="1"/>
  <c r="AJ215" i="1"/>
  <c r="AB215" i="1"/>
  <c r="L215" i="1"/>
  <c r="BB213" i="1"/>
  <c r="AC213" i="1"/>
  <c r="BB212" i="1"/>
  <c r="AC212" i="1"/>
  <c r="BC212" i="1" s="1"/>
  <c r="AC210" i="1"/>
  <c r="AC209" i="1"/>
  <c r="BB208" i="1"/>
  <c r="AC208" i="1"/>
  <c r="BC208" i="1" s="1"/>
  <c r="AZ215" i="1"/>
  <c r="AY215" i="1"/>
  <c r="AU215" i="1"/>
  <c r="AQ215" i="1"/>
  <c r="AM215" i="1"/>
  <c r="AI215" i="1"/>
  <c r="AE215" i="1"/>
  <c r="AA215" i="1"/>
  <c r="V215" i="1"/>
  <c r="T215" i="1"/>
  <c r="S215" i="1"/>
  <c r="N215" i="1"/>
  <c r="K215" i="1"/>
  <c r="BE206" i="1"/>
  <c r="AO206" i="1"/>
  <c r="BB205" i="1"/>
  <c r="AC205" i="1"/>
  <c r="AC204" i="1"/>
  <c r="AC202" i="1"/>
  <c r="BB201" i="1"/>
  <c r="AC201" i="1"/>
  <c r="AC200" i="1"/>
  <c r="AW206" i="1"/>
  <c r="AG206" i="1"/>
  <c r="AB206" i="1"/>
  <c r="Z206" i="1"/>
  <c r="Y206" i="1"/>
  <c r="X206" i="1"/>
  <c r="T206" i="1"/>
  <c r="R206" i="1"/>
  <c r="Q206" i="1"/>
  <c r="P206" i="1"/>
  <c r="L206" i="1"/>
  <c r="J206" i="1"/>
  <c r="AC198" i="1"/>
  <c r="H206" i="1"/>
  <c r="BE197" i="1"/>
  <c r="AY197" i="1"/>
  <c r="AX197" i="1"/>
  <c r="AQ197" i="1"/>
  <c r="AP197" i="1"/>
  <c r="AI197" i="1"/>
  <c r="AH197" i="1"/>
  <c r="AA197" i="1"/>
  <c r="Z197" i="1"/>
  <c r="S197" i="1"/>
  <c r="R197" i="1"/>
  <c r="K197" i="1"/>
  <c r="J197" i="1"/>
  <c r="BA197" i="1"/>
  <c r="AW197" i="1"/>
  <c r="AU197" i="1"/>
  <c r="AT197" i="1"/>
  <c r="AS197" i="1"/>
  <c r="AO197" i="1"/>
  <c r="AM197" i="1"/>
  <c r="AL197" i="1"/>
  <c r="AK197" i="1"/>
  <c r="AG197" i="1"/>
  <c r="AE197" i="1"/>
  <c r="AD197" i="1"/>
  <c r="Y197" i="1"/>
  <c r="W197" i="1"/>
  <c r="V197" i="1"/>
  <c r="U197" i="1"/>
  <c r="Q197" i="1"/>
  <c r="O197" i="1"/>
  <c r="N197" i="1"/>
  <c r="M197" i="1"/>
  <c r="I197" i="1"/>
  <c r="G197" i="1"/>
  <c r="BB194" i="1"/>
  <c r="AC194" i="1"/>
  <c r="BE189" i="1"/>
  <c r="BA189" i="1"/>
  <c r="AU189" i="1"/>
  <c r="AT189" i="1"/>
  <c r="AS189" i="1"/>
  <c r="AQ189" i="1"/>
  <c r="AK189" i="1"/>
  <c r="AE189" i="1"/>
  <c r="AD189" i="1"/>
  <c r="AA189" i="1"/>
  <c r="V189" i="1"/>
  <c r="U189" i="1"/>
  <c r="Q189" i="1"/>
  <c r="P189" i="1"/>
  <c r="N189" i="1"/>
  <c r="M189" i="1"/>
  <c r="I189" i="1"/>
  <c r="F189" i="1"/>
  <c r="E189" i="1"/>
  <c r="BB188" i="1"/>
  <c r="AC188" i="1"/>
  <c r="BC188" i="1" s="1"/>
  <c r="BD188" i="1" s="1"/>
  <c r="BF188" i="1" s="1"/>
  <c r="BC187" i="1"/>
  <c r="BD187" i="1" s="1"/>
  <c r="BF187" i="1" s="1"/>
  <c r="BB187" i="1"/>
  <c r="AC187" i="1"/>
  <c r="BC186" i="1"/>
  <c r="BD186" i="1" s="1"/>
  <c r="BF186" i="1" s="1"/>
  <c r="BB186" i="1"/>
  <c r="AC186" i="1"/>
  <c r="BF185" i="1"/>
  <c r="BB185" i="1"/>
  <c r="AC185" i="1"/>
  <c r="BC185" i="1" s="1"/>
  <c r="BD185" i="1" s="1"/>
  <c r="BF184" i="1"/>
  <c r="BB184" i="1"/>
  <c r="AC184" i="1"/>
  <c r="BC184" i="1" s="1"/>
  <c r="BD184" i="1" s="1"/>
  <c r="BB183" i="1"/>
  <c r="BC183" i="1" s="1"/>
  <c r="BD183" i="1" s="1"/>
  <c r="BF183" i="1" s="1"/>
  <c r="AC183" i="1"/>
  <c r="AY189" i="1"/>
  <c r="AX189" i="1"/>
  <c r="AW189" i="1"/>
  <c r="AV189" i="1"/>
  <c r="AR189" i="1"/>
  <c r="AP189" i="1"/>
  <c r="AO189" i="1"/>
  <c r="AN189" i="1"/>
  <c r="AM189" i="1"/>
  <c r="AL189" i="1"/>
  <c r="AJ189" i="1"/>
  <c r="AI189" i="1"/>
  <c r="AH189" i="1"/>
  <c r="AG189" i="1"/>
  <c r="AF189" i="1"/>
  <c r="AB189" i="1"/>
  <c r="Z189" i="1"/>
  <c r="Y189" i="1"/>
  <c r="X189" i="1"/>
  <c r="W189" i="1"/>
  <c r="T189" i="1"/>
  <c r="S189" i="1"/>
  <c r="R189" i="1"/>
  <c r="O189" i="1"/>
  <c r="L189" i="1"/>
  <c r="K189" i="1"/>
  <c r="J189" i="1"/>
  <c r="H189" i="1"/>
  <c r="AP181" i="1"/>
  <c r="AH181" i="1"/>
  <c r="BB180" i="1"/>
  <c r="AC180" i="1"/>
  <c r="BD179" i="1"/>
  <c r="BF179" i="1" s="1"/>
  <c r="BC179" i="1"/>
  <c r="BB179" i="1"/>
  <c r="AC179" i="1"/>
  <c r="AC178" i="1"/>
  <c r="AL181" i="1"/>
  <c r="V181" i="1"/>
  <c r="N181" i="1"/>
  <c r="AZ181" i="1"/>
  <c r="AX181" i="1"/>
  <c r="AU181" i="1"/>
  <c r="AR181" i="1"/>
  <c r="AJ181" i="1"/>
  <c r="AF181" i="1"/>
  <c r="AE181" i="1"/>
  <c r="AA181" i="1"/>
  <c r="Z181" i="1"/>
  <c r="X181" i="1"/>
  <c r="W181" i="1"/>
  <c r="S181" i="1"/>
  <c r="R181" i="1"/>
  <c r="O181" i="1"/>
  <c r="K181" i="1"/>
  <c r="J181" i="1"/>
  <c r="G181" i="1"/>
  <c r="BE174" i="1"/>
  <c r="AM174" i="1"/>
  <c r="AE174" i="1"/>
  <c r="P174" i="1"/>
  <c r="H174" i="1"/>
  <c r="AW174" i="1"/>
  <c r="AO174" i="1"/>
  <c r="I174" i="1"/>
  <c r="BE172" i="1"/>
  <c r="AY172" i="1"/>
  <c r="AQ172" i="1"/>
  <c r="AM172" i="1"/>
  <c r="AI172" i="1"/>
  <c r="AH172" i="1"/>
  <c r="AA172" i="1"/>
  <c r="W172" i="1"/>
  <c r="S172" i="1"/>
  <c r="K172" i="1"/>
  <c r="AU172" i="1"/>
  <c r="AE172" i="1"/>
  <c r="BB171" i="1"/>
  <c r="AB174" i="1"/>
  <c r="T174" i="1"/>
  <c r="AR174" i="1"/>
  <c r="AJ174" i="1"/>
  <c r="AG174" i="1"/>
  <c r="BB170" i="1"/>
  <c r="Y174" i="1"/>
  <c r="Q174" i="1"/>
  <c r="AC170" i="1"/>
  <c r="BC170" i="1" s="1"/>
  <c r="BB169" i="1"/>
  <c r="AC169" i="1"/>
  <c r="BC168" i="1"/>
  <c r="BD168" i="1" s="1"/>
  <c r="BF168" i="1" s="1"/>
  <c r="BB168" i="1"/>
  <c r="AC168" i="1"/>
  <c r="BD167" i="1"/>
  <c r="BF167" i="1" s="1"/>
  <c r="BB167" i="1"/>
  <c r="AC167" i="1"/>
  <c r="BC167" i="1" s="1"/>
  <c r="BB166" i="1"/>
  <c r="AC166" i="1"/>
  <c r="BC166" i="1" s="1"/>
  <c r="BD166" i="1" s="1"/>
  <c r="BF166" i="1" s="1"/>
  <c r="BA174" i="1"/>
  <c r="AY174" i="1"/>
  <c r="AV174" i="1"/>
  <c r="AU174" i="1"/>
  <c r="AT174" i="1"/>
  <c r="AS174" i="1"/>
  <c r="AQ174" i="1"/>
  <c r="AP174" i="1"/>
  <c r="AN174" i="1"/>
  <c r="AL174" i="1"/>
  <c r="AK174" i="1"/>
  <c r="AI174" i="1"/>
  <c r="AH174" i="1"/>
  <c r="AF174" i="1"/>
  <c r="X174" i="1"/>
  <c r="W174" i="1"/>
  <c r="V174" i="1"/>
  <c r="U174" i="1"/>
  <c r="O174" i="1"/>
  <c r="N174" i="1"/>
  <c r="M174" i="1"/>
  <c r="G174" i="1"/>
  <c r="F174" i="1"/>
  <c r="BC164" i="1"/>
  <c r="BD164" i="1" s="1"/>
  <c r="BF164" i="1" s="1"/>
  <c r="BB164" i="1"/>
  <c r="AC164" i="1"/>
  <c r="BC163" i="1"/>
  <c r="BD163" i="1" s="1"/>
  <c r="BF163" i="1" s="1"/>
  <c r="BB163" i="1"/>
  <c r="AC163" i="1"/>
  <c r="AZ172" i="1"/>
  <c r="AW172" i="1"/>
  <c r="AV172" i="1"/>
  <c r="AT172" i="1"/>
  <c r="AR172" i="1"/>
  <c r="AO172" i="1"/>
  <c r="AN172" i="1"/>
  <c r="AL172" i="1"/>
  <c r="AJ172" i="1"/>
  <c r="AG172" i="1"/>
  <c r="AF172" i="1"/>
  <c r="AD172" i="1"/>
  <c r="Y172" i="1"/>
  <c r="X172" i="1"/>
  <c r="V172" i="1"/>
  <c r="Q172" i="1"/>
  <c r="P172" i="1"/>
  <c r="O172" i="1"/>
  <c r="N172" i="1"/>
  <c r="I172" i="1"/>
  <c r="H172" i="1"/>
  <c r="G172" i="1"/>
  <c r="BE161" i="1"/>
  <c r="AU161" i="1"/>
  <c r="AM161" i="1"/>
  <c r="AE161" i="1"/>
  <c r="Z161" i="1"/>
  <c r="W161" i="1"/>
  <c r="O161" i="1"/>
  <c r="G161" i="1"/>
  <c r="BC160" i="1"/>
  <c r="BD160" i="1" s="1"/>
  <c r="BF160" i="1" s="1"/>
  <c r="BB160" i="1"/>
  <c r="AC160" i="1"/>
  <c r="BB159" i="1"/>
  <c r="AC159" i="1"/>
  <c r="BB158" i="1"/>
  <c r="BB157" i="1"/>
  <c r="AY161" i="1"/>
  <c r="AC156" i="1"/>
  <c r="AC155" i="1"/>
  <c r="BA161" i="1"/>
  <c r="AZ161" i="1"/>
  <c r="AX161" i="1"/>
  <c r="AV161" i="1"/>
  <c r="AT161" i="1"/>
  <c r="AS161" i="1"/>
  <c r="AR161" i="1"/>
  <c r="AP161" i="1"/>
  <c r="AN161" i="1"/>
  <c r="AL161" i="1"/>
  <c r="AK161" i="1"/>
  <c r="AJ161" i="1"/>
  <c r="AH161" i="1"/>
  <c r="AF161" i="1"/>
  <c r="AD161" i="1"/>
  <c r="AB161" i="1"/>
  <c r="Y161" i="1"/>
  <c r="X161" i="1"/>
  <c r="V161" i="1"/>
  <c r="U161" i="1"/>
  <c r="T161" i="1"/>
  <c r="R161" i="1"/>
  <c r="Q161" i="1"/>
  <c r="P161" i="1"/>
  <c r="N161" i="1"/>
  <c r="M161" i="1"/>
  <c r="L161" i="1"/>
  <c r="J161" i="1"/>
  <c r="I161" i="1"/>
  <c r="H161" i="1"/>
  <c r="F161" i="1"/>
  <c r="AA153" i="1"/>
  <c r="X153" i="1"/>
  <c r="AC152" i="1"/>
  <c r="AC151" i="1"/>
  <c r="AC150" i="1"/>
  <c r="AC146" i="1"/>
  <c r="BB144" i="1"/>
  <c r="AC144" i="1"/>
  <c r="BB143" i="1"/>
  <c r="AC143" i="1"/>
  <c r="AY153" i="1"/>
  <c r="AQ153" i="1"/>
  <c r="AN153" i="1"/>
  <c r="AI153" i="1"/>
  <c r="S153" i="1"/>
  <c r="K153" i="1"/>
  <c r="H153" i="1"/>
  <c r="AV153" i="1"/>
  <c r="AF153" i="1"/>
  <c r="P153" i="1"/>
  <c r="AC141" i="1"/>
  <c r="AC140" i="1"/>
  <c r="BA153" i="1"/>
  <c r="AS153" i="1"/>
  <c r="AK153" i="1"/>
  <c r="BB139" i="1"/>
  <c r="AB153" i="1"/>
  <c r="T153" i="1"/>
  <c r="L153" i="1"/>
  <c r="BE138" i="1"/>
  <c r="AV138" i="1"/>
  <c r="AS138" i="1"/>
  <c r="AN138" i="1"/>
  <c r="AF138" i="1"/>
  <c r="X138" i="1"/>
  <c r="P138" i="1"/>
  <c r="M138" i="1"/>
  <c r="H138" i="1"/>
  <c r="BA138" i="1"/>
  <c r="AK138" i="1"/>
  <c r="BB137" i="1"/>
  <c r="U138" i="1"/>
  <c r="AC137" i="1"/>
  <c r="BC137" i="1" s="1"/>
  <c r="BB136" i="1"/>
  <c r="BC136" i="1" s="1"/>
  <c r="BD136" i="1" s="1"/>
  <c r="BF136" i="1" s="1"/>
  <c r="AC136" i="1"/>
  <c r="AC135" i="1"/>
  <c r="AZ138" i="1"/>
  <c r="AY138" i="1"/>
  <c r="AW138" i="1"/>
  <c r="AU138" i="1"/>
  <c r="AT138" i="1"/>
  <c r="AR138" i="1"/>
  <c r="AQ138" i="1"/>
  <c r="AO138" i="1"/>
  <c r="AM138" i="1"/>
  <c r="AL138" i="1"/>
  <c r="AJ138" i="1"/>
  <c r="AI138" i="1"/>
  <c r="AG138" i="1"/>
  <c r="AE138" i="1"/>
  <c r="AB138" i="1"/>
  <c r="AA138" i="1"/>
  <c r="Z138" i="1"/>
  <c r="Y138" i="1"/>
  <c r="W138" i="1"/>
  <c r="V138" i="1"/>
  <c r="T138" i="1"/>
  <c r="S138" i="1"/>
  <c r="R138" i="1"/>
  <c r="Q138" i="1"/>
  <c r="O138" i="1"/>
  <c r="N138" i="1"/>
  <c r="L138" i="1"/>
  <c r="K138" i="1"/>
  <c r="J138" i="1"/>
  <c r="I138" i="1"/>
  <c r="G138" i="1"/>
  <c r="AC134" i="1"/>
  <c r="AH133" i="1"/>
  <c r="R133" i="1"/>
  <c r="G133" i="1"/>
  <c r="AM133" i="1"/>
  <c r="AC132" i="1"/>
  <c r="AC131" i="1"/>
  <c r="AX133" i="1"/>
  <c r="AP133" i="1"/>
  <c r="Z133" i="1"/>
  <c r="J133" i="1"/>
  <c r="AU133" i="1"/>
  <c r="AE133" i="1"/>
  <c r="BB129" i="1"/>
  <c r="BC129" i="1" s="1"/>
  <c r="W133" i="1"/>
  <c r="O133" i="1"/>
  <c r="AC129" i="1"/>
  <c r="BA133" i="1"/>
  <c r="AZ133" i="1"/>
  <c r="AY133" i="1"/>
  <c r="AW133" i="1"/>
  <c r="AV133" i="1"/>
  <c r="AT133" i="1"/>
  <c r="AS133" i="1"/>
  <c r="AR133" i="1"/>
  <c r="AQ133" i="1"/>
  <c r="AO133" i="1"/>
  <c r="AN133" i="1"/>
  <c r="AL133" i="1"/>
  <c r="AK133" i="1"/>
  <c r="AJ133" i="1"/>
  <c r="AI133" i="1"/>
  <c r="AG133" i="1"/>
  <c r="AF133" i="1"/>
  <c r="AD133" i="1"/>
  <c r="AB133" i="1"/>
  <c r="AA133" i="1"/>
  <c r="Y133" i="1"/>
  <c r="X133" i="1"/>
  <c r="V133" i="1"/>
  <c r="U133" i="1"/>
  <c r="T133" i="1"/>
  <c r="S133" i="1"/>
  <c r="Q133" i="1"/>
  <c r="P133" i="1"/>
  <c r="N133" i="1"/>
  <c r="M133" i="1"/>
  <c r="L133" i="1"/>
  <c r="K133" i="1"/>
  <c r="I133" i="1"/>
  <c r="AC128" i="1"/>
  <c r="F133" i="1"/>
  <c r="BE126" i="1"/>
  <c r="T126" i="1"/>
  <c r="BB125" i="1"/>
  <c r="AC125" i="1"/>
  <c r="AC124" i="1"/>
  <c r="BB123" i="1"/>
  <c r="AC122" i="1"/>
  <c r="BB121" i="1"/>
  <c r="AC121" i="1"/>
  <c r="BC121" i="1" s="1"/>
  <c r="AC120" i="1"/>
  <c r="BB119" i="1"/>
  <c r="AC119" i="1"/>
  <c r="BC119" i="1" s="1"/>
  <c r="BD119" i="1" s="1"/>
  <c r="BF119" i="1" s="1"/>
  <c r="AZ126" i="1"/>
  <c r="AY126" i="1"/>
  <c r="AR126" i="1"/>
  <c r="AQ126" i="1"/>
  <c r="AJ126" i="1"/>
  <c r="AI126" i="1"/>
  <c r="AB126" i="1"/>
  <c r="AA126" i="1"/>
  <c r="S126" i="1"/>
  <c r="L126" i="1"/>
  <c r="K126" i="1"/>
  <c r="BB117" i="1"/>
  <c r="AT126" i="1"/>
  <c r="AL126" i="1"/>
  <c r="AD126" i="1"/>
  <c r="Z126" i="1"/>
  <c r="W126" i="1"/>
  <c r="V126" i="1"/>
  <c r="R126" i="1"/>
  <c r="O126" i="1"/>
  <c r="N126" i="1"/>
  <c r="J126" i="1"/>
  <c r="G126" i="1"/>
  <c r="BE115" i="1"/>
  <c r="BE127" i="1" s="1"/>
  <c r="AR115" i="1"/>
  <c r="AJ115" i="1"/>
  <c r="AI115" i="1"/>
  <c r="BB114" i="1"/>
  <c r="AC114" i="1"/>
  <c r="BC114" i="1" s="1"/>
  <c r="BD114" i="1" s="1"/>
  <c r="BF114" i="1" s="1"/>
  <c r="BB113" i="1"/>
  <c r="AC113" i="1"/>
  <c r="BC113" i="1" s="1"/>
  <c r="AY115" i="1"/>
  <c r="AY127" i="1" s="1"/>
  <c r="S115" i="1"/>
  <c r="S127" i="1" s="1"/>
  <c r="BB111" i="1"/>
  <c r="AC110" i="1"/>
  <c r="BB109" i="1"/>
  <c r="AC109" i="1"/>
  <c r="BC109" i="1" s="1"/>
  <c r="BB108" i="1"/>
  <c r="AC108" i="1"/>
  <c r="BC108" i="1" s="1"/>
  <c r="AZ115" i="1"/>
  <c r="AQ115" i="1"/>
  <c r="BB107" i="1"/>
  <c r="AB115" i="1"/>
  <c r="AB127" i="1" s="1"/>
  <c r="AA115" i="1"/>
  <c r="T115" i="1"/>
  <c r="T127" i="1" s="1"/>
  <c r="L115" i="1"/>
  <c r="L127" i="1" s="1"/>
  <c r="K115" i="1"/>
  <c r="AC107" i="1"/>
  <c r="BA115" i="1"/>
  <c r="AX115" i="1"/>
  <c r="AW115" i="1"/>
  <c r="AS115" i="1"/>
  <c r="AP115" i="1"/>
  <c r="AO115" i="1"/>
  <c r="AK115" i="1"/>
  <c r="AH115" i="1"/>
  <c r="AG115" i="1"/>
  <c r="Z115" i="1"/>
  <c r="Z127" i="1" s="1"/>
  <c r="Y115" i="1"/>
  <c r="U115" i="1"/>
  <c r="R115" i="1"/>
  <c r="R127" i="1" s="1"/>
  <c r="Q115" i="1"/>
  <c r="M115" i="1"/>
  <c r="J115" i="1"/>
  <c r="J127" i="1" s="1"/>
  <c r="I115" i="1"/>
  <c r="BE103" i="1"/>
  <c r="BB102" i="1"/>
  <c r="AC102" i="1"/>
  <c r="BC102" i="1" s="1"/>
  <c r="BB101" i="1"/>
  <c r="AC101" i="1"/>
  <c r="BB99" i="1"/>
  <c r="AC99" i="1"/>
  <c r="BC99" i="1" s="1"/>
  <c r="AH103" i="1"/>
  <c r="BB97" i="1"/>
  <c r="AG103" i="1"/>
  <c r="BB95" i="1"/>
  <c r="BB94" i="1"/>
  <c r="AC94" i="1"/>
  <c r="BC94" i="1" s="1"/>
  <c r="AW103" i="1"/>
  <c r="AO103" i="1"/>
  <c r="AA103" i="1"/>
  <c r="Z103" i="1"/>
  <c r="S103" i="1"/>
  <c r="R103" i="1"/>
  <c r="K103" i="1"/>
  <c r="J103" i="1"/>
  <c r="BE92" i="1"/>
  <c r="BE104" i="1" s="1"/>
  <c r="X92" i="1"/>
  <c r="BB91" i="1"/>
  <c r="AC91" i="1"/>
  <c r="BC91" i="1" s="1"/>
  <c r="BB89" i="1"/>
  <c r="BC89" i="1" s="1"/>
  <c r="BD89" i="1" s="1"/>
  <c r="BF89" i="1" s="1"/>
  <c r="AC89" i="1"/>
  <c r="BB88" i="1"/>
  <c r="AC88" i="1"/>
  <c r="BC88" i="1" s="1"/>
  <c r="BB86" i="1"/>
  <c r="AC86" i="1"/>
  <c r="AC84" i="1"/>
  <c r="BB83" i="1"/>
  <c r="AC83" i="1"/>
  <c r="BC83" i="1" s="1"/>
  <c r="BB82" i="1"/>
  <c r="AC82" i="1"/>
  <c r="AV92" i="1"/>
  <c r="AN92" i="1"/>
  <c r="AF92" i="1"/>
  <c r="P92" i="1"/>
  <c r="H92" i="1"/>
  <c r="AC80" i="1"/>
  <c r="AW92" i="1"/>
  <c r="AW104" i="1" s="1"/>
  <c r="AO92" i="1"/>
  <c r="AO104" i="1" s="1"/>
  <c r="AG92" i="1"/>
  <c r="Y92" i="1"/>
  <c r="Q92" i="1"/>
  <c r="AC79" i="1"/>
  <c r="BB78" i="1"/>
  <c r="AZ92" i="1"/>
  <c r="AR92" i="1"/>
  <c r="AJ92" i="1"/>
  <c r="AB92" i="1"/>
  <c r="AA92" i="1"/>
  <c r="AA104" i="1" s="1"/>
  <c r="T92" i="1"/>
  <c r="S92" i="1"/>
  <c r="S104" i="1" s="1"/>
  <c r="L92" i="1"/>
  <c r="K92" i="1"/>
  <c r="K104" i="1" s="1"/>
  <c r="BE76" i="1"/>
  <c r="BE75" i="1"/>
  <c r="AV75" i="1"/>
  <c r="AU75" i="1"/>
  <c r="AN75" i="1"/>
  <c r="AM75" i="1"/>
  <c r="AF75" i="1"/>
  <c r="AE75" i="1"/>
  <c r="X75" i="1"/>
  <c r="W75" i="1"/>
  <c r="P75" i="1"/>
  <c r="H75" i="1"/>
  <c r="AC74" i="1"/>
  <c r="BB73" i="1"/>
  <c r="BB72" i="1"/>
  <c r="O75" i="1"/>
  <c r="G75" i="1"/>
  <c r="BA75" i="1"/>
  <c r="AY75" i="1"/>
  <c r="AW75" i="1"/>
  <c r="AT75" i="1"/>
  <c r="AS75" i="1"/>
  <c r="AQ75" i="1"/>
  <c r="AP75" i="1"/>
  <c r="AO75" i="1"/>
  <c r="AL75" i="1"/>
  <c r="AK75" i="1"/>
  <c r="AI75" i="1"/>
  <c r="AH75" i="1"/>
  <c r="AG75" i="1"/>
  <c r="AD75" i="1"/>
  <c r="AB75" i="1"/>
  <c r="AA75" i="1"/>
  <c r="Y75" i="1"/>
  <c r="V75" i="1"/>
  <c r="U75" i="1"/>
  <c r="T75" i="1"/>
  <c r="S75" i="1"/>
  <c r="Q75" i="1"/>
  <c r="N75" i="1"/>
  <c r="M75" i="1"/>
  <c r="L75" i="1"/>
  <c r="K75" i="1"/>
  <c r="I75" i="1"/>
  <c r="F75" i="1"/>
  <c r="E75" i="1"/>
  <c r="BE70" i="1"/>
  <c r="BE69" i="1"/>
  <c r="W69" i="1"/>
  <c r="G69" i="1"/>
  <c r="AC68" i="1"/>
  <c r="AU69" i="1"/>
  <c r="AM69" i="1"/>
  <c r="AE69" i="1"/>
  <c r="BB66" i="1"/>
  <c r="O69" i="1"/>
  <c r="AC66" i="1"/>
  <c r="BB65" i="1"/>
  <c r="AC65" i="1"/>
  <c r="AZ69" i="1"/>
  <c r="AY69" i="1"/>
  <c r="AX69" i="1"/>
  <c r="AW69" i="1"/>
  <c r="AV69" i="1"/>
  <c r="AR69" i="1"/>
  <c r="AQ69" i="1"/>
  <c r="AP69" i="1"/>
  <c r="AO69" i="1"/>
  <c r="AN69" i="1"/>
  <c r="AJ69" i="1"/>
  <c r="AI69" i="1"/>
  <c r="AH69" i="1"/>
  <c r="AG69" i="1"/>
  <c r="AF69" i="1"/>
  <c r="AA69" i="1"/>
  <c r="Z69" i="1"/>
  <c r="Y69" i="1"/>
  <c r="X69" i="1"/>
  <c r="S69" i="1"/>
  <c r="R69" i="1"/>
  <c r="Q69" i="1"/>
  <c r="P69" i="1"/>
  <c r="K69" i="1"/>
  <c r="J69" i="1"/>
  <c r="I69" i="1"/>
  <c r="H69" i="1"/>
  <c r="BE63" i="1"/>
  <c r="AT63" i="1"/>
  <c r="AM63" i="1"/>
  <c r="N63" i="1"/>
  <c r="G63" i="1"/>
  <c r="G70" i="1" s="1"/>
  <c r="AC62" i="1"/>
  <c r="AL63" i="1"/>
  <c r="AD63" i="1"/>
  <c r="V63" i="1"/>
  <c r="AC60" i="1"/>
  <c r="F63" i="1"/>
  <c r="AC59" i="1"/>
  <c r="AU63" i="1"/>
  <c r="AU70" i="1" s="1"/>
  <c r="AE63" i="1"/>
  <c r="AE70" i="1" s="1"/>
  <c r="BB58" i="1"/>
  <c r="W63" i="1"/>
  <c r="W70" i="1" s="1"/>
  <c r="O63" i="1"/>
  <c r="O70" i="1" s="1"/>
  <c r="BA63" i="1"/>
  <c r="AZ63" i="1"/>
  <c r="AZ70" i="1" s="1"/>
  <c r="AX63" i="1"/>
  <c r="AX70" i="1" s="1"/>
  <c r="AV63" i="1"/>
  <c r="AS63" i="1"/>
  <c r="AR63" i="1"/>
  <c r="AR70" i="1" s="1"/>
  <c r="AP63" i="1"/>
  <c r="AP70" i="1" s="1"/>
  <c r="AN63" i="1"/>
  <c r="AK63" i="1"/>
  <c r="AJ63" i="1"/>
  <c r="AJ70" i="1" s="1"/>
  <c r="AH63" i="1"/>
  <c r="AH70" i="1" s="1"/>
  <c r="AF63" i="1"/>
  <c r="AB63" i="1"/>
  <c r="U63" i="1"/>
  <c r="T63" i="1"/>
  <c r="M63" i="1"/>
  <c r="L63" i="1"/>
  <c r="AH56" i="1"/>
  <c r="BE55" i="1"/>
  <c r="AW55" i="1"/>
  <c r="AG55" i="1"/>
  <c r="X55" i="1"/>
  <c r="Q55" i="1"/>
  <c r="BB54" i="1"/>
  <c r="AC54" i="1"/>
  <c r="BC54" i="1" s="1"/>
  <c r="AC53" i="1"/>
  <c r="AV55" i="1"/>
  <c r="AN55" i="1"/>
  <c r="AF55" i="1"/>
  <c r="BB52" i="1"/>
  <c r="P55" i="1"/>
  <c r="H55" i="1"/>
  <c r="AC51" i="1"/>
  <c r="AX55" i="1"/>
  <c r="AU55" i="1"/>
  <c r="AP55" i="1"/>
  <c r="AO55" i="1"/>
  <c r="AM55" i="1"/>
  <c r="AH55" i="1"/>
  <c r="AE55" i="1"/>
  <c r="Y55" i="1"/>
  <c r="W55" i="1"/>
  <c r="V55" i="1"/>
  <c r="O55" i="1"/>
  <c r="N55" i="1"/>
  <c r="I55" i="1"/>
  <c r="G55" i="1"/>
  <c r="F55" i="1"/>
  <c r="BE49" i="1"/>
  <c r="BE56" i="1" s="1"/>
  <c r="AV49" i="1"/>
  <c r="AN49" i="1"/>
  <c r="AM49" i="1"/>
  <c r="AM56" i="1" s="1"/>
  <c r="W49" i="1"/>
  <c r="P49" i="1"/>
  <c r="H49" i="1"/>
  <c r="G49" i="1"/>
  <c r="G56" i="1" s="1"/>
  <c r="BB48" i="1"/>
  <c r="AC48" i="1"/>
  <c r="BC48" i="1" s="1"/>
  <c r="AU49" i="1"/>
  <c r="AU56" i="1" s="1"/>
  <c r="AE49" i="1"/>
  <c r="AE56" i="1" s="1"/>
  <c r="BB46" i="1"/>
  <c r="O49" i="1"/>
  <c r="O56" i="1" s="1"/>
  <c r="AC46" i="1"/>
  <c r="AF49" i="1"/>
  <c r="AF56" i="1" s="1"/>
  <c r="X49" i="1"/>
  <c r="X56" i="1" s="1"/>
  <c r="AC44" i="1"/>
  <c r="BA49" i="1"/>
  <c r="AZ49" i="1"/>
  <c r="AX49" i="1"/>
  <c r="AX56" i="1" s="1"/>
  <c r="AT49" i="1"/>
  <c r="AS49" i="1"/>
  <c r="AR49" i="1"/>
  <c r="AP49" i="1"/>
  <c r="AP56" i="1" s="1"/>
  <c r="AL49" i="1"/>
  <c r="AK49" i="1"/>
  <c r="AJ49" i="1"/>
  <c r="AH49" i="1"/>
  <c r="AD49" i="1"/>
  <c r="AA49" i="1"/>
  <c r="Y49" i="1"/>
  <c r="V49" i="1"/>
  <c r="U49" i="1"/>
  <c r="S49" i="1"/>
  <c r="Q49" i="1"/>
  <c r="N49" i="1"/>
  <c r="M49" i="1"/>
  <c r="K49" i="1"/>
  <c r="I49" i="1"/>
  <c r="F49" i="1"/>
  <c r="BE41" i="1"/>
  <c r="AX41" i="1"/>
  <c r="AW41" i="1"/>
  <c r="AG41" i="1"/>
  <c r="Z41" i="1"/>
  <c r="R41" i="1"/>
  <c r="Q41" i="1"/>
  <c r="BB40" i="1"/>
  <c r="AC40" i="1"/>
  <c r="BC40" i="1" s="1"/>
  <c r="AO41" i="1"/>
  <c r="Y41" i="1"/>
  <c r="I41" i="1"/>
  <c r="AC38" i="1"/>
  <c r="BB37" i="1"/>
  <c r="AC37" i="1"/>
  <c r="BC37" i="1" s="1"/>
  <c r="AZ41" i="1"/>
  <c r="AU41" i="1"/>
  <c r="AT41" i="1"/>
  <c r="AR41" i="1"/>
  <c r="AP41" i="1"/>
  <c r="AM41" i="1"/>
  <c r="AL41" i="1"/>
  <c r="AJ41" i="1"/>
  <c r="AH41" i="1"/>
  <c r="AE41" i="1"/>
  <c r="AD41" i="1"/>
  <c r="AA41" i="1"/>
  <c r="X41" i="1"/>
  <c r="W41" i="1"/>
  <c r="V41" i="1"/>
  <c r="U41" i="1"/>
  <c r="S41" i="1"/>
  <c r="P41" i="1"/>
  <c r="O41" i="1"/>
  <c r="N41" i="1"/>
  <c r="M41" i="1"/>
  <c r="K41" i="1"/>
  <c r="J41" i="1"/>
  <c r="H41" i="1"/>
  <c r="G41" i="1"/>
  <c r="F41" i="1"/>
  <c r="BE35" i="1"/>
  <c r="BE42" i="1" s="1"/>
  <c r="AG35" i="1"/>
  <c r="AG42" i="1" s="1"/>
  <c r="BB34" i="1"/>
  <c r="AC34" i="1"/>
  <c r="BB33" i="1"/>
  <c r="AC33" i="1"/>
  <c r="AV35" i="1"/>
  <c r="AF35" i="1"/>
  <c r="AC31" i="1"/>
  <c r="BB29" i="1"/>
  <c r="AW35" i="1"/>
  <c r="AW42" i="1" s="1"/>
  <c r="AO35" i="1"/>
  <c r="AO42" i="1" s="1"/>
  <c r="AN35" i="1"/>
  <c r="BB27" i="1"/>
  <c r="Y35" i="1"/>
  <c r="Y42" i="1" s="1"/>
  <c r="X35" i="1"/>
  <c r="X42" i="1" s="1"/>
  <c r="Q35" i="1"/>
  <c r="Q42" i="1" s="1"/>
  <c r="P35" i="1"/>
  <c r="P42" i="1" s="1"/>
  <c r="I35" i="1"/>
  <c r="I42" i="1" s="1"/>
  <c r="H35" i="1"/>
  <c r="H42" i="1" s="1"/>
  <c r="AC27" i="1"/>
  <c r="AY35" i="1"/>
  <c r="AU35" i="1"/>
  <c r="AU42" i="1" s="1"/>
  <c r="AQ35" i="1"/>
  <c r="AM35" i="1"/>
  <c r="AM42" i="1" s="1"/>
  <c r="AI35" i="1"/>
  <c r="AE35" i="1"/>
  <c r="AE42" i="1" s="1"/>
  <c r="W35" i="1"/>
  <c r="W42" i="1" s="1"/>
  <c r="O35" i="1"/>
  <c r="O42" i="1" s="1"/>
  <c r="G35" i="1"/>
  <c r="G42" i="1" s="1"/>
  <c r="AC26" i="1"/>
  <c r="BE24" i="1"/>
  <c r="BB23" i="1"/>
  <c r="AC23" i="1"/>
  <c r="BC23" i="1" s="1"/>
  <c r="BB22" i="1"/>
  <c r="AC22" i="1"/>
  <c r="BC22" i="1" s="1"/>
  <c r="BB21" i="1"/>
  <c r="AC21" i="1"/>
  <c r="BC21" i="1" s="1"/>
  <c r="BB20" i="1"/>
  <c r="AC20" i="1"/>
  <c r="BC20" i="1" s="1"/>
  <c r="BD20" i="1" s="1"/>
  <c r="BF20" i="1" s="1"/>
  <c r="BB19" i="1"/>
  <c r="AC19" i="1"/>
  <c r="BC19" i="1" s="1"/>
  <c r="BD19" i="1" s="1"/>
  <c r="BF19" i="1" s="1"/>
  <c r="BB18" i="1"/>
  <c r="AC18" i="1"/>
  <c r="BC18" i="1" s="1"/>
  <c r="BD18" i="1"/>
  <c r="BF18" i="1" s="1"/>
  <c r="BB17" i="1"/>
  <c r="AA24" i="1"/>
  <c r="Z24" i="1"/>
  <c r="AC17" i="1"/>
  <c r="BC17" i="1" s="1"/>
  <c r="AH24" i="1"/>
  <c r="BB16" i="1"/>
  <c r="R24" i="1"/>
  <c r="P24" i="1"/>
  <c r="O24" i="1"/>
  <c r="J24" i="1"/>
  <c r="H24" i="1"/>
  <c r="G24" i="1"/>
  <c r="AC16" i="1"/>
  <c r="BC16" i="1" s="1"/>
  <c r="BD16" i="1" s="1"/>
  <c r="BF16" i="1" s="1"/>
  <c r="AZ24" i="1"/>
  <c r="AX24" i="1"/>
  <c r="AW24" i="1"/>
  <c r="AR24" i="1"/>
  <c r="AP24" i="1"/>
  <c r="AO24" i="1"/>
  <c r="AJ24" i="1"/>
  <c r="AG24" i="1"/>
  <c r="AB24" i="1"/>
  <c r="Y24" i="1"/>
  <c r="U24" i="1"/>
  <c r="T24" i="1"/>
  <c r="S24" i="1"/>
  <c r="Q24" i="1"/>
  <c r="N24" i="1"/>
  <c r="M24" i="1"/>
  <c r="L24" i="1"/>
  <c r="K24" i="1"/>
  <c r="I24" i="1"/>
  <c r="F24" i="1"/>
  <c r="E24" i="1"/>
  <c r="BB13" i="1"/>
  <c r="AC13" i="1"/>
  <c r="BC13" i="1" s="1"/>
  <c r="BD13" i="1" s="1"/>
  <c r="BF13" i="1" s="1"/>
  <c r="BB11" i="1"/>
  <c r="AC11" i="1"/>
  <c r="BC11" i="1" s="1"/>
  <c r="AV10" i="1"/>
  <c r="AV12" i="1" s="1"/>
  <c r="AV14" i="1" s="1"/>
  <c r="AN10" i="1"/>
  <c r="AN12" i="1" s="1"/>
  <c r="AN14" i="1" s="1"/>
  <c r="AF10" i="1"/>
  <c r="AF12" i="1" s="1"/>
  <c r="AF14" i="1" s="1"/>
  <c r="X10" i="1"/>
  <c r="X12" i="1" s="1"/>
  <c r="X14" i="1" s="1"/>
  <c r="P10" i="1"/>
  <c r="P12" i="1" s="1"/>
  <c r="P14" i="1" s="1"/>
  <c r="P25" i="1" s="1"/>
  <c r="H10" i="1"/>
  <c r="H12" i="1" s="1"/>
  <c r="H14" i="1" s="1"/>
  <c r="H25" i="1" s="1"/>
  <c r="BB9" i="1"/>
  <c r="AC9" i="1"/>
  <c r="BC9" i="1" s="1"/>
  <c r="BD9" i="1"/>
  <c r="BF9" i="1" s="1"/>
  <c r="BB8" i="1"/>
  <c r="AC8" i="1"/>
  <c r="BB7" i="1"/>
  <c r="AC7" i="1"/>
  <c r="BB6" i="1"/>
  <c r="AC6" i="1"/>
  <c r="BC6" i="1" s="1"/>
  <c r="BD6" i="1"/>
  <c r="BF6" i="1" s="1"/>
  <c r="AY10" i="1"/>
  <c r="AY12" i="1" s="1"/>
  <c r="AY14" i="1" s="1"/>
  <c r="AQ10" i="1"/>
  <c r="AQ12" i="1" s="1"/>
  <c r="AQ14" i="1" s="1"/>
  <c r="AI10" i="1"/>
  <c r="AI12" i="1" s="1"/>
  <c r="AI14" i="1" s="1"/>
  <c r="BB5" i="1"/>
  <c r="AA10" i="1"/>
  <c r="AA12" i="1" s="1"/>
  <c r="AA14" i="1" s="1"/>
  <c r="AA25" i="1" s="1"/>
  <c r="S10" i="1"/>
  <c r="S12" i="1" s="1"/>
  <c r="S14" i="1" s="1"/>
  <c r="S25" i="1" s="1"/>
  <c r="K10" i="1"/>
  <c r="K12" i="1" s="1"/>
  <c r="K14" i="1" s="1"/>
  <c r="K25" i="1" s="1"/>
  <c r="AC5" i="1"/>
  <c r="BC5" i="1" s="1"/>
  <c r="BD5" i="1" s="1"/>
  <c r="BF5" i="1" s="1"/>
  <c r="BE10" i="1"/>
  <c r="BA10" i="1"/>
  <c r="BA12" i="1" s="1"/>
  <c r="BA14" i="1" s="1"/>
  <c r="AZ10" i="1"/>
  <c r="AZ12" i="1" s="1"/>
  <c r="AZ14" i="1" s="1"/>
  <c r="AZ25" i="1" s="1"/>
  <c r="AX10" i="1"/>
  <c r="AX12" i="1" s="1"/>
  <c r="AX14" i="1" s="1"/>
  <c r="AX25" i="1" s="1"/>
  <c r="AW10" i="1"/>
  <c r="AW12" i="1" s="1"/>
  <c r="AW14" i="1" s="1"/>
  <c r="AW25" i="1" s="1"/>
  <c r="AU10" i="1"/>
  <c r="AU12" i="1" s="1"/>
  <c r="AU14" i="1" s="1"/>
  <c r="AT10" i="1"/>
  <c r="AT12" i="1" s="1"/>
  <c r="AT14" i="1" s="1"/>
  <c r="AS10" i="1"/>
  <c r="AS12" i="1" s="1"/>
  <c r="AS14" i="1" s="1"/>
  <c r="AR10" i="1"/>
  <c r="AR12" i="1" s="1"/>
  <c r="AR14" i="1" s="1"/>
  <c r="AR25" i="1" s="1"/>
  <c r="AP10" i="1"/>
  <c r="AP12" i="1" s="1"/>
  <c r="AP14" i="1" s="1"/>
  <c r="AP25" i="1" s="1"/>
  <c r="AO10" i="1"/>
  <c r="AO12" i="1" s="1"/>
  <c r="AO14" i="1" s="1"/>
  <c r="AO25" i="1" s="1"/>
  <c r="AM10" i="1"/>
  <c r="AM12" i="1" s="1"/>
  <c r="AM14" i="1" s="1"/>
  <c r="AL10" i="1"/>
  <c r="AL12" i="1" s="1"/>
  <c r="AL14" i="1" s="1"/>
  <c r="AK10" i="1"/>
  <c r="AK12" i="1" s="1"/>
  <c r="AK14" i="1" s="1"/>
  <c r="AJ10" i="1"/>
  <c r="AJ12" i="1" s="1"/>
  <c r="AJ14" i="1" s="1"/>
  <c r="AJ25" i="1" s="1"/>
  <c r="AH10" i="1"/>
  <c r="AH12" i="1" s="1"/>
  <c r="AH14" i="1" s="1"/>
  <c r="AH25" i="1" s="1"/>
  <c r="AG10" i="1"/>
  <c r="AG12" i="1" s="1"/>
  <c r="AG14" i="1" s="1"/>
  <c r="AG25" i="1" s="1"/>
  <c r="AE10" i="1"/>
  <c r="AE12" i="1" s="1"/>
  <c r="AE14" i="1" s="1"/>
  <c r="AD10" i="1"/>
  <c r="AD12" i="1" s="1"/>
  <c r="AB10" i="1"/>
  <c r="AB12" i="1" s="1"/>
  <c r="AB14" i="1" s="1"/>
  <c r="AB25" i="1" s="1"/>
  <c r="Z10" i="1"/>
  <c r="Z12" i="1" s="1"/>
  <c r="Z14" i="1" s="1"/>
  <c r="Y10" i="1"/>
  <c r="Y12" i="1" s="1"/>
  <c r="Y14" i="1" s="1"/>
  <c r="Y25" i="1" s="1"/>
  <c r="W10" i="1"/>
  <c r="W12" i="1" s="1"/>
  <c r="W14" i="1" s="1"/>
  <c r="V10" i="1"/>
  <c r="V12" i="1" s="1"/>
  <c r="V14" i="1" s="1"/>
  <c r="U10" i="1"/>
  <c r="U12" i="1" s="1"/>
  <c r="U14" i="1" s="1"/>
  <c r="U25" i="1" s="1"/>
  <c r="T10" i="1"/>
  <c r="T12" i="1" s="1"/>
  <c r="T14" i="1" s="1"/>
  <c r="T25" i="1" s="1"/>
  <c r="R10" i="1"/>
  <c r="R12" i="1" s="1"/>
  <c r="R14" i="1" s="1"/>
  <c r="Q10" i="1"/>
  <c r="Q12" i="1" s="1"/>
  <c r="Q14" i="1" s="1"/>
  <c r="Q25" i="1" s="1"/>
  <c r="O10" i="1"/>
  <c r="O12" i="1" s="1"/>
  <c r="O14" i="1" s="1"/>
  <c r="N10" i="1"/>
  <c r="N12" i="1" s="1"/>
  <c r="N14" i="1" s="1"/>
  <c r="M10" i="1"/>
  <c r="M12" i="1" s="1"/>
  <c r="M14" i="1" s="1"/>
  <c r="M25" i="1" s="1"/>
  <c r="L10" i="1"/>
  <c r="L12" i="1" s="1"/>
  <c r="L14" i="1" s="1"/>
  <c r="L25" i="1" s="1"/>
  <c r="J10" i="1"/>
  <c r="J12" i="1" s="1"/>
  <c r="J14" i="1" s="1"/>
  <c r="AC4" i="1"/>
  <c r="G10" i="1"/>
  <c r="G12" i="1" s="1"/>
  <c r="G14" i="1" s="1"/>
  <c r="F10" i="1"/>
  <c r="F12" i="1" s="1"/>
  <c r="I14" i="5" l="1"/>
  <c r="D10" i="5"/>
  <c r="E16" i="5"/>
  <c r="E17" i="5" s="1"/>
  <c r="E15" i="5"/>
  <c r="F16" i="5"/>
  <c r="F15" i="5"/>
  <c r="F17" i="5" s="1"/>
  <c r="F25" i="5" s="1"/>
  <c r="H9" i="5"/>
  <c r="H10" i="5" s="1"/>
  <c r="H14" i="5" s="1"/>
  <c r="D13" i="5"/>
  <c r="J13" i="5" s="1"/>
  <c r="I24" i="5"/>
  <c r="J8" i="5"/>
  <c r="G13" i="5"/>
  <c r="G14" i="5" s="1"/>
  <c r="D24" i="5"/>
  <c r="F66" i="4"/>
  <c r="I35" i="4"/>
  <c r="I15" i="4"/>
  <c r="I23" i="4"/>
  <c r="I31" i="4"/>
  <c r="G35" i="4"/>
  <c r="G66" i="4" s="1"/>
  <c r="I42" i="4"/>
  <c r="I50" i="4"/>
  <c r="I58" i="4"/>
  <c r="I13" i="4"/>
  <c r="I21" i="4"/>
  <c r="I29" i="4"/>
  <c r="I48" i="4"/>
  <c r="I56" i="4"/>
  <c r="I65" i="4"/>
  <c r="I20" i="4"/>
  <c r="I28" i="4"/>
  <c r="I47" i="4"/>
  <c r="I55" i="4"/>
  <c r="I63" i="4"/>
  <c r="I19" i="4"/>
  <c r="I27" i="4"/>
  <c r="I46" i="4"/>
  <c r="I54" i="4"/>
  <c r="I62" i="4"/>
  <c r="I18" i="4"/>
  <c r="I26" i="4"/>
  <c r="I45" i="4"/>
  <c r="I53" i="4"/>
  <c r="I17" i="4"/>
  <c r="I25" i="4"/>
  <c r="I33" i="4"/>
  <c r="I44" i="4"/>
  <c r="I52" i="4"/>
  <c r="N36" i="3"/>
  <c r="N54" i="3"/>
  <c r="N37" i="3"/>
  <c r="N26" i="3"/>
  <c r="N52" i="3"/>
  <c r="N51" i="3"/>
  <c r="N31" i="3"/>
  <c r="N32" i="3"/>
  <c r="N33" i="3"/>
  <c r="N5" i="3"/>
  <c r="N3" i="3"/>
  <c r="N18" i="3"/>
  <c r="N25" i="3"/>
  <c r="H42" i="2"/>
  <c r="I56" i="2"/>
  <c r="J70" i="2"/>
  <c r="J76" i="2" s="1"/>
  <c r="J190" i="2" s="1"/>
  <c r="K63" i="2"/>
  <c r="K92" i="2"/>
  <c r="J104" i="2"/>
  <c r="K225" i="2"/>
  <c r="K349" i="2"/>
  <c r="E12" i="2"/>
  <c r="G56" i="2"/>
  <c r="G76" i="2" s="1"/>
  <c r="G190" i="2" s="1"/>
  <c r="G191" i="2" s="1"/>
  <c r="G354" i="2" s="1"/>
  <c r="F104" i="2"/>
  <c r="K197" i="2"/>
  <c r="K236" i="2"/>
  <c r="K55" i="2"/>
  <c r="K115" i="2"/>
  <c r="E127" i="2"/>
  <c r="K127" i="2" s="1"/>
  <c r="K172" i="2"/>
  <c r="K138" i="2"/>
  <c r="E174" i="2"/>
  <c r="K174" i="2" s="1"/>
  <c r="K173" i="2"/>
  <c r="K181" i="2"/>
  <c r="G266" i="2"/>
  <c r="G320" i="2" s="1"/>
  <c r="G350" i="2" s="1"/>
  <c r="G353" i="2" s="1"/>
  <c r="K41" i="2"/>
  <c r="K49" i="2"/>
  <c r="E56" i="2"/>
  <c r="E42" i="2"/>
  <c r="K35" i="2"/>
  <c r="K189" i="2"/>
  <c r="K315" i="2"/>
  <c r="F42" i="2"/>
  <c r="F76" i="2" s="1"/>
  <c r="K206" i="2"/>
  <c r="I76" i="2"/>
  <c r="I190" i="2" s="1"/>
  <c r="I191" i="2" s="1"/>
  <c r="H56" i="2"/>
  <c r="I70" i="2"/>
  <c r="J127" i="2"/>
  <c r="K126" i="2"/>
  <c r="K215" i="2"/>
  <c r="K252" i="2"/>
  <c r="K327" i="2"/>
  <c r="K4" i="2"/>
  <c r="J10" i="2"/>
  <c r="J12" i="2" s="1"/>
  <c r="J14" i="2" s="1"/>
  <c r="J25" i="2" s="1"/>
  <c r="E24" i="2"/>
  <c r="K24" i="2" s="1"/>
  <c r="K134" i="2"/>
  <c r="I174" i="2"/>
  <c r="K175" i="2"/>
  <c r="E307" i="2"/>
  <c r="K307" i="2" s="1"/>
  <c r="K36" i="2"/>
  <c r="E70" i="2"/>
  <c r="K70" i="2" s="1"/>
  <c r="K116" i="2"/>
  <c r="E153" i="2"/>
  <c r="K153" i="2" s="1"/>
  <c r="K207" i="2"/>
  <c r="E265" i="2"/>
  <c r="K265" i="2" s="1"/>
  <c r="K43" i="2"/>
  <c r="E69" i="2"/>
  <c r="K69" i="2" s="1"/>
  <c r="E133" i="2"/>
  <c r="K133" i="2" s="1"/>
  <c r="K182" i="2"/>
  <c r="K198" i="2"/>
  <c r="K348" i="2"/>
  <c r="F10" i="2"/>
  <c r="F12" i="2" s="1"/>
  <c r="F14" i="2" s="1"/>
  <c r="F25" i="2" s="1"/>
  <c r="K26" i="2"/>
  <c r="E161" i="2"/>
  <c r="K161" i="2" s="1"/>
  <c r="K237" i="2"/>
  <c r="E103" i="2"/>
  <c r="K103" i="2" s="1"/>
  <c r="E75" i="2"/>
  <c r="K75" i="2" s="1"/>
  <c r="K105" i="2"/>
  <c r="K308" i="2"/>
  <c r="K195" i="2"/>
  <c r="E331" i="2"/>
  <c r="E347" i="2"/>
  <c r="K347" i="2" s="1"/>
  <c r="K226" i="2"/>
  <c r="J25" i="1"/>
  <c r="R25" i="1"/>
  <c r="Z25" i="1"/>
  <c r="AN42" i="1"/>
  <c r="BC46" i="1"/>
  <c r="AC10" i="1"/>
  <c r="AY25" i="1"/>
  <c r="BC80" i="1"/>
  <c r="BD80" i="1" s="1"/>
  <c r="BF80" i="1" s="1"/>
  <c r="AF25" i="1"/>
  <c r="BD8" i="1"/>
  <c r="BF8" i="1" s="1"/>
  <c r="BC34" i="1"/>
  <c r="BD34" i="1" s="1"/>
  <c r="BF34" i="1" s="1"/>
  <c r="Y104" i="1"/>
  <c r="AD14" i="1"/>
  <c r="BB12" i="1"/>
  <c r="BE181" i="1"/>
  <c r="BE190" i="1" s="1"/>
  <c r="BE133" i="1"/>
  <c r="BE153" i="1"/>
  <c r="BE12" i="1"/>
  <c r="BE14" i="1" s="1"/>
  <c r="BE25" i="1" s="1"/>
  <c r="AY42" i="1"/>
  <c r="AY76" i="1" s="1"/>
  <c r="BC66" i="1"/>
  <c r="BD66" i="1" s="1"/>
  <c r="BF66" i="1" s="1"/>
  <c r="BC86" i="1"/>
  <c r="BC7" i="1"/>
  <c r="BD7" i="1" s="1"/>
  <c r="BF7" i="1" s="1"/>
  <c r="AI25" i="1"/>
  <c r="F14" i="1"/>
  <c r="N25" i="1"/>
  <c r="AM25" i="1"/>
  <c r="AU25" i="1"/>
  <c r="BC8" i="1"/>
  <c r="G25" i="1"/>
  <c r="O25" i="1"/>
  <c r="W25" i="1"/>
  <c r="BD11" i="1"/>
  <c r="BF11" i="1" s="1"/>
  <c r="BD17" i="1"/>
  <c r="BF17" i="1" s="1"/>
  <c r="BD21" i="1"/>
  <c r="BF21" i="1" s="1"/>
  <c r="BD22" i="1"/>
  <c r="BF22" i="1" s="1"/>
  <c r="BD23" i="1"/>
  <c r="BF23" i="1" s="1"/>
  <c r="S56" i="1"/>
  <c r="AG104" i="1"/>
  <c r="P104" i="1"/>
  <c r="AU76" i="1"/>
  <c r="AS24" i="1"/>
  <c r="AS25" i="1" s="1"/>
  <c r="AL56" i="1"/>
  <c r="AN56" i="1"/>
  <c r="BA92" i="1"/>
  <c r="V24" i="1"/>
  <c r="V25" i="1" s="1"/>
  <c r="AD24" i="1"/>
  <c r="AL24" i="1"/>
  <c r="AL25" i="1" s="1"/>
  <c r="AT24" i="1"/>
  <c r="AT25" i="1" s="1"/>
  <c r="BB15" i="1"/>
  <c r="BD28" i="1"/>
  <c r="BF28" i="1" s="1"/>
  <c r="BB28" i="1"/>
  <c r="AF41" i="1"/>
  <c r="AF42" i="1" s="1"/>
  <c r="AF76" i="1" s="1"/>
  <c r="AN41" i="1"/>
  <c r="AV41" i="1"/>
  <c r="AV42" i="1" s="1"/>
  <c r="AV76" i="1" s="1"/>
  <c r="AV190" i="1" s="1"/>
  <c r="BB38" i="1"/>
  <c r="BB44" i="1"/>
  <c r="AC47" i="1"/>
  <c r="BC47" i="1" s="1"/>
  <c r="BD47" i="1" s="1"/>
  <c r="BF47" i="1" s="1"/>
  <c r="AC50" i="1"/>
  <c r="AC52" i="1"/>
  <c r="BC52" i="1" s="1"/>
  <c r="BD52" i="1" s="1"/>
  <c r="BF52" i="1" s="1"/>
  <c r="AC58" i="1"/>
  <c r="BC58" i="1" s="1"/>
  <c r="BD58" i="1" s="1"/>
  <c r="BF58" i="1" s="1"/>
  <c r="BB67" i="1"/>
  <c r="AC72" i="1"/>
  <c r="BC72" i="1" s="1"/>
  <c r="BD72" i="1" s="1"/>
  <c r="BF72" i="1" s="1"/>
  <c r="E92" i="1"/>
  <c r="M92" i="1"/>
  <c r="U92" i="1"/>
  <c r="AD92" i="1"/>
  <c r="AL92" i="1"/>
  <c r="AT92" i="1"/>
  <c r="BB84" i="1"/>
  <c r="AC87" i="1"/>
  <c r="BC87" i="1" s="1"/>
  <c r="BD87" i="1" s="1"/>
  <c r="BF87" i="1" s="1"/>
  <c r="BB90" i="1"/>
  <c r="BD91" i="1"/>
  <c r="BF91" i="1" s="1"/>
  <c r="BD94" i="1"/>
  <c r="BF94" i="1" s="1"/>
  <c r="BC107" i="1"/>
  <c r="F126" i="1"/>
  <c r="AC116" i="1"/>
  <c r="BC116" i="1" s="1"/>
  <c r="AE126" i="1"/>
  <c r="AM126" i="1"/>
  <c r="AU126" i="1"/>
  <c r="BD37" i="1"/>
  <c r="BF37" i="1" s="1"/>
  <c r="BD65" i="1"/>
  <c r="BF65" i="1" s="1"/>
  <c r="AK24" i="1"/>
  <c r="AK25" i="1" s="1"/>
  <c r="N56" i="1"/>
  <c r="W24" i="1"/>
  <c r="AE24" i="1"/>
  <c r="AE25" i="1" s="1"/>
  <c r="AM24" i="1"/>
  <c r="AU24" i="1"/>
  <c r="J35" i="1"/>
  <c r="J42" i="1" s="1"/>
  <c r="R35" i="1"/>
  <c r="R42" i="1" s="1"/>
  <c r="Z35" i="1"/>
  <c r="Z42" i="1" s="1"/>
  <c r="AH35" i="1"/>
  <c r="AH42" i="1" s="1"/>
  <c r="AH76" i="1" s="1"/>
  <c r="AP35" i="1"/>
  <c r="AP42" i="1" s="1"/>
  <c r="AP76" i="1" s="1"/>
  <c r="AX35" i="1"/>
  <c r="AX42" i="1" s="1"/>
  <c r="AC28" i="1"/>
  <c r="BC28" i="1" s="1"/>
  <c r="AC29" i="1"/>
  <c r="BC29" i="1" s="1"/>
  <c r="BD29" i="1" s="1"/>
  <c r="BF29" i="1" s="1"/>
  <c r="BC38" i="1"/>
  <c r="BD38" i="1" s="1"/>
  <c r="BF38" i="1" s="1"/>
  <c r="BC44" i="1"/>
  <c r="BD44" i="1" s="1"/>
  <c r="BF44" i="1" s="1"/>
  <c r="P56" i="1"/>
  <c r="P76" i="1" s="1"/>
  <c r="AV56" i="1"/>
  <c r="BB53" i="1"/>
  <c r="BD54" i="1"/>
  <c r="BF54" i="1" s="1"/>
  <c r="H63" i="1"/>
  <c r="H70" i="1" s="1"/>
  <c r="P63" i="1"/>
  <c r="P70" i="1" s="1"/>
  <c r="X63" i="1"/>
  <c r="X70" i="1" s="1"/>
  <c r="X76" i="1" s="1"/>
  <c r="AF70" i="1"/>
  <c r="AN70" i="1"/>
  <c r="AV70" i="1"/>
  <c r="BB59" i="1"/>
  <c r="BD73" i="1"/>
  <c r="BF73" i="1" s="1"/>
  <c r="F92" i="1"/>
  <c r="N92" i="1"/>
  <c r="V92" i="1"/>
  <c r="AE92" i="1"/>
  <c r="AM92" i="1"/>
  <c r="AU92" i="1"/>
  <c r="AC78" i="1"/>
  <c r="BC78" i="1" s="1"/>
  <c r="BD78" i="1" s="1"/>
  <c r="BF78" i="1" s="1"/>
  <c r="BC84" i="1"/>
  <c r="BD84" i="1" s="1"/>
  <c r="BF84" i="1" s="1"/>
  <c r="AC90" i="1"/>
  <c r="BC90" i="1" s="1"/>
  <c r="BD90" i="1" s="1"/>
  <c r="BF90" i="1" s="1"/>
  <c r="AC93" i="1"/>
  <c r="AC106" i="1"/>
  <c r="AE76" i="1"/>
  <c r="BC59" i="1"/>
  <c r="BD59" i="1" s="1"/>
  <c r="BF59" i="1" s="1"/>
  <c r="BC79" i="1"/>
  <c r="BD79" i="1" s="1"/>
  <c r="BF79" i="1" s="1"/>
  <c r="BD83" i="1"/>
  <c r="BF83" i="1" s="1"/>
  <c r="V56" i="1"/>
  <c r="BC65" i="1"/>
  <c r="X24" i="1"/>
  <c r="X25" i="1" s="1"/>
  <c r="AF24" i="1"/>
  <c r="AN24" i="1"/>
  <c r="AN25" i="1" s="1"/>
  <c r="AV24" i="1"/>
  <c r="AV25" i="1" s="1"/>
  <c r="K35" i="1"/>
  <c r="K42" i="1" s="1"/>
  <c r="S35" i="1"/>
  <c r="S42" i="1" s="1"/>
  <c r="AA35" i="1"/>
  <c r="AA42" i="1" s="1"/>
  <c r="BB30" i="1"/>
  <c r="BB39" i="1"/>
  <c r="BD40" i="1"/>
  <c r="BF40" i="1" s="1"/>
  <c r="I56" i="1"/>
  <c r="I76" i="1" s="1"/>
  <c r="Q56" i="1"/>
  <c r="Q76" i="1" s="1"/>
  <c r="Y56" i="1"/>
  <c r="Y76" i="1" s="1"/>
  <c r="AG49" i="1"/>
  <c r="AG56" i="1" s="1"/>
  <c r="AG76" i="1" s="1"/>
  <c r="AO49" i="1"/>
  <c r="AO56" i="1" s="1"/>
  <c r="AO76" i="1" s="1"/>
  <c r="AW49" i="1"/>
  <c r="AW56" i="1" s="1"/>
  <c r="AW76" i="1" s="1"/>
  <c r="AW190" i="1" s="1"/>
  <c r="AW191" i="1" s="1"/>
  <c r="BD45" i="1"/>
  <c r="BF45" i="1" s="1"/>
  <c r="BB45" i="1"/>
  <c r="BD46" i="1"/>
  <c r="BF46" i="1" s="1"/>
  <c r="W56" i="1"/>
  <c r="W76" i="1" s="1"/>
  <c r="J55" i="1"/>
  <c r="R55" i="1"/>
  <c r="Z55" i="1"/>
  <c r="AI55" i="1"/>
  <c r="AQ55" i="1"/>
  <c r="AY55" i="1"/>
  <c r="I63" i="1"/>
  <c r="I70" i="1" s="1"/>
  <c r="Q63" i="1"/>
  <c r="Q70" i="1" s="1"/>
  <c r="Y63" i="1"/>
  <c r="Y70" i="1" s="1"/>
  <c r="AG63" i="1"/>
  <c r="AG70" i="1" s="1"/>
  <c r="AO63" i="1"/>
  <c r="AO70" i="1" s="1"/>
  <c r="AW63" i="1"/>
  <c r="AW70" i="1" s="1"/>
  <c r="BB60" i="1"/>
  <c r="BC60" i="1" s="1"/>
  <c r="BD60" i="1" s="1"/>
  <c r="BF60" i="1" s="1"/>
  <c r="BB68" i="1"/>
  <c r="BC68" i="1" s="1"/>
  <c r="BD68" i="1" s="1"/>
  <c r="BF68" i="1" s="1"/>
  <c r="G92" i="1"/>
  <c r="O92" i="1"/>
  <c r="W92" i="1"/>
  <c r="BB79" i="1"/>
  <c r="BD85" i="1"/>
  <c r="BF85" i="1" s="1"/>
  <c r="BB85" i="1"/>
  <c r="BD86" i="1"/>
  <c r="BF86" i="1" s="1"/>
  <c r="G76" i="1"/>
  <c r="I10" i="1"/>
  <c r="I12" i="1" s="1"/>
  <c r="I14" i="1" s="1"/>
  <c r="I25" i="1" s="1"/>
  <c r="AC15" i="1"/>
  <c r="BC15" i="1" s="1"/>
  <c r="BD15" i="1" s="1"/>
  <c r="BF15" i="1" s="1"/>
  <c r="BC27" i="1"/>
  <c r="BD27" i="1" s="1"/>
  <c r="BF27" i="1" s="1"/>
  <c r="F56" i="1"/>
  <c r="BB43" i="1"/>
  <c r="BB51" i="1"/>
  <c r="BC51" i="1" s="1"/>
  <c r="BD51" i="1" s="1"/>
  <c r="BF51" i="1" s="1"/>
  <c r="AS92" i="1"/>
  <c r="BD107" i="1"/>
  <c r="BF107" i="1" s="1"/>
  <c r="BD108" i="1"/>
  <c r="BF108" i="1" s="1"/>
  <c r="BB4" i="1"/>
  <c r="BB10" i="1" s="1"/>
  <c r="E10" i="1"/>
  <c r="E12" i="1" s="1"/>
  <c r="L35" i="1"/>
  <c r="T35" i="1"/>
  <c r="AB35" i="1"/>
  <c r="AJ35" i="1"/>
  <c r="AJ42" i="1" s="1"/>
  <c r="AR35" i="1"/>
  <c r="AR42" i="1" s="1"/>
  <c r="AZ35" i="1"/>
  <c r="AZ42" i="1" s="1"/>
  <c r="AC30" i="1"/>
  <c r="BC30" i="1" s="1"/>
  <c r="BD30" i="1" s="1"/>
  <c r="BF30" i="1" s="1"/>
  <c r="AI41" i="1"/>
  <c r="AI42" i="1" s="1"/>
  <c r="AQ41" i="1"/>
  <c r="AQ42" i="1" s="1"/>
  <c r="AY41" i="1"/>
  <c r="AC39" i="1"/>
  <c r="J49" i="1"/>
  <c r="J56" i="1" s="1"/>
  <c r="R49" i="1"/>
  <c r="R56" i="1" s="1"/>
  <c r="Z49" i="1"/>
  <c r="Z56" i="1" s="1"/>
  <c r="AC45" i="1"/>
  <c r="BC45" i="1" s="1"/>
  <c r="K55" i="1"/>
  <c r="K56" i="1" s="1"/>
  <c r="S55" i="1"/>
  <c r="AA55" i="1"/>
  <c r="AA56" i="1" s="1"/>
  <c r="AJ55" i="1"/>
  <c r="AR55" i="1"/>
  <c r="AZ55" i="1"/>
  <c r="J63" i="1"/>
  <c r="J70" i="1" s="1"/>
  <c r="R63" i="1"/>
  <c r="R70" i="1" s="1"/>
  <c r="Z63" i="1"/>
  <c r="Z70" i="1" s="1"/>
  <c r="BB61" i="1"/>
  <c r="L69" i="1"/>
  <c r="T69" i="1"/>
  <c r="AB69" i="1"/>
  <c r="AB70" i="1" s="1"/>
  <c r="AK69" i="1"/>
  <c r="AK70" i="1" s="1"/>
  <c r="AS69" i="1"/>
  <c r="AS70" i="1" s="1"/>
  <c r="BA69" i="1"/>
  <c r="AX75" i="1"/>
  <c r="BB74" i="1"/>
  <c r="BC74" i="1" s="1"/>
  <c r="BD74" i="1" s="1"/>
  <c r="BF74" i="1" s="1"/>
  <c r="AC85" i="1"/>
  <c r="BC85" i="1" s="1"/>
  <c r="I92" i="1"/>
  <c r="I104" i="1" s="1"/>
  <c r="AI127" i="1"/>
  <c r="BB124" i="1"/>
  <c r="BC124" i="1" s="1"/>
  <c r="BD124" i="1" s="1"/>
  <c r="BF124" i="1" s="1"/>
  <c r="BC140" i="1"/>
  <c r="BD140" i="1" s="1"/>
  <c r="BF140" i="1" s="1"/>
  <c r="E49" i="1"/>
  <c r="AC43" i="1"/>
  <c r="BC43" i="1" s="1"/>
  <c r="BD43" i="1" s="1"/>
  <c r="BF43" i="1" s="1"/>
  <c r="BC53" i="1"/>
  <c r="BD53" i="1" s="1"/>
  <c r="BF53" i="1" s="1"/>
  <c r="E63" i="1"/>
  <c r="BA70" i="1"/>
  <c r="BA24" i="1"/>
  <c r="BA25" i="1" s="1"/>
  <c r="BC33" i="1"/>
  <c r="BD33" i="1" s="1"/>
  <c r="BF33" i="1" s="1"/>
  <c r="H56" i="1"/>
  <c r="H76" i="1" s="1"/>
  <c r="BB57" i="1"/>
  <c r="AK92" i="1"/>
  <c r="AK104" i="1" s="1"/>
  <c r="BB126" i="1"/>
  <c r="E35" i="1"/>
  <c r="M35" i="1"/>
  <c r="M42" i="1" s="1"/>
  <c r="U35" i="1"/>
  <c r="U42" i="1" s="1"/>
  <c r="AK35" i="1"/>
  <c r="AS35" i="1"/>
  <c r="BA35" i="1"/>
  <c r="BA42" i="1" s="1"/>
  <c r="BB31" i="1"/>
  <c r="BC31" i="1" s="1"/>
  <c r="BD31" i="1" s="1"/>
  <c r="BF31" i="1" s="1"/>
  <c r="BB32" i="1"/>
  <c r="AI49" i="1"/>
  <c r="AQ49" i="1"/>
  <c r="AY49" i="1"/>
  <c r="AY56" i="1" s="1"/>
  <c r="BB47" i="1"/>
  <c r="L55" i="1"/>
  <c r="AC55" i="1" s="1"/>
  <c r="T55" i="1"/>
  <c r="AB55" i="1"/>
  <c r="AK55" i="1"/>
  <c r="AS55" i="1"/>
  <c r="AS56" i="1" s="1"/>
  <c r="BA55" i="1"/>
  <c r="BA56" i="1" s="1"/>
  <c r="K63" i="1"/>
  <c r="K70" i="1" s="1"/>
  <c r="S63" i="1"/>
  <c r="S70" i="1" s="1"/>
  <c r="AA63" i="1"/>
  <c r="AA70" i="1" s="1"/>
  <c r="AI63" i="1"/>
  <c r="AI70" i="1" s="1"/>
  <c r="AQ63" i="1"/>
  <c r="AQ70" i="1" s="1"/>
  <c r="AY63" i="1"/>
  <c r="AY70" i="1" s="1"/>
  <c r="AC61" i="1"/>
  <c r="BC61" i="1" s="1"/>
  <c r="BD61" i="1" s="1"/>
  <c r="BF61" i="1" s="1"/>
  <c r="E69" i="1"/>
  <c r="M69" i="1"/>
  <c r="M70" i="1" s="1"/>
  <c r="U69" i="1"/>
  <c r="U70" i="1" s="1"/>
  <c r="AD69" i="1"/>
  <c r="AL69" i="1"/>
  <c r="AL70" i="1" s="1"/>
  <c r="AT69" i="1"/>
  <c r="AC67" i="1"/>
  <c r="BC67" i="1" s="1"/>
  <c r="BD67" i="1" s="1"/>
  <c r="BF67" i="1" s="1"/>
  <c r="J75" i="1"/>
  <c r="AC75" i="1" s="1"/>
  <c r="R75" i="1"/>
  <c r="Z75" i="1"/>
  <c r="AH92" i="1"/>
  <c r="AH104" i="1" s="1"/>
  <c r="AP92" i="1"/>
  <c r="AX92" i="1"/>
  <c r="AX104" i="1" s="1"/>
  <c r="BB80" i="1"/>
  <c r="BB81" i="1"/>
  <c r="BB87" i="1"/>
  <c r="I103" i="1"/>
  <c r="Q103" i="1"/>
  <c r="Q104" i="1" s="1"/>
  <c r="Y103" i="1"/>
  <c r="AP103" i="1"/>
  <c r="AX103" i="1"/>
  <c r="AC95" i="1"/>
  <c r="BC95" i="1" s="1"/>
  <c r="BD95" i="1" s="1"/>
  <c r="BF95" i="1" s="1"/>
  <c r="BB96" i="1"/>
  <c r="AQ127" i="1"/>
  <c r="AJ127" i="1"/>
  <c r="O76" i="1"/>
  <c r="AK56" i="1"/>
  <c r="AC57" i="1"/>
  <c r="BC57" i="1" s="1"/>
  <c r="BD57" i="1" s="1"/>
  <c r="BF57" i="1" s="1"/>
  <c r="AM70" i="1"/>
  <c r="AM76" i="1" s="1"/>
  <c r="AJ104" i="1"/>
  <c r="BD82" i="1"/>
  <c r="BF82" i="1" s="1"/>
  <c r="BD102" i="1"/>
  <c r="BF102" i="1" s="1"/>
  <c r="AT70" i="1"/>
  <c r="BC82" i="1"/>
  <c r="BC101" i="1"/>
  <c r="BD101" i="1" s="1"/>
  <c r="BF101" i="1" s="1"/>
  <c r="BB116" i="1"/>
  <c r="AI24" i="1"/>
  <c r="AQ24" i="1"/>
  <c r="AQ25" i="1" s="1"/>
  <c r="AY24" i="1"/>
  <c r="F35" i="1"/>
  <c r="N35" i="1"/>
  <c r="N42" i="1" s="1"/>
  <c r="V35" i="1"/>
  <c r="V42" i="1" s="1"/>
  <c r="AD35" i="1"/>
  <c r="AL35" i="1"/>
  <c r="AL42" i="1" s="1"/>
  <c r="AT35" i="1"/>
  <c r="AT42" i="1" s="1"/>
  <c r="BB26" i="1"/>
  <c r="BC26" i="1" s="1"/>
  <c r="BD26" i="1" s="1"/>
  <c r="BF26" i="1" s="1"/>
  <c r="AC32" i="1"/>
  <c r="BC32" i="1" s="1"/>
  <c r="BD32" i="1" s="1"/>
  <c r="BF32" i="1" s="1"/>
  <c r="L41" i="1"/>
  <c r="AC41" i="1" s="1"/>
  <c r="BC41" i="1" s="1"/>
  <c r="T41" i="1"/>
  <c r="AB41" i="1"/>
  <c r="AK41" i="1"/>
  <c r="BB41" i="1" s="1"/>
  <c r="AS41" i="1"/>
  <c r="BA41" i="1"/>
  <c r="L49" i="1"/>
  <c r="T49" i="1"/>
  <c r="AB49" i="1"/>
  <c r="AB56" i="1" s="1"/>
  <c r="AJ56" i="1"/>
  <c r="AR56" i="1"/>
  <c r="AZ56" i="1"/>
  <c r="BD48" i="1"/>
  <c r="BF48" i="1" s="1"/>
  <c r="M55" i="1"/>
  <c r="M56" i="1" s="1"/>
  <c r="U55" i="1"/>
  <c r="U56" i="1" s="1"/>
  <c r="AD55" i="1"/>
  <c r="AL55" i="1"/>
  <c r="AT55" i="1"/>
  <c r="AT56" i="1" s="1"/>
  <c r="L70" i="1"/>
  <c r="T70" i="1"/>
  <c r="BB62" i="1"/>
  <c r="BC62" i="1" s="1"/>
  <c r="BD62" i="1" s="1"/>
  <c r="BF62" i="1" s="1"/>
  <c r="F69" i="1"/>
  <c r="N69" i="1"/>
  <c r="N70" i="1" s="1"/>
  <c r="V69" i="1"/>
  <c r="V70" i="1" s="1"/>
  <c r="AJ75" i="1"/>
  <c r="BB75" i="1" s="1"/>
  <c r="AR75" i="1"/>
  <c r="AZ75" i="1"/>
  <c r="AC73" i="1"/>
  <c r="BC73" i="1" s="1"/>
  <c r="J92" i="1"/>
  <c r="J104" i="1" s="1"/>
  <c r="R92" i="1"/>
  <c r="R104" i="1" s="1"/>
  <c r="Z92" i="1"/>
  <c r="Z104" i="1" s="1"/>
  <c r="AI92" i="1"/>
  <c r="AI104" i="1" s="1"/>
  <c r="AQ92" i="1"/>
  <c r="AQ104" i="1" s="1"/>
  <c r="AY92" i="1"/>
  <c r="AC81" i="1"/>
  <c r="BC81" i="1" s="1"/>
  <c r="BD81" i="1" s="1"/>
  <c r="BF81" i="1" s="1"/>
  <c r="BD88" i="1"/>
  <c r="BF88" i="1" s="1"/>
  <c r="AI103" i="1"/>
  <c r="AQ103" i="1"/>
  <c r="AY103" i="1"/>
  <c r="AC96" i="1"/>
  <c r="BC96" i="1" s="1"/>
  <c r="BD96" i="1" s="1"/>
  <c r="BF96" i="1" s="1"/>
  <c r="AC97" i="1"/>
  <c r="BC97" i="1" s="1"/>
  <c r="BD97" i="1" s="1"/>
  <c r="BF97" i="1" s="1"/>
  <c r="K127" i="1"/>
  <c r="AA127" i="1"/>
  <c r="AZ127" i="1"/>
  <c r="AC71" i="1"/>
  <c r="AC77" i="1"/>
  <c r="L103" i="1"/>
  <c r="L104" i="1" s="1"/>
  <c r="T103" i="1"/>
  <c r="T104" i="1" s="1"/>
  <c r="AB103" i="1"/>
  <c r="AB104" i="1" s="1"/>
  <c r="AJ103" i="1"/>
  <c r="AR103" i="1"/>
  <c r="AR104" i="1" s="1"/>
  <c r="AZ103" i="1"/>
  <c r="AZ104" i="1" s="1"/>
  <c r="BD109" i="1"/>
  <c r="BF109" i="1" s="1"/>
  <c r="H126" i="1"/>
  <c r="P126" i="1"/>
  <c r="X126" i="1"/>
  <c r="AF126" i="1"/>
  <c r="AN126" i="1"/>
  <c r="AV126" i="1"/>
  <c r="AC117" i="1"/>
  <c r="BC117" i="1" s="1"/>
  <c r="BD117" i="1" s="1"/>
  <c r="BF117" i="1" s="1"/>
  <c r="AC123" i="1"/>
  <c r="BC123" i="1" s="1"/>
  <c r="BD123" i="1" s="1"/>
  <c r="BF123" i="1" s="1"/>
  <c r="BB132" i="1"/>
  <c r="BC132" i="1" s="1"/>
  <c r="BD132" i="1" s="1"/>
  <c r="BF132" i="1" s="1"/>
  <c r="AJ153" i="1"/>
  <c r="AR153" i="1"/>
  <c r="AZ153" i="1"/>
  <c r="AC36" i="1"/>
  <c r="BC36" i="1" s="1"/>
  <c r="BD36" i="1" s="1"/>
  <c r="BF36" i="1" s="1"/>
  <c r="BB71" i="1"/>
  <c r="BB77" i="1"/>
  <c r="E103" i="1"/>
  <c r="M103" i="1"/>
  <c r="U103" i="1"/>
  <c r="AK103" i="1"/>
  <c r="AS103" i="1"/>
  <c r="BA103" i="1"/>
  <c r="AR127" i="1"/>
  <c r="I126" i="1"/>
  <c r="I127" i="1" s="1"/>
  <c r="Q126" i="1"/>
  <c r="Q127" i="1" s="1"/>
  <c r="Y126" i="1"/>
  <c r="Y127" i="1" s="1"/>
  <c r="AG126" i="1"/>
  <c r="AG127" i="1" s="1"/>
  <c r="AO126" i="1"/>
  <c r="AO127" i="1" s="1"/>
  <c r="AW126" i="1"/>
  <c r="AW127" i="1" s="1"/>
  <c r="BB118" i="1"/>
  <c r="BC152" i="1"/>
  <c r="BD152" i="1" s="1"/>
  <c r="BF152" i="1" s="1"/>
  <c r="E161" i="1"/>
  <c r="AC154" i="1"/>
  <c r="BB36" i="1"/>
  <c r="E41" i="1"/>
  <c r="F103" i="1"/>
  <c r="N103" i="1"/>
  <c r="V103" i="1"/>
  <c r="AD103" i="1"/>
  <c r="AL103" i="1"/>
  <c r="AT103" i="1"/>
  <c r="BB93" i="1"/>
  <c r="BB98" i="1"/>
  <c r="BD99" i="1"/>
  <c r="BF99" i="1" s="1"/>
  <c r="E115" i="1"/>
  <c r="AC105" i="1"/>
  <c r="BA127" i="1"/>
  <c r="BB110" i="1"/>
  <c r="BC110" i="1" s="1"/>
  <c r="BD110" i="1" s="1"/>
  <c r="BF110" i="1" s="1"/>
  <c r="AH126" i="1"/>
  <c r="AH127" i="1" s="1"/>
  <c r="AP126" i="1"/>
  <c r="AP127" i="1" s="1"/>
  <c r="AX126" i="1"/>
  <c r="AX127" i="1" s="1"/>
  <c r="BC125" i="1"/>
  <c r="BD125" i="1" s="1"/>
  <c r="BF125" i="1" s="1"/>
  <c r="BD144" i="1"/>
  <c r="BF144" i="1" s="1"/>
  <c r="E174" i="1"/>
  <c r="E206" i="1"/>
  <c r="BB50" i="1"/>
  <c r="E55" i="1"/>
  <c r="AC64" i="1"/>
  <c r="BC64" i="1" s="1"/>
  <c r="BD64" i="1" s="1"/>
  <c r="BF64" i="1" s="1"/>
  <c r="G103" i="1"/>
  <c r="O103" i="1"/>
  <c r="W103" i="1"/>
  <c r="AE103" i="1"/>
  <c r="AM103" i="1"/>
  <c r="AU103" i="1"/>
  <c r="AC98" i="1"/>
  <c r="F115" i="1"/>
  <c r="N115" i="1"/>
  <c r="N127" i="1" s="1"/>
  <c r="V115" i="1"/>
  <c r="V127" i="1" s="1"/>
  <c r="AD115" i="1"/>
  <c r="AL115" i="1"/>
  <c r="AL127" i="1" s="1"/>
  <c r="AT115" i="1"/>
  <c r="AT127" i="1" s="1"/>
  <c r="BB105" i="1"/>
  <c r="AC111" i="1"/>
  <c r="BC111" i="1" s="1"/>
  <c r="BD111" i="1" s="1"/>
  <c r="BF111" i="1" s="1"/>
  <c r="AC118" i="1"/>
  <c r="BB120" i="1"/>
  <c r="BC120" i="1" s="1"/>
  <c r="BD120" i="1" s="1"/>
  <c r="BF120" i="1" s="1"/>
  <c r="BC143" i="1"/>
  <c r="BC144" i="1"/>
  <c r="BC178" i="1"/>
  <c r="BD178" i="1" s="1"/>
  <c r="BF178" i="1" s="1"/>
  <c r="BB64" i="1"/>
  <c r="H103" i="1"/>
  <c r="H104" i="1" s="1"/>
  <c r="P103" i="1"/>
  <c r="X103" i="1"/>
  <c r="X104" i="1" s="1"/>
  <c r="AF103" i="1"/>
  <c r="AF104" i="1" s="1"/>
  <c r="AN103" i="1"/>
  <c r="AN104" i="1" s="1"/>
  <c r="AV103" i="1"/>
  <c r="AV104" i="1" s="1"/>
  <c r="BB100" i="1"/>
  <c r="G115" i="1"/>
  <c r="G127" i="1" s="1"/>
  <c r="O115" i="1"/>
  <c r="O127" i="1" s="1"/>
  <c r="W115" i="1"/>
  <c r="W127" i="1" s="1"/>
  <c r="AE115" i="1"/>
  <c r="AM115" i="1"/>
  <c r="AM127" i="1" s="1"/>
  <c r="AU115" i="1"/>
  <c r="AU127" i="1" s="1"/>
  <c r="BB106" i="1"/>
  <c r="BB112" i="1"/>
  <c r="BD113" i="1"/>
  <c r="BF113" i="1" s="1"/>
  <c r="BD121" i="1"/>
  <c r="BF121" i="1" s="1"/>
  <c r="BB150" i="1"/>
  <c r="BC150" i="1" s="1"/>
  <c r="BD150" i="1" s="1"/>
  <c r="BF150" i="1" s="1"/>
  <c r="AC100" i="1"/>
  <c r="BC100" i="1" s="1"/>
  <c r="BD100" i="1" s="1"/>
  <c r="BF100" i="1" s="1"/>
  <c r="H115" i="1"/>
  <c r="H127" i="1" s="1"/>
  <c r="P115" i="1"/>
  <c r="X115" i="1"/>
  <c r="X127" i="1" s="1"/>
  <c r="AF115" i="1"/>
  <c r="AF127" i="1" s="1"/>
  <c r="AN115" i="1"/>
  <c r="AN127" i="1" s="1"/>
  <c r="AV115" i="1"/>
  <c r="AV127" i="1" s="1"/>
  <c r="AC112" i="1"/>
  <c r="BC112" i="1" s="1"/>
  <c r="BD112" i="1" s="1"/>
  <c r="BF112" i="1" s="1"/>
  <c r="BD116" i="1"/>
  <c r="BF116" i="1" s="1"/>
  <c r="E126" i="1"/>
  <c r="M126" i="1"/>
  <c r="M127" i="1" s="1"/>
  <c r="U126" i="1"/>
  <c r="U127" i="1" s="1"/>
  <c r="AK126" i="1"/>
  <c r="AK127" i="1" s="1"/>
  <c r="AS126" i="1"/>
  <c r="AS127" i="1" s="1"/>
  <c r="BA126" i="1"/>
  <c r="BB122" i="1"/>
  <c r="BC122" i="1" s="1"/>
  <c r="BD122" i="1" s="1"/>
  <c r="BF122" i="1" s="1"/>
  <c r="BC131" i="1"/>
  <c r="BD131" i="1" s="1"/>
  <c r="BF131" i="1" s="1"/>
  <c r="BD135" i="1"/>
  <c r="BF135" i="1" s="1"/>
  <c r="BB135" i="1"/>
  <c r="BC135" i="1" s="1"/>
  <c r="AC149" i="1"/>
  <c r="AC165" i="1"/>
  <c r="BC165" i="1" s="1"/>
  <c r="BD165" i="1" s="1"/>
  <c r="BF165" i="1" s="1"/>
  <c r="AO181" i="1"/>
  <c r="BD137" i="1"/>
  <c r="BF137" i="1" s="1"/>
  <c r="E153" i="1"/>
  <c r="M153" i="1"/>
  <c r="U153" i="1"/>
  <c r="AL153" i="1"/>
  <c r="AT153" i="1"/>
  <c r="BB145" i="1"/>
  <c r="AC148" i="1"/>
  <c r="BB151" i="1"/>
  <c r="BC151" i="1" s="1"/>
  <c r="BD151" i="1" s="1"/>
  <c r="BF151" i="1" s="1"/>
  <c r="F172" i="1"/>
  <c r="AC162" i="1"/>
  <c r="AG181" i="1"/>
  <c r="BC180" i="1"/>
  <c r="BD180" i="1" s="1"/>
  <c r="BF180" i="1" s="1"/>
  <c r="BB133" i="1"/>
  <c r="AH138" i="1"/>
  <c r="AP138" i="1"/>
  <c r="AX138" i="1"/>
  <c r="E138" i="1"/>
  <c r="F153" i="1"/>
  <c r="N153" i="1"/>
  <c r="V153" i="1"/>
  <c r="AE153" i="1"/>
  <c r="AM153" i="1"/>
  <c r="AU153" i="1"/>
  <c r="AC145" i="1"/>
  <c r="BC145" i="1" s="1"/>
  <c r="BD145" i="1" s="1"/>
  <c r="BF145" i="1" s="1"/>
  <c r="BB146" i="1"/>
  <c r="BC146" i="1" s="1"/>
  <c r="BD146" i="1" s="1"/>
  <c r="BF146" i="1" s="1"/>
  <c r="BB152" i="1"/>
  <c r="BB155" i="1"/>
  <c r="BC155" i="1" s="1"/>
  <c r="BD155" i="1" s="1"/>
  <c r="BF155" i="1" s="1"/>
  <c r="L174" i="1"/>
  <c r="BC221" i="1"/>
  <c r="BD221" i="1" s="1"/>
  <c r="BF221" i="1" s="1"/>
  <c r="AC133" i="1"/>
  <c r="BC133" i="1" s="1"/>
  <c r="BD129" i="1"/>
  <c r="BF129" i="1" s="1"/>
  <c r="G153" i="1"/>
  <c r="O153" i="1"/>
  <c r="W153" i="1"/>
  <c r="BB140" i="1"/>
  <c r="BB147" i="1"/>
  <c r="BB156" i="1"/>
  <c r="BC156" i="1" s="1"/>
  <c r="BD156" i="1" s="1"/>
  <c r="BF156" i="1" s="1"/>
  <c r="BC159" i="1"/>
  <c r="BD159" i="1" s="1"/>
  <c r="BF159" i="1" s="1"/>
  <c r="AP172" i="1"/>
  <c r="Y181" i="1"/>
  <c r="AD181" i="1"/>
  <c r="BB175" i="1"/>
  <c r="AT181" i="1"/>
  <c r="BB177" i="1"/>
  <c r="BB130" i="1"/>
  <c r="AG153" i="1"/>
  <c r="AO153" i="1"/>
  <c r="AW153" i="1"/>
  <c r="BB141" i="1"/>
  <c r="BC141" i="1" s="1"/>
  <c r="BD141" i="1" s="1"/>
  <c r="BF141" i="1" s="1"/>
  <c r="AC147" i="1"/>
  <c r="BC147" i="1" s="1"/>
  <c r="BD147" i="1" s="1"/>
  <c r="BF147" i="1" s="1"/>
  <c r="AG161" i="1"/>
  <c r="BB161" i="1" s="1"/>
  <c r="AO161" i="1"/>
  <c r="J174" i="1"/>
  <c r="AC174" i="1" s="1"/>
  <c r="J172" i="1"/>
  <c r="R174" i="1"/>
  <c r="R172" i="1"/>
  <c r="Z174" i="1"/>
  <c r="Z172" i="1"/>
  <c r="AX174" i="1"/>
  <c r="AX172" i="1"/>
  <c r="AC177" i="1"/>
  <c r="AZ189" i="1"/>
  <c r="BB189" i="1" s="1"/>
  <c r="AZ174" i="1"/>
  <c r="BC128" i="1"/>
  <c r="BD128" i="1" s="1"/>
  <c r="BF128" i="1" s="1"/>
  <c r="AC130" i="1"/>
  <c r="BC130" i="1" s="1"/>
  <c r="BD130" i="1" s="1"/>
  <c r="BF130" i="1" s="1"/>
  <c r="I153" i="1"/>
  <c r="Q153" i="1"/>
  <c r="Y153" i="1"/>
  <c r="AH153" i="1"/>
  <c r="AP153" i="1"/>
  <c r="AX153" i="1"/>
  <c r="BB142" i="1"/>
  <c r="BB148" i="1"/>
  <c r="AC157" i="1"/>
  <c r="BC157" i="1" s="1"/>
  <c r="BD157" i="1" s="1"/>
  <c r="BF157" i="1" s="1"/>
  <c r="Q181" i="1"/>
  <c r="BB131" i="1"/>
  <c r="BB134" i="1"/>
  <c r="BC134" i="1" s="1"/>
  <c r="BD134" i="1" s="1"/>
  <c r="BF134" i="1" s="1"/>
  <c r="J153" i="1"/>
  <c r="R153" i="1"/>
  <c r="Z153" i="1"/>
  <c r="AC142" i="1"/>
  <c r="BD143" i="1"/>
  <c r="BF143" i="1" s="1"/>
  <c r="BB149" i="1"/>
  <c r="K161" i="1"/>
  <c r="AC161" i="1" s="1"/>
  <c r="BC161" i="1" s="1"/>
  <c r="S161" i="1"/>
  <c r="AA161" i="1"/>
  <c r="AI161" i="1"/>
  <c r="AQ161" i="1"/>
  <c r="AC158" i="1"/>
  <c r="BC158" i="1" s="1"/>
  <c r="BD158" i="1" s="1"/>
  <c r="BF158" i="1" s="1"/>
  <c r="I181" i="1"/>
  <c r="AB181" i="1"/>
  <c r="AW181" i="1"/>
  <c r="AZ206" i="1"/>
  <c r="H133" i="1"/>
  <c r="F138" i="1"/>
  <c r="AC138" i="1" s="1"/>
  <c r="AD138" i="1"/>
  <c r="L172" i="1"/>
  <c r="T172" i="1"/>
  <c r="AB172" i="1"/>
  <c r="K174" i="1"/>
  <c r="S174" i="1"/>
  <c r="AA174" i="1"/>
  <c r="T181" i="1"/>
  <c r="AM181" i="1"/>
  <c r="AV181" i="1"/>
  <c r="BB176" i="1"/>
  <c r="BC201" i="1"/>
  <c r="BD201" i="1" s="1"/>
  <c r="BF201" i="1" s="1"/>
  <c r="BB202" i="1"/>
  <c r="BC202" i="1" s="1"/>
  <c r="BD202" i="1" s="1"/>
  <c r="BF202" i="1" s="1"/>
  <c r="E172" i="1"/>
  <c r="M172" i="1"/>
  <c r="U172" i="1"/>
  <c r="AK172" i="1"/>
  <c r="BB172" i="1" s="1"/>
  <c r="AS172" i="1"/>
  <c r="BA172" i="1"/>
  <c r="BD170" i="1"/>
  <c r="BF170" i="1" s="1"/>
  <c r="L181" i="1"/>
  <c r="AN181" i="1"/>
  <c r="AC176" i="1"/>
  <c r="BC176" i="1" s="1"/>
  <c r="BD176" i="1" s="1"/>
  <c r="M181" i="1"/>
  <c r="U181" i="1"/>
  <c r="AK181" i="1"/>
  <c r="AS181" i="1"/>
  <c r="BA181" i="1"/>
  <c r="BB182" i="1"/>
  <c r="BB204" i="1"/>
  <c r="BC204" i="1" s="1"/>
  <c r="BD204" i="1" s="1"/>
  <c r="BF204" i="1" s="1"/>
  <c r="AC223" i="1"/>
  <c r="BC223" i="1" s="1"/>
  <c r="BD223" i="1" s="1"/>
  <c r="BF223" i="1" s="1"/>
  <c r="BC246" i="1"/>
  <c r="BD246" i="1" s="1"/>
  <c r="BF246" i="1" s="1"/>
  <c r="BB154" i="1"/>
  <c r="AD174" i="1"/>
  <c r="BB165" i="1"/>
  <c r="AY181" i="1"/>
  <c r="AC182" i="1"/>
  <c r="BC182" i="1" s="1"/>
  <c r="BD182" i="1" s="1"/>
  <c r="BF182" i="1" s="1"/>
  <c r="I206" i="1"/>
  <c r="I266" i="1" s="1"/>
  <c r="I320" i="1" s="1"/>
  <c r="I350" i="1" s="1"/>
  <c r="I353" i="1" s="1"/>
  <c r="BB234" i="1"/>
  <c r="BB128" i="1"/>
  <c r="AC171" i="1"/>
  <c r="BC171" i="1" s="1"/>
  <c r="BD171" i="1" s="1"/>
  <c r="BF171" i="1" s="1"/>
  <c r="P181" i="1"/>
  <c r="AQ181" i="1"/>
  <c r="BB178" i="1"/>
  <c r="F197" i="1"/>
  <c r="AC195" i="1"/>
  <c r="BC195" i="1" s="1"/>
  <c r="BD195" i="1" s="1"/>
  <c r="BF195" i="1" s="1"/>
  <c r="AJ206" i="1"/>
  <c r="AR206" i="1"/>
  <c r="F215" i="1"/>
  <c r="AC207" i="1"/>
  <c r="BC210" i="1"/>
  <c r="BD210" i="1" s="1"/>
  <c r="BF210" i="1" s="1"/>
  <c r="E133" i="1"/>
  <c r="AC139" i="1"/>
  <c r="BC139" i="1" s="1"/>
  <c r="BD139" i="1" s="1"/>
  <c r="BF139" i="1" s="1"/>
  <c r="AD153" i="1"/>
  <c r="BB153" i="1" s="1"/>
  <c r="H181" i="1"/>
  <c r="AI181" i="1"/>
  <c r="M206" i="1"/>
  <c r="M266" i="1" s="1"/>
  <c r="M320" i="1" s="1"/>
  <c r="M350" i="1" s="1"/>
  <c r="M353" i="1" s="1"/>
  <c r="U206" i="1"/>
  <c r="U266" i="1" s="1"/>
  <c r="U320" i="1" s="1"/>
  <c r="U350" i="1" s="1"/>
  <c r="U353" i="1" s="1"/>
  <c r="AK206" i="1"/>
  <c r="AS206" i="1"/>
  <c r="AS266" i="1" s="1"/>
  <c r="AS320" i="1" s="1"/>
  <c r="AS350" i="1" s="1"/>
  <c r="AS353" i="1" s="1"/>
  <c r="BA206" i="1"/>
  <c r="BA266" i="1" s="1"/>
  <c r="BA320" i="1" s="1"/>
  <c r="BA350" i="1" s="1"/>
  <c r="BA353" i="1" s="1"/>
  <c r="BC213" i="1"/>
  <c r="AW161" i="1"/>
  <c r="BC169" i="1"/>
  <c r="BD169" i="1" s="1"/>
  <c r="BF169" i="1" s="1"/>
  <c r="BD200" i="1"/>
  <c r="BF200" i="1" s="1"/>
  <c r="BB200" i="1"/>
  <c r="BC200" i="1" s="1"/>
  <c r="L197" i="1"/>
  <c r="L266" i="1" s="1"/>
  <c r="L320" i="1" s="1"/>
  <c r="L350" i="1" s="1"/>
  <c r="L353" i="1" s="1"/>
  <c r="T197" i="1"/>
  <c r="T266" i="1" s="1"/>
  <c r="T320" i="1" s="1"/>
  <c r="T350" i="1" s="1"/>
  <c r="T353" i="1" s="1"/>
  <c r="AB197" i="1"/>
  <c r="AJ197" i="1"/>
  <c r="AR197" i="1"/>
  <c r="AZ197" i="1"/>
  <c r="AH206" i="1"/>
  <c r="AH266" i="1" s="1"/>
  <c r="AH320" i="1" s="1"/>
  <c r="AH350" i="1" s="1"/>
  <c r="AH353" i="1" s="1"/>
  <c r="AP206" i="1"/>
  <c r="AP266" i="1" s="1"/>
  <c r="AP320" i="1" s="1"/>
  <c r="AP350" i="1" s="1"/>
  <c r="AP353" i="1" s="1"/>
  <c r="AX206" i="1"/>
  <c r="G215" i="1"/>
  <c r="O215" i="1"/>
  <c r="W215" i="1"/>
  <c r="Q236" i="1"/>
  <c r="Y236" i="1"/>
  <c r="BB235" i="1"/>
  <c r="BC235" i="1" s="1"/>
  <c r="BD235" i="1" s="1"/>
  <c r="BF235" i="1" s="1"/>
  <c r="G189" i="1"/>
  <c r="AC189" i="1" s="1"/>
  <c r="E197" i="1"/>
  <c r="K206" i="1"/>
  <c r="K266" i="1" s="1"/>
  <c r="K320" i="1" s="1"/>
  <c r="K350" i="1" s="1"/>
  <c r="K353" i="1" s="1"/>
  <c r="S206" i="1"/>
  <c r="S266" i="1" s="1"/>
  <c r="S320" i="1" s="1"/>
  <c r="S350" i="1" s="1"/>
  <c r="S353" i="1" s="1"/>
  <c r="AA206" i="1"/>
  <c r="AI206" i="1"/>
  <c r="AQ206" i="1"/>
  <c r="AY206" i="1"/>
  <c r="BC205" i="1"/>
  <c r="BD205" i="1" s="1"/>
  <c r="BF205" i="1" s="1"/>
  <c r="BD212" i="1"/>
  <c r="BF212" i="1" s="1"/>
  <c r="BD213" i="1"/>
  <c r="BF213" i="1" s="1"/>
  <c r="E225" i="1"/>
  <c r="M225" i="1"/>
  <c r="U225" i="1"/>
  <c r="AC216" i="1"/>
  <c r="BC216" i="1" s="1"/>
  <c r="BD216" i="1" s="1"/>
  <c r="BF216" i="1" s="1"/>
  <c r="AK225" i="1"/>
  <c r="AS225" i="1"/>
  <c r="BA225" i="1"/>
  <c r="AC226" i="1"/>
  <c r="J236" i="1"/>
  <c r="AG252" i="1"/>
  <c r="BB162" i="1"/>
  <c r="H197" i="1"/>
  <c r="H266" i="1" s="1"/>
  <c r="H320" i="1" s="1"/>
  <c r="H350" i="1" s="1"/>
  <c r="H353" i="1" s="1"/>
  <c r="P197" i="1"/>
  <c r="P266" i="1" s="1"/>
  <c r="P320" i="1" s="1"/>
  <c r="P350" i="1" s="1"/>
  <c r="P353" i="1" s="1"/>
  <c r="X197" i="1"/>
  <c r="AF197" i="1"/>
  <c r="AN197" i="1"/>
  <c r="AV197" i="1"/>
  <c r="BB196" i="1"/>
  <c r="F206" i="1"/>
  <c r="N206" i="1"/>
  <c r="N266" i="1" s="1"/>
  <c r="N320" i="1" s="1"/>
  <c r="N350" i="1" s="1"/>
  <c r="N353" i="1" s="1"/>
  <c r="V206" i="1"/>
  <c r="V266" i="1" s="1"/>
  <c r="V320" i="1" s="1"/>
  <c r="V350" i="1" s="1"/>
  <c r="V353" i="1" s="1"/>
  <c r="AD206" i="1"/>
  <c r="AL206" i="1"/>
  <c r="AL266" i="1" s="1"/>
  <c r="AL320" i="1" s="1"/>
  <c r="AL350" i="1" s="1"/>
  <c r="AL353" i="1" s="1"/>
  <c r="AT206" i="1"/>
  <c r="AT266" i="1" s="1"/>
  <c r="AT320" i="1" s="1"/>
  <c r="AT350" i="1" s="1"/>
  <c r="AT353" i="1" s="1"/>
  <c r="BB221" i="1"/>
  <c r="BB228" i="1"/>
  <c r="BB250" i="1"/>
  <c r="AW266" i="1"/>
  <c r="AW320" i="1" s="1"/>
  <c r="AW350" i="1" s="1"/>
  <c r="AW353" i="1" s="1"/>
  <c r="AC196" i="1"/>
  <c r="BC196" i="1" s="1"/>
  <c r="BD196" i="1" s="1"/>
  <c r="BF196" i="1" s="1"/>
  <c r="G206" i="1"/>
  <c r="O206" i="1"/>
  <c r="W206" i="1"/>
  <c r="W266" i="1" s="1"/>
  <c r="W320" i="1" s="1"/>
  <c r="W350" i="1" s="1"/>
  <c r="W353" i="1" s="1"/>
  <c r="AE206" i="1"/>
  <c r="AE266" i="1" s="1"/>
  <c r="AE320" i="1" s="1"/>
  <c r="AE350" i="1" s="1"/>
  <c r="AE353" i="1" s="1"/>
  <c r="AM206" i="1"/>
  <c r="AM266" i="1" s="1"/>
  <c r="AM320" i="1" s="1"/>
  <c r="AM350" i="1" s="1"/>
  <c r="AM353" i="1" s="1"/>
  <c r="AU206" i="1"/>
  <c r="AU266" i="1" s="1"/>
  <c r="AU320" i="1" s="1"/>
  <c r="AU350" i="1" s="1"/>
  <c r="AU353" i="1" s="1"/>
  <c r="BB199" i="1"/>
  <c r="BB203" i="1"/>
  <c r="BC227" i="1"/>
  <c r="BB230" i="1"/>
  <c r="BC194" i="1"/>
  <c r="BD194" i="1" s="1"/>
  <c r="BF194" i="1" s="1"/>
  <c r="AF206" i="1"/>
  <c r="AN206" i="1"/>
  <c r="AV206" i="1"/>
  <c r="AC199" i="1"/>
  <c r="AC203" i="1"/>
  <c r="BC203" i="1" s="1"/>
  <c r="BD203" i="1" s="1"/>
  <c r="BF203" i="1" s="1"/>
  <c r="AD215" i="1"/>
  <c r="AL215" i="1"/>
  <c r="AT215" i="1"/>
  <c r="BB207" i="1"/>
  <c r="G236" i="1"/>
  <c r="G266" i="1" s="1"/>
  <c r="G320" i="1" s="1"/>
  <c r="G350" i="1" s="1"/>
  <c r="G353" i="1" s="1"/>
  <c r="O236" i="1"/>
  <c r="W236" i="1"/>
  <c r="AC229" i="1"/>
  <c r="AC230" i="1"/>
  <c r="BC230" i="1" s="1"/>
  <c r="BD231" i="1"/>
  <c r="BF231" i="1" s="1"/>
  <c r="BB231" i="1"/>
  <c r="BC232" i="1"/>
  <c r="BD232" i="1" s="1"/>
  <c r="BF232" i="1" s="1"/>
  <c r="BD238" i="1"/>
  <c r="BF238" i="1" s="1"/>
  <c r="AJ252" i="1"/>
  <c r="BB210" i="1"/>
  <c r="BB211" i="1"/>
  <c r="J225" i="1"/>
  <c r="R225" i="1"/>
  <c r="AC225" i="1" s="1"/>
  <c r="Z225" i="1"/>
  <c r="AH225" i="1"/>
  <c r="AP225" i="1"/>
  <c r="AX225" i="1"/>
  <c r="AC218" i="1"/>
  <c r="BC218" i="1" s="1"/>
  <c r="BD218" i="1" s="1"/>
  <c r="BF218" i="1" s="1"/>
  <c r="AC219" i="1"/>
  <c r="BC219" i="1" s="1"/>
  <c r="BD219" i="1" s="1"/>
  <c r="BF219" i="1" s="1"/>
  <c r="AC228" i="1"/>
  <c r="BC228" i="1" s="1"/>
  <c r="BD228" i="1" s="1"/>
  <c r="BF228" i="1" s="1"/>
  <c r="F252" i="1"/>
  <c r="BE266" i="1"/>
  <c r="BE320" i="1" s="1"/>
  <c r="BE350" i="1" s="1"/>
  <c r="BE353" i="1" s="1"/>
  <c r="E215" i="1"/>
  <c r="M215" i="1"/>
  <c r="U215" i="1"/>
  <c r="AK215" i="1"/>
  <c r="AK266" i="1" s="1"/>
  <c r="AK320" i="1" s="1"/>
  <c r="AK350" i="1" s="1"/>
  <c r="AK353" i="1" s="1"/>
  <c r="AS215" i="1"/>
  <c r="BA215" i="1"/>
  <c r="AC211" i="1"/>
  <c r="K225" i="1"/>
  <c r="S225" i="1"/>
  <c r="AA225" i="1"/>
  <c r="AA266" i="1" s="1"/>
  <c r="AA320" i="1" s="1"/>
  <c r="AA350" i="1" s="1"/>
  <c r="AA353" i="1" s="1"/>
  <c r="AI225" i="1"/>
  <c r="AI266" i="1" s="1"/>
  <c r="AI320" i="1" s="1"/>
  <c r="AI350" i="1" s="1"/>
  <c r="AI353" i="1" s="1"/>
  <c r="AQ225" i="1"/>
  <c r="AQ266" i="1" s="1"/>
  <c r="AQ320" i="1" s="1"/>
  <c r="AQ350" i="1" s="1"/>
  <c r="AQ353" i="1" s="1"/>
  <c r="AY225" i="1"/>
  <c r="AY266" i="1" s="1"/>
  <c r="AY320" i="1" s="1"/>
  <c r="AY350" i="1" s="1"/>
  <c r="AY353" i="1" s="1"/>
  <c r="BD220" i="1"/>
  <c r="BF220" i="1" s="1"/>
  <c r="BB220" i="1"/>
  <c r="AH236" i="1"/>
  <c r="AP236" i="1"/>
  <c r="AX236" i="1"/>
  <c r="BB229" i="1"/>
  <c r="BD230" i="1"/>
  <c r="BF230" i="1" s="1"/>
  <c r="O252" i="1"/>
  <c r="O266" i="1" s="1"/>
  <c r="O320" i="1" s="1"/>
  <c r="O350" i="1" s="1"/>
  <c r="O353" i="1" s="1"/>
  <c r="W252" i="1"/>
  <c r="AF252" i="1"/>
  <c r="BB239" i="1"/>
  <c r="BC239" i="1" s="1"/>
  <c r="BD239" i="1" s="1"/>
  <c r="BF239" i="1" s="1"/>
  <c r="AC244" i="1"/>
  <c r="BC244" i="1" s="1"/>
  <c r="BD244" i="1" s="1"/>
  <c r="BF244" i="1" s="1"/>
  <c r="BB245" i="1"/>
  <c r="AC250" i="1"/>
  <c r="BC250" i="1" s="1"/>
  <c r="BD250" i="1" s="1"/>
  <c r="BF250" i="1" s="1"/>
  <c r="BB251" i="1"/>
  <c r="BC251" i="1" s="1"/>
  <c r="BD251" i="1" s="1"/>
  <c r="BF251" i="1" s="1"/>
  <c r="BC276" i="1"/>
  <c r="BD276" i="1" s="1"/>
  <c r="BF276" i="1" s="1"/>
  <c r="BC295" i="1"/>
  <c r="BD295" i="1" s="1"/>
  <c r="BF295" i="1" s="1"/>
  <c r="BB195" i="1"/>
  <c r="BB198" i="1"/>
  <c r="BC198" i="1" s="1"/>
  <c r="BD198" i="1" s="1"/>
  <c r="BF198" i="1" s="1"/>
  <c r="H215" i="1"/>
  <c r="P215" i="1"/>
  <c r="X215" i="1"/>
  <c r="AF215" i="1"/>
  <c r="AN215" i="1"/>
  <c r="AV215" i="1"/>
  <c r="BD208" i="1"/>
  <c r="BF208" i="1" s="1"/>
  <c r="BB214" i="1"/>
  <c r="AD225" i="1"/>
  <c r="AL225" i="1"/>
  <c r="AT225" i="1"/>
  <c r="BB216" i="1"/>
  <c r="AC222" i="1"/>
  <c r="BC222" i="1" s="1"/>
  <c r="BD222" i="1" s="1"/>
  <c r="BF222" i="1" s="1"/>
  <c r="L236" i="1"/>
  <c r="T236" i="1"/>
  <c r="AB236" i="1"/>
  <c r="AK236" i="1"/>
  <c r="BB236" i="1" s="1"/>
  <c r="AS236" i="1"/>
  <c r="BA236" i="1"/>
  <c r="AC231" i="1"/>
  <c r="BC231" i="1" s="1"/>
  <c r="AC234" i="1"/>
  <c r="J252" i="1"/>
  <c r="AC237" i="1"/>
  <c r="R252" i="1"/>
  <c r="AI252" i="1"/>
  <c r="AQ252" i="1"/>
  <c r="AY252" i="1"/>
  <c r="AC240" i="1"/>
  <c r="BC240" i="1" s="1"/>
  <c r="BD240" i="1" s="1"/>
  <c r="BF240" i="1" s="1"/>
  <c r="AC241" i="1"/>
  <c r="BC241" i="1" s="1"/>
  <c r="BD241" i="1" s="1"/>
  <c r="BF241" i="1" s="1"/>
  <c r="AC247" i="1"/>
  <c r="BC247" i="1" s="1"/>
  <c r="BD247" i="1" s="1"/>
  <c r="BF247" i="1" s="1"/>
  <c r="BB301" i="1"/>
  <c r="I215" i="1"/>
  <c r="Q215" i="1"/>
  <c r="Q266" i="1" s="1"/>
  <c r="Q320" i="1" s="1"/>
  <c r="Q350" i="1" s="1"/>
  <c r="Q353" i="1" s="1"/>
  <c r="Y215" i="1"/>
  <c r="Y266" i="1" s="1"/>
  <c r="Y320" i="1" s="1"/>
  <c r="Y350" i="1" s="1"/>
  <c r="Y353" i="1" s="1"/>
  <c r="AG215" i="1"/>
  <c r="AG266" i="1" s="1"/>
  <c r="AG320" i="1" s="1"/>
  <c r="AG350" i="1" s="1"/>
  <c r="AG353" i="1" s="1"/>
  <c r="AO215" i="1"/>
  <c r="AO266" i="1" s="1"/>
  <c r="AO320" i="1" s="1"/>
  <c r="AO350" i="1" s="1"/>
  <c r="AO353" i="1" s="1"/>
  <c r="AW215" i="1"/>
  <c r="AC214" i="1"/>
  <c r="BB217" i="1"/>
  <c r="BC220" i="1"/>
  <c r="BB223" i="1"/>
  <c r="BD224" i="1"/>
  <c r="BF224" i="1" s="1"/>
  <c r="M236" i="1"/>
  <c r="U236" i="1"/>
  <c r="BD227" i="1"/>
  <c r="BF227" i="1" s="1"/>
  <c r="BB232" i="1"/>
  <c r="BB233" i="1"/>
  <c r="K252" i="1"/>
  <c r="S252" i="1"/>
  <c r="AA252" i="1"/>
  <c r="AR252" i="1"/>
  <c r="AZ252" i="1"/>
  <c r="BD242" i="1"/>
  <c r="BF242" i="1" s="1"/>
  <c r="BB248" i="1"/>
  <c r="BD258" i="1"/>
  <c r="BF258" i="1" s="1"/>
  <c r="AC301" i="1"/>
  <c r="BC301" i="1" s="1"/>
  <c r="F307" i="1"/>
  <c r="AD339" i="1"/>
  <c r="BB331" i="1"/>
  <c r="BB345" i="1"/>
  <c r="BC345" i="1" s="1"/>
  <c r="BD345" i="1" s="1"/>
  <c r="BF345" i="1" s="1"/>
  <c r="J215" i="1"/>
  <c r="J266" i="1" s="1"/>
  <c r="J320" i="1" s="1"/>
  <c r="J350" i="1" s="1"/>
  <c r="J353" i="1" s="1"/>
  <c r="R215" i="1"/>
  <c r="R266" i="1" s="1"/>
  <c r="R320" i="1" s="1"/>
  <c r="R350" i="1" s="1"/>
  <c r="R353" i="1" s="1"/>
  <c r="Z215" i="1"/>
  <c r="Z266" i="1" s="1"/>
  <c r="Z320" i="1" s="1"/>
  <c r="Z350" i="1" s="1"/>
  <c r="Z353" i="1" s="1"/>
  <c r="AH215" i="1"/>
  <c r="AP215" i="1"/>
  <c r="AX215" i="1"/>
  <c r="AX266" i="1" s="1"/>
  <c r="AX320" i="1" s="1"/>
  <c r="AX350" i="1" s="1"/>
  <c r="AX353" i="1" s="1"/>
  <c r="BB209" i="1"/>
  <c r="BC209" i="1" s="1"/>
  <c r="BD209" i="1" s="1"/>
  <c r="BF209" i="1" s="1"/>
  <c r="BC217" i="1"/>
  <c r="BD217" i="1" s="1"/>
  <c r="BF217" i="1" s="1"/>
  <c r="F236" i="1"/>
  <c r="N236" i="1"/>
  <c r="V236" i="1"/>
  <c r="AE236" i="1"/>
  <c r="AM236" i="1"/>
  <c r="AU236" i="1"/>
  <c r="AC233" i="1"/>
  <c r="BC233" i="1" s="1"/>
  <c r="BD233" i="1" s="1"/>
  <c r="BF233" i="1" s="1"/>
  <c r="L252" i="1"/>
  <c r="T252" i="1"/>
  <c r="AB252" i="1"/>
  <c r="AK252" i="1"/>
  <c r="AS252" i="1"/>
  <c r="BD243" i="1"/>
  <c r="BF243" i="1" s="1"/>
  <c r="AC245" i="1"/>
  <c r="BC245" i="1" s="1"/>
  <c r="BD245" i="1" s="1"/>
  <c r="BF245" i="1" s="1"/>
  <c r="AC248" i="1"/>
  <c r="BC248" i="1" s="1"/>
  <c r="BD248" i="1" s="1"/>
  <c r="BF248" i="1" s="1"/>
  <c r="AC249" i="1"/>
  <c r="BC249" i="1" s="1"/>
  <c r="BD249" i="1" s="1"/>
  <c r="BF249" i="1" s="1"/>
  <c r="BD263" i="1"/>
  <c r="BF263" i="1" s="1"/>
  <c r="F339" i="1"/>
  <c r="AK265" i="1"/>
  <c r="AS265" i="1"/>
  <c r="BA265" i="1"/>
  <c r="AC257" i="1"/>
  <c r="BC257" i="1" s="1"/>
  <c r="BD257" i="1" s="1"/>
  <c r="BF257" i="1" s="1"/>
  <c r="AC264" i="1"/>
  <c r="BC264" i="1" s="1"/>
  <c r="BD264" i="1" s="1"/>
  <c r="BF264" i="1" s="1"/>
  <c r="AC291" i="1"/>
  <c r="BC291" i="1" s="1"/>
  <c r="BD291" i="1" s="1"/>
  <c r="BF291" i="1" s="1"/>
  <c r="BC292" i="1"/>
  <c r="BD292" i="1" s="1"/>
  <c r="BF292" i="1" s="1"/>
  <c r="BD302" i="1"/>
  <c r="BF302" i="1" s="1"/>
  <c r="E265" i="1"/>
  <c r="M265" i="1"/>
  <c r="U265" i="1"/>
  <c r="BB253" i="1"/>
  <c r="J315" i="1"/>
  <c r="AC308" i="1"/>
  <c r="E349" i="1"/>
  <c r="AC348" i="1"/>
  <c r="BC348" i="1" s="1"/>
  <c r="BD348" i="1" s="1"/>
  <c r="BF348" i="1" s="1"/>
  <c r="BB226" i="1"/>
  <c r="N252" i="1"/>
  <c r="V252" i="1"/>
  <c r="AD252" i="1"/>
  <c r="AL252" i="1"/>
  <c r="AT252" i="1"/>
  <c r="BB237" i="1"/>
  <c r="AC253" i="1"/>
  <c r="F265" i="1"/>
  <c r="AC265" i="1" s="1"/>
  <c r="AE265" i="1"/>
  <c r="AM265" i="1"/>
  <c r="AU265" i="1"/>
  <c r="AC259" i="1"/>
  <c r="BC259" i="1" s="1"/>
  <c r="BD259" i="1" s="1"/>
  <c r="BF259" i="1" s="1"/>
  <c r="BB293" i="1"/>
  <c r="BB303" i="1"/>
  <c r="BC303" i="1" s="1"/>
  <c r="BD303" i="1" s="1"/>
  <c r="BF303" i="1" s="1"/>
  <c r="BC317" i="1"/>
  <c r="E236" i="1"/>
  <c r="G265" i="1"/>
  <c r="O265" i="1"/>
  <c r="W265" i="1"/>
  <c r="AF265" i="1"/>
  <c r="AN265" i="1"/>
  <c r="AV265" i="1"/>
  <c r="BB265" i="1" s="1"/>
  <c r="BD254" i="1"/>
  <c r="BF254" i="1" s="1"/>
  <c r="BB254" i="1"/>
  <c r="BB260" i="1"/>
  <c r="BD261" i="1"/>
  <c r="BF261" i="1" s="1"/>
  <c r="BD274" i="1"/>
  <c r="BF274" i="1" s="1"/>
  <c r="BB274" i="1"/>
  <c r="BB284" i="1"/>
  <c r="AC293" i="1"/>
  <c r="BC293" i="1" s="1"/>
  <c r="BD293" i="1" s="1"/>
  <c r="BF293" i="1" s="1"/>
  <c r="J307" i="1"/>
  <c r="R307" i="1"/>
  <c r="Z307" i="1"/>
  <c r="AI307" i="1"/>
  <c r="AQ307" i="1"/>
  <c r="AY307" i="1"/>
  <c r="AC304" i="1"/>
  <c r="BC304" i="1" s="1"/>
  <c r="BD304" i="1" s="1"/>
  <c r="BF304" i="1" s="1"/>
  <c r="AN252" i="1"/>
  <c r="AV252" i="1"/>
  <c r="AG265" i="1"/>
  <c r="AO265" i="1"/>
  <c r="AW265" i="1"/>
  <c r="AC254" i="1"/>
  <c r="BC254" i="1" s="1"/>
  <c r="AC260" i="1"/>
  <c r="BC260" i="1" s="1"/>
  <c r="BD260" i="1" s="1"/>
  <c r="BF260" i="1" s="1"/>
  <c r="AC274" i="1"/>
  <c r="BC274" i="1" s="1"/>
  <c r="AC284" i="1"/>
  <c r="BB305" i="1"/>
  <c r="BC305" i="1" s="1"/>
  <c r="BD305" i="1" s="1"/>
  <c r="BF305" i="1" s="1"/>
  <c r="BD306" i="1"/>
  <c r="BF306" i="1" s="1"/>
  <c r="BB315" i="1"/>
  <c r="BC309" i="1"/>
  <c r="BD309" i="1" s="1"/>
  <c r="BF309" i="1" s="1"/>
  <c r="AO252" i="1"/>
  <c r="AW252" i="1"/>
  <c r="I265" i="1"/>
  <c r="Q265" i="1"/>
  <c r="Y265" i="1"/>
  <c r="BB255" i="1"/>
  <c r="BC255" i="1" s="1"/>
  <c r="BD255" i="1" s="1"/>
  <c r="BF255" i="1" s="1"/>
  <c r="BB256" i="1"/>
  <c r="BC256" i="1" s="1"/>
  <c r="BD256" i="1" s="1"/>
  <c r="BF256" i="1" s="1"/>
  <c r="BB262" i="1"/>
  <c r="BC262" i="1" s="1"/>
  <c r="BD262" i="1" s="1"/>
  <c r="BF262" i="1" s="1"/>
  <c r="BB300" i="1"/>
  <c r="BC300" i="1" s="1"/>
  <c r="BD300" i="1" s="1"/>
  <c r="BF300" i="1" s="1"/>
  <c r="L307" i="1"/>
  <c r="T307" i="1"/>
  <c r="AB307" i="1"/>
  <c r="AK307" i="1"/>
  <c r="AS307" i="1"/>
  <c r="BB307" i="1" s="1"/>
  <c r="BA307" i="1"/>
  <c r="AC315" i="1"/>
  <c r="BD301" i="1"/>
  <c r="BF301" i="1" s="1"/>
  <c r="AC322" i="1"/>
  <c r="BC322" i="1" s="1"/>
  <c r="BD322" i="1" s="1"/>
  <c r="BF322" i="1" s="1"/>
  <c r="E331" i="1"/>
  <c r="AC328" i="1"/>
  <c r="AC349" i="1"/>
  <c r="BB349" i="1"/>
  <c r="BB348" i="1"/>
  <c r="BB328" i="1"/>
  <c r="E347" i="1"/>
  <c r="M347" i="1"/>
  <c r="U347" i="1"/>
  <c r="AC342" i="1"/>
  <c r="AK347" i="1"/>
  <c r="AS347" i="1"/>
  <c r="BA347" i="1"/>
  <c r="AC346" i="1"/>
  <c r="BC346" i="1" s="1"/>
  <c r="BD346" i="1" s="1"/>
  <c r="BF346" i="1" s="1"/>
  <c r="BB308" i="1"/>
  <c r="BD317" i="1"/>
  <c r="BF317" i="1" s="1"/>
  <c r="BD326" i="1"/>
  <c r="BF326" i="1" s="1"/>
  <c r="BB326" i="1"/>
  <c r="BB337" i="1"/>
  <c r="BC337" i="1" s="1"/>
  <c r="BD337" i="1" s="1"/>
  <c r="BF337" i="1" s="1"/>
  <c r="F347" i="1"/>
  <c r="N347" i="1"/>
  <c r="V347" i="1"/>
  <c r="AD347" i="1"/>
  <c r="AL347" i="1"/>
  <c r="AT347" i="1"/>
  <c r="BB343" i="1"/>
  <c r="BC343" i="1" s="1"/>
  <c r="BD343" i="1" s="1"/>
  <c r="BF343" i="1" s="1"/>
  <c r="BB317" i="1"/>
  <c r="I327" i="1"/>
  <c r="Q327" i="1"/>
  <c r="Y327" i="1"/>
  <c r="AH327" i="1"/>
  <c r="AP327" i="1"/>
  <c r="AX327" i="1"/>
  <c r="AC326" i="1"/>
  <c r="BC326" i="1" s="1"/>
  <c r="AC329" i="1"/>
  <c r="BC329" i="1" s="1"/>
  <c r="BD329" i="1" s="1"/>
  <c r="BF329" i="1" s="1"/>
  <c r="BC318" i="1"/>
  <c r="BD318" i="1" s="1"/>
  <c r="BF318" i="1" s="1"/>
  <c r="J327" i="1"/>
  <c r="R327" i="1"/>
  <c r="Z327" i="1"/>
  <c r="I331" i="1"/>
  <c r="I339" i="1" s="1"/>
  <c r="Q331" i="1"/>
  <c r="Q339" i="1" s="1"/>
  <c r="Y331" i="1"/>
  <c r="Y339" i="1" s="1"/>
  <c r="BB330" i="1"/>
  <c r="BD324" i="1"/>
  <c r="BF324" i="1" s="1"/>
  <c r="AC330" i="1"/>
  <c r="BC330" i="1" s="1"/>
  <c r="BD330" i="1" s="1"/>
  <c r="BF330" i="1" s="1"/>
  <c r="AM339" i="1"/>
  <c r="BB338" i="1"/>
  <c r="BC338" i="1" s="1"/>
  <c r="BD338" i="1" s="1"/>
  <c r="BF338" i="1" s="1"/>
  <c r="AG347" i="1"/>
  <c r="AO347" i="1"/>
  <c r="AW347" i="1"/>
  <c r="BB342" i="1"/>
  <c r="F327" i="1"/>
  <c r="AD327" i="1"/>
  <c r="BB327" i="1" s="1"/>
  <c r="G16" i="5" l="1"/>
  <c r="G15" i="5"/>
  <c r="G17" i="5" s="1"/>
  <c r="E19" i="5"/>
  <c r="E27" i="5"/>
  <c r="E25" i="5"/>
  <c r="J24" i="5"/>
  <c r="I25" i="5"/>
  <c r="F19" i="5"/>
  <c r="F27" i="5"/>
  <c r="H16" i="5"/>
  <c r="H15" i="5"/>
  <c r="H17" i="5" s="1"/>
  <c r="I16" i="5"/>
  <c r="I15" i="5"/>
  <c r="I17" i="5" s="1"/>
  <c r="I19" i="5" s="1"/>
  <c r="D14" i="5"/>
  <c r="J10" i="5"/>
  <c r="I66" i="4"/>
  <c r="I354" i="2"/>
  <c r="I352" i="2"/>
  <c r="E14" i="2"/>
  <c r="K12" i="2"/>
  <c r="E76" i="2"/>
  <c r="K42" i="2"/>
  <c r="H76" i="2"/>
  <c r="H190" i="2" s="1"/>
  <c r="H191" i="2" s="1"/>
  <c r="K331" i="2"/>
  <c r="E339" i="2"/>
  <c r="K339" i="2" s="1"/>
  <c r="F190" i="2"/>
  <c r="F191" i="2" s="1"/>
  <c r="K56" i="2"/>
  <c r="K10" i="2"/>
  <c r="E266" i="2"/>
  <c r="E104" i="2"/>
  <c r="K104" i="2" s="1"/>
  <c r="J191" i="2"/>
  <c r="G352" i="2"/>
  <c r="BC174" i="1"/>
  <c r="BD174" i="1" s="1"/>
  <c r="BF174" i="1" s="1"/>
  <c r="BC75" i="1"/>
  <c r="BD75" i="1" s="1"/>
  <c r="BF75" i="1" s="1"/>
  <c r="AO190" i="1"/>
  <c r="AO191" i="1" s="1"/>
  <c r="BC225" i="1"/>
  <c r="BD225" i="1" s="1"/>
  <c r="BF225" i="1" s="1"/>
  <c r="AG190" i="1"/>
  <c r="AG191" i="1" s="1"/>
  <c r="AF190" i="1"/>
  <c r="BC189" i="1"/>
  <c r="BD189" i="1" s="1"/>
  <c r="BF189" i="1" s="1"/>
  <c r="Y190" i="1"/>
  <c r="Y191" i="1" s="1"/>
  <c r="Q190" i="1"/>
  <c r="Q191" i="1" s="1"/>
  <c r="AV191" i="1"/>
  <c r="BC55" i="1"/>
  <c r="BD55" i="1" s="1"/>
  <c r="BF55" i="1" s="1"/>
  <c r="H190" i="1"/>
  <c r="H191" i="1" s="1"/>
  <c r="I190" i="1"/>
  <c r="X190" i="1"/>
  <c r="X191" i="1" s="1"/>
  <c r="BC265" i="1"/>
  <c r="E266" i="1"/>
  <c r="AR76" i="1"/>
  <c r="AR190" i="1" s="1"/>
  <c r="AR191" i="1" s="1"/>
  <c r="BC237" i="1"/>
  <c r="BD237" i="1" s="1"/>
  <c r="BF237" i="1" s="1"/>
  <c r="AC215" i="1"/>
  <c r="AC173" i="1"/>
  <c r="E181" i="1"/>
  <c r="BC162" i="1"/>
  <c r="BD162" i="1" s="1"/>
  <c r="BF162" i="1" s="1"/>
  <c r="AC103" i="1"/>
  <c r="BC103" i="1" s="1"/>
  <c r="BD103" i="1" s="1"/>
  <c r="BF103" i="1" s="1"/>
  <c r="BC71" i="1"/>
  <c r="BD71" i="1" s="1"/>
  <c r="BF71" i="1" s="1"/>
  <c r="N76" i="1"/>
  <c r="AS42" i="1"/>
  <c r="AS76" i="1" s="1"/>
  <c r="AS190" i="1" s="1"/>
  <c r="AS191" i="1" s="1"/>
  <c r="BC39" i="1"/>
  <c r="BD39" i="1" s="1"/>
  <c r="BF39" i="1" s="1"/>
  <c r="AJ76" i="1"/>
  <c r="AJ190" i="1" s="1"/>
  <c r="AJ191" i="1" s="1"/>
  <c r="AS104" i="1"/>
  <c r="AU104" i="1"/>
  <c r="AU190" i="1" s="1"/>
  <c r="AU191" i="1" s="1"/>
  <c r="AC126" i="1"/>
  <c r="BC126" i="1" s="1"/>
  <c r="BD126" i="1" s="1"/>
  <c r="BF126" i="1" s="1"/>
  <c r="AC24" i="1"/>
  <c r="AC327" i="1"/>
  <c r="BC327" i="1" s="1"/>
  <c r="BD327" i="1" s="1"/>
  <c r="BF327" i="1" s="1"/>
  <c r="E339" i="1"/>
  <c r="BC253" i="1"/>
  <c r="BD253" i="1" s="1"/>
  <c r="BF253" i="1" s="1"/>
  <c r="BB225" i="1"/>
  <c r="BC207" i="1"/>
  <c r="BD207" i="1" s="1"/>
  <c r="BF207" i="1" s="1"/>
  <c r="BA76" i="1"/>
  <c r="I191" i="1"/>
  <c r="BF176" i="1"/>
  <c r="BC177" i="1"/>
  <c r="BD177" i="1" s="1"/>
  <c r="BF177" i="1" s="1"/>
  <c r="AC172" i="1"/>
  <c r="BC172" i="1" s="1"/>
  <c r="BD172" i="1" s="1"/>
  <c r="BF172" i="1" s="1"/>
  <c r="AE127" i="1"/>
  <c r="AD127" i="1"/>
  <c r="BB127" i="1" s="1"/>
  <c r="BB115" i="1"/>
  <c r="BD41" i="1"/>
  <c r="BF41" i="1" s="1"/>
  <c r="AC69" i="1"/>
  <c r="BB55" i="1"/>
  <c r="AC35" i="1"/>
  <c r="BC35" i="1" s="1"/>
  <c r="BD35" i="1" s="1"/>
  <c r="BF35" i="1" s="1"/>
  <c r="F42" i="1"/>
  <c r="AK42" i="1"/>
  <c r="AK76" i="1" s="1"/>
  <c r="AK190" i="1" s="1"/>
  <c r="AK191" i="1" s="1"/>
  <c r="E56" i="1"/>
  <c r="AB42" i="1"/>
  <c r="AB76" i="1" s="1"/>
  <c r="AB190" i="1" s="1"/>
  <c r="AB191" i="1" s="1"/>
  <c r="W104" i="1"/>
  <c r="W190" i="1" s="1"/>
  <c r="W191" i="1" s="1"/>
  <c r="AE190" i="1"/>
  <c r="AE191" i="1" s="1"/>
  <c r="AM104" i="1"/>
  <c r="AM190" i="1" s="1"/>
  <c r="AM191" i="1" s="1"/>
  <c r="AT104" i="1"/>
  <c r="BC4" i="1"/>
  <c r="AF191" i="1"/>
  <c r="AC236" i="1"/>
  <c r="BC236" i="1" s="1"/>
  <c r="AP104" i="1"/>
  <c r="AP190" i="1" s="1"/>
  <c r="AP191" i="1" s="1"/>
  <c r="BC308" i="1"/>
  <c r="BD308" i="1" s="1"/>
  <c r="BF308" i="1" s="1"/>
  <c r="BD265" i="1"/>
  <c r="BF265" i="1" s="1"/>
  <c r="BC234" i="1"/>
  <c r="BD234" i="1" s="1"/>
  <c r="BF234" i="1" s="1"/>
  <c r="BB215" i="1"/>
  <c r="AV266" i="1"/>
  <c r="AV320" i="1" s="1"/>
  <c r="AV350" i="1" s="1"/>
  <c r="AV353" i="1" s="1"/>
  <c r="AZ266" i="1"/>
  <c r="AZ320" i="1" s="1"/>
  <c r="AZ350" i="1" s="1"/>
  <c r="AZ353" i="1" s="1"/>
  <c r="BB174" i="1"/>
  <c r="AC175" i="1"/>
  <c r="BC175" i="1" s="1"/>
  <c r="BD175" i="1" s="1"/>
  <c r="BF175" i="1" s="1"/>
  <c r="F181" i="1"/>
  <c r="AC181" i="1" s="1"/>
  <c r="BC181" i="1" s="1"/>
  <c r="BB181" i="1"/>
  <c r="BC105" i="1"/>
  <c r="BD105" i="1" s="1"/>
  <c r="BF105" i="1" s="1"/>
  <c r="T56" i="1"/>
  <c r="U76" i="1"/>
  <c r="U190" i="1" s="1"/>
  <c r="U191" i="1" s="1"/>
  <c r="T42" i="1"/>
  <c r="T76" i="1" s="1"/>
  <c r="T190" i="1" s="1"/>
  <c r="T191" i="1" s="1"/>
  <c r="O104" i="1"/>
  <c r="AA76" i="1"/>
  <c r="AA190" i="1" s="1"/>
  <c r="AA191" i="1" s="1"/>
  <c r="AE104" i="1"/>
  <c r="AX76" i="1"/>
  <c r="AX190" i="1" s="1"/>
  <c r="AX191" i="1" s="1"/>
  <c r="AL104" i="1"/>
  <c r="BB24" i="1"/>
  <c r="F70" i="1"/>
  <c r="AC70" i="1" s="1"/>
  <c r="O190" i="1"/>
  <c r="O191" i="1" s="1"/>
  <c r="AZ76" i="1"/>
  <c r="AZ190" i="1" s="1"/>
  <c r="AZ191" i="1" s="1"/>
  <c r="R76" i="1"/>
  <c r="R190" i="1" s="1"/>
  <c r="R191" i="1" s="1"/>
  <c r="E104" i="1"/>
  <c r="AN76" i="1"/>
  <c r="AN190" i="1" s="1"/>
  <c r="AN191" i="1" s="1"/>
  <c r="BB347" i="1"/>
  <c r="AC252" i="1"/>
  <c r="AC206" i="1"/>
  <c r="BC77" i="1"/>
  <c r="BD77" i="1" s="1"/>
  <c r="BF77" i="1" s="1"/>
  <c r="BB69" i="1"/>
  <c r="J76" i="1"/>
  <c r="J190" i="1" s="1"/>
  <c r="J191" i="1" s="1"/>
  <c r="BB252" i="1"/>
  <c r="AC339" i="1"/>
  <c r="BB339" i="1"/>
  <c r="BC229" i="1"/>
  <c r="BD229" i="1" s="1"/>
  <c r="BF229" i="1" s="1"/>
  <c r="AN266" i="1"/>
  <c r="AN320" i="1" s="1"/>
  <c r="AN350" i="1" s="1"/>
  <c r="AN353" i="1" s="1"/>
  <c r="AR266" i="1"/>
  <c r="AR320" i="1" s="1"/>
  <c r="AR350" i="1" s="1"/>
  <c r="AR353" i="1" s="1"/>
  <c r="BB173" i="1"/>
  <c r="BB138" i="1"/>
  <c r="BC138" i="1" s="1"/>
  <c r="BD138" i="1" s="1"/>
  <c r="BF138" i="1" s="1"/>
  <c r="BC149" i="1"/>
  <c r="BD149" i="1" s="1"/>
  <c r="BF149" i="1" s="1"/>
  <c r="BC154" i="1"/>
  <c r="BD154" i="1" s="1"/>
  <c r="BF154" i="1" s="1"/>
  <c r="L56" i="1"/>
  <c r="AQ56" i="1"/>
  <c r="AQ76" i="1" s="1"/>
  <c r="AQ190" i="1" s="1"/>
  <c r="AQ191" i="1" s="1"/>
  <c r="M76" i="1"/>
  <c r="L42" i="1"/>
  <c r="L76" i="1" s="1"/>
  <c r="L190" i="1" s="1"/>
  <c r="L191" i="1" s="1"/>
  <c r="AC56" i="1"/>
  <c r="G104" i="1"/>
  <c r="S76" i="1"/>
  <c r="S190" i="1" s="1"/>
  <c r="S191" i="1" s="1"/>
  <c r="BC106" i="1"/>
  <c r="BD106" i="1" s="1"/>
  <c r="BF106" i="1" s="1"/>
  <c r="V104" i="1"/>
  <c r="AD104" i="1"/>
  <c r="BB92" i="1"/>
  <c r="AC12" i="1"/>
  <c r="BC12" i="1" s="1"/>
  <c r="BD12" i="1" s="1"/>
  <c r="BF12" i="1" s="1"/>
  <c r="AC63" i="1"/>
  <c r="BE191" i="1"/>
  <c r="AD25" i="1"/>
  <c r="BB14" i="1"/>
  <c r="BB35" i="1"/>
  <c r="AD42" i="1"/>
  <c r="G190" i="1"/>
  <c r="G191" i="1" s="1"/>
  <c r="F266" i="1"/>
  <c r="AC197" i="1"/>
  <c r="BC197" i="1" s="1"/>
  <c r="BD197" i="1" s="1"/>
  <c r="BF197" i="1" s="1"/>
  <c r="V76" i="1"/>
  <c r="V190" i="1" s="1"/>
  <c r="V191" i="1" s="1"/>
  <c r="BC342" i="1"/>
  <c r="BD342" i="1" s="1"/>
  <c r="BF342" i="1" s="1"/>
  <c r="BC349" i="1"/>
  <c r="BD349" i="1" s="1"/>
  <c r="BF349" i="1" s="1"/>
  <c r="BC315" i="1"/>
  <c r="BD315" i="1" s="1"/>
  <c r="BF315" i="1" s="1"/>
  <c r="BC284" i="1"/>
  <c r="BD284" i="1" s="1"/>
  <c r="BF284" i="1" s="1"/>
  <c r="AC331" i="1"/>
  <c r="BC331" i="1" s="1"/>
  <c r="BD331" i="1" s="1"/>
  <c r="BF331" i="1" s="1"/>
  <c r="AC307" i="1"/>
  <c r="BC307" i="1" s="1"/>
  <c r="BD307" i="1" s="1"/>
  <c r="BF307" i="1" s="1"/>
  <c r="BC214" i="1"/>
  <c r="BD214" i="1" s="1"/>
  <c r="BF214" i="1" s="1"/>
  <c r="BC199" i="1"/>
  <c r="BD199" i="1" s="1"/>
  <c r="BF199" i="1" s="1"/>
  <c r="BB206" i="1"/>
  <c r="AF266" i="1"/>
  <c r="AF320" i="1" s="1"/>
  <c r="AF350" i="1" s="1"/>
  <c r="AF353" i="1" s="1"/>
  <c r="AJ266" i="1"/>
  <c r="AJ320" i="1" s="1"/>
  <c r="AJ350" i="1" s="1"/>
  <c r="AJ353" i="1" s="1"/>
  <c r="BB197" i="1"/>
  <c r="BC118" i="1"/>
  <c r="BD118" i="1" s="1"/>
  <c r="BF118" i="1" s="1"/>
  <c r="AC115" i="1"/>
  <c r="BC115" i="1" s="1"/>
  <c r="F127" i="1"/>
  <c r="AT76" i="1"/>
  <c r="AT190" i="1" s="1"/>
  <c r="AT191" i="1" s="1"/>
  <c r="AI56" i="1"/>
  <c r="AI76" i="1" s="1"/>
  <c r="AI190" i="1" s="1"/>
  <c r="AI191" i="1" s="1"/>
  <c r="AD56" i="1"/>
  <c r="E14" i="1"/>
  <c r="AC49" i="1"/>
  <c r="K76" i="1"/>
  <c r="K190" i="1" s="1"/>
  <c r="K191" i="1" s="1"/>
  <c r="BC93" i="1"/>
  <c r="BD93" i="1" s="1"/>
  <c r="BF93" i="1" s="1"/>
  <c r="N104" i="1"/>
  <c r="AH190" i="1"/>
  <c r="AH191" i="1" s="1"/>
  <c r="U104" i="1"/>
  <c r="BB63" i="1"/>
  <c r="F25" i="1"/>
  <c r="AC14" i="1"/>
  <c r="BC14" i="1" s="1"/>
  <c r="AC347" i="1"/>
  <c r="BC347" i="1" s="1"/>
  <c r="BD347" i="1" s="1"/>
  <c r="BF347" i="1" s="1"/>
  <c r="BC328" i="1"/>
  <c r="BD328" i="1" s="1"/>
  <c r="BF328" i="1" s="1"/>
  <c r="BD236" i="1"/>
  <c r="BF236" i="1" s="1"/>
  <c r="BC211" i="1"/>
  <c r="BD211" i="1" s="1"/>
  <c r="BF211" i="1" s="1"/>
  <c r="BE352" i="1"/>
  <c r="X266" i="1"/>
  <c r="X320" i="1" s="1"/>
  <c r="X350" i="1" s="1"/>
  <c r="X353" i="1" s="1"/>
  <c r="BC226" i="1"/>
  <c r="BD226" i="1" s="1"/>
  <c r="BF226" i="1" s="1"/>
  <c r="AB266" i="1"/>
  <c r="AB320" i="1" s="1"/>
  <c r="AB350" i="1" s="1"/>
  <c r="AB353" i="1" s="1"/>
  <c r="BD133" i="1"/>
  <c r="BF133" i="1" s="1"/>
  <c r="AD266" i="1"/>
  <c r="BC142" i="1"/>
  <c r="BD142" i="1" s="1"/>
  <c r="BF142" i="1" s="1"/>
  <c r="AC153" i="1"/>
  <c r="BC153" i="1" s="1"/>
  <c r="BD153" i="1" s="1"/>
  <c r="BF153" i="1" s="1"/>
  <c r="BC148" i="1"/>
  <c r="BD148" i="1" s="1"/>
  <c r="BF148" i="1" s="1"/>
  <c r="P127" i="1"/>
  <c r="P190" i="1" s="1"/>
  <c r="P191" i="1" s="1"/>
  <c r="BC98" i="1"/>
  <c r="BD98" i="1" s="1"/>
  <c r="BF98" i="1" s="1"/>
  <c r="BD115" i="1"/>
  <c r="BF115" i="1" s="1"/>
  <c r="E127" i="1"/>
  <c r="BB103" i="1"/>
  <c r="BD161" i="1"/>
  <c r="BF161" i="1" s="1"/>
  <c r="AY104" i="1"/>
  <c r="AY190" i="1" s="1"/>
  <c r="AY191" i="1" s="1"/>
  <c r="AL76" i="1"/>
  <c r="AL190" i="1" s="1"/>
  <c r="AL191" i="1" s="1"/>
  <c r="E42" i="1"/>
  <c r="BB49" i="1"/>
  <c r="E70" i="1"/>
  <c r="F104" i="1"/>
  <c r="AC92" i="1"/>
  <c r="Z76" i="1"/>
  <c r="Z190" i="1" s="1"/>
  <c r="Z191" i="1" s="1"/>
  <c r="M104" i="1"/>
  <c r="BC50" i="1"/>
  <c r="BD50" i="1" s="1"/>
  <c r="BF50" i="1" s="1"/>
  <c r="BA104" i="1"/>
  <c r="AD70" i="1"/>
  <c r="BB70" i="1" s="1"/>
  <c r="H25" i="5" l="1"/>
  <c r="H27" i="5"/>
  <c r="H19" i="5"/>
  <c r="G19" i="5"/>
  <c r="G25" i="5"/>
  <c r="G27" i="5"/>
  <c r="D16" i="5"/>
  <c r="J16" i="5" s="1"/>
  <c r="J14" i="5"/>
  <c r="D15" i="5"/>
  <c r="I27" i="5"/>
  <c r="F354" i="2"/>
  <c r="F352" i="2"/>
  <c r="J354" i="2"/>
  <c r="J352" i="2"/>
  <c r="H354" i="2"/>
  <c r="H352" i="2"/>
  <c r="K266" i="2"/>
  <c r="E320" i="2"/>
  <c r="K76" i="2"/>
  <c r="E190" i="2"/>
  <c r="K190" i="2" s="1"/>
  <c r="E25" i="2"/>
  <c r="K14" i="2"/>
  <c r="AC127" i="1"/>
  <c r="BC127" i="1" s="1"/>
  <c r="BB104" i="1"/>
  <c r="M190" i="1"/>
  <c r="M191" i="1" s="1"/>
  <c r="BC69" i="1"/>
  <c r="BD69" i="1" s="1"/>
  <c r="BF69" i="1" s="1"/>
  <c r="BD181" i="1"/>
  <c r="BF181" i="1" s="1"/>
  <c r="BD127" i="1"/>
  <c r="BF127" i="1" s="1"/>
  <c r="BC70" i="1"/>
  <c r="BD70" i="1" s="1"/>
  <c r="BF70" i="1" s="1"/>
  <c r="AD76" i="1"/>
  <c r="BB42" i="1"/>
  <c r="BC49" i="1"/>
  <c r="BD49" i="1" s="1"/>
  <c r="BF49" i="1" s="1"/>
  <c r="BC206" i="1"/>
  <c r="BD206" i="1" s="1"/>
  <c r="BF206" i="1" s="1"/>
  <c r="BC173" i="1"/>
  <c r="BD173" i="1" s="1"/>
  <c r="BF173" i="1" s="1"/>
  <c r="E76" i="1"/>
  <c r="BC92" i="1"/>
  <c r="BD92" i="1" s="1"/>
  <c r="BF92" i="1" s="1"/>
  <c r="AC25" i="1"/>
  <c r="BC25" i="1" s="1"/>
  <c r="F320" i="1"/>
  <c r="AC266" i="1"/>
  <c r="BB25" i="1"/>
  <c r="BC252" i="1"/>
  <c r="BD252" i="1" s="1"/>
  <c r="BF252" i="1" s="1"/>
  <c r="BC10" i="1"/>
  <c r="BD4" i="1"/>
  <c r="BA190" i="1"/>
  <c r="BA191" i="1" s="1"/>
  <c r="BC215" i="1"/>
  <c r="BD215" i="1" s="1"/>
  <c r="BF215" i="1" s="1"/>
  <c r="AC104" i="1"/>
  <c r="BC104" i="1" s="1"/>
  <c r="BD104" i="1" s="1"/>
  <c r="BF104" i="1" s="1"/>
  <c r="E25" i="1"/>
  <c r="BD14" i="1"/>
  <c r="BF14" i="1" s="1"/>
  <c r="BC24" i="1"/>
  <c r="BD24" i="1" s="1"/>
  <c r="BF24" i="1" s="1"/>
  <c r="N190" i="1"/>
  <c r="N191" i="1" s="1"/>
  <c r="E320" i="1"/>
  <c r="AD320" i="1"/>
  <c r="BB266" i="1"/>
  <c r="BB56" i="1"/>
  <c r="BC56" i="1" s="1"/>
  <c r="BD56" i="1" s="1"/>
  <c r="BF56" i="1" s="1"/>
  <c r="BC63" i="1"/>
  <c r="BD63" i="1" s="1"/>
  <c r="BF63" i="1" s="1"/>
  <c r="BC339" i="1"/>
  <c r="BD339" i="1" s="1"/>
  <c r="BF339" i="1" s="1"/>
  <c r="F76" i="1"/>
  <c r="AC42" i="1"/>
  <c r="D17" i="5" l="1"/>
  <c r="J15" i="5"/>
  <c r="K320" i="2"/>
  <c r="E350" i="2"/>
  <c r="K25" i="2"/>
  <c r="E191" i="2"/>
  <c r="AD190" i="1"/>
  <c r="BB76" i="1"/>
  <c r="E190" i="1"/>
  <c r="F190" i="1"/>
  <c r="AC76" i="1"/>
  <c r="BC76" i="1" s="1"/>
  <c r="BD76" i="1" s="1"/>
  <c r="BF76" i="1" s="1"/>
  <c r="E191" i="1"/>
  <c r="BD25" i="1"/>
  <c r="BF25" i="1" s="1"/>
  <c r="AD350" i="1"/>
  <c r="BB320" i="1"/>
  <c r="BF4" i="1"/>
  <c r="BF10" i="1" s="1"/>
  <c r="BD10" i="1"/>
  <c r="BC266" i="1"/>
  <c r="BD266" i="1" s="1"/>
  <c r="BF266" i="1" s="1"/>
  <c r="BC42" i="1"/>
  <c r="BD42" i="1" s="1"/>
  <c r="BF42" i="1" s="1"/>
  <c r="BD320" i="1"/>
  <c r="BF320" i="1" s="1"/>
  <c r="E350" i="1"/>
  <c r="F350" i="1"/>
  <c r="AC320" i="1"/>
  <c r="BC320" i="1" s="1"/>
  <c r="J17" i="5" l="1"/>
  <c r="D19" i="5"/>
  <c r="D25" i="5"/>
  <c r="J25" i="5" s="1"/>
  <c r="D27" i="5"/>
  <c r="K191" i="2"/>
  <c r="E354" i="2"/>
  <c r="K350" i="2"/>
  <c r="E353" i="2"/>
  <c r="AC190" i="1"/>
  <c r="F191" i="1"/>
  <c r="AC191" i="1" s="1"/>
  <c r="E353" i="1"/>
  <c r="AX354" i="1"/>
  <c r="AP354" i="1"/>
  <c r="AH354" i="1"/>
  <c r="J354" i="1"/>
  <c r="AW354" i="1"/>
  <c r="AO354" i="1"/>
  <c r="AG354" i="1"/>
  <c r="Y354" i="1"/>
  <c r="Q354" i="1"/>
  <c r="AV354" i="1"/>
  <c r="AN354" i="1"/>
  <c r="AF354" i="1"/>
  <c r="X354" i="1"/>
  <c r="P354" i="1"/>
  <c r="H354" i="1"/>
  <c r="AU354" i="1"/>
  <c r="AE354" i="1"/>
  <c r="W354" i="1"/>
  <c r="O354" i="1"/>
  <c r="G354" i="1"/>
  <c r="AT354" i="1"/>
  <c r="AL354" i="1"/>
  <c r="AD354" i="1"/>
  <c r="N354" i="1"/>
  <c r="F354" i="1"/>
  <c r="BA354" i="1"/>
  <c r="AS354" i="1"/>
  <c r="AK354" i="1"/>
  <c r="U354" i="1"/>
  <c r="M354" i="1"/>
  <c r="E354" i="1"/>
  <c r="Z354" i="1" s="1"/>
  <c r="AZ354" i="1"/>
  <c r="T354" i="1"/>
  <c r="AY354" i="1"/>
  <c r="S354" i="1"/>
  <c r="AR354" i="1"/>
  <c r="L354" i="1"/>
  <c r="AQ354" i="1"/>
  <c r="K354" i="1"/>
  <c r="AJ354" i="1"/>
  <c r="AI354" i="1"/>
  <c r="AB354" i="1"/>
  <c r="AA354" i="1"/>
  <c r="F353" i="1"/>
  <c r="AC350" i="1"/>
  <c r="BC350" i="1" s="1"/>
  <c r="BD350" i="1" s="1"/>
  <c r="BF350" i="1" s="1"/>
  <c r="AD353" i="1"/>
  <c r="BB350" i="1"/>
  <c r="BB190" i="1"/>
  <c r="AD191" i="1"/>
  <c r="BB191" i="1" s="1"/>
  <c r="J19" i="5" l="1"/>
  <c r="J27" i="5"/>
  <c r="D20" i="5"/>
  <c r="E352" i="2"/>
  <c r="K352" i="2" s="1"/>
  <c r="K353" i="2"/>
  <c r="K354" i="2"/>
  <c r="AC352" i="1"/>
  <c r="BC352" i="1" s="1"/>
  <c r="AC353" i="1"/>
  <c r="BC353" i="1" s="1"/>
  <c r="BD353" i="1" s="1"/>
  <c r="BF353" i="1" s="1"/>
  <c r="R354" i="1"/>
  <c r="BC191" i="1"/>
  <c r="BD191" i="1" s="1"/>
  <c r="BB352" i="1"/>
  <c r="BB353" i="1"/>
  <c r="V354" i="1"/>
  <c r="AM354" i="1"/>
  <c r="BB354" i="1" s="1"/>
  <c r="I354" i="1"/>
  <c r="AC354" i="1" s="1"/>
  <c r="BC354" i="1" s="1"/>
  <c r="BC190" i="1"/>
  <c r="BD190" i="1" s="1"/>
  <c r="BF190" i="1" s="1"/>
  <c r="J28" i="5" l="1"/>
  <c r="F28" i="5"/>
  <c r="E28" i="5"/>
  <c r="H28" i="5"/>
  <c r="G28" i="5"/>
  <c r="I28" i="5"/>
  <c r="D28" i="5"/>
  <c r="J20" i="5"/>
  <c r="I20" i="5"/>
  <c r="E20" i="5"/>
  <c r="F20" i="5"/>
  <c r="H20" i="5"/>
  <c r="G20" i="5"/>
  <c r="BD354" i="1"/>
  <c r="BF191" i="1"/>
  <c r="BD352" i="1"/>
  <c r="BF352" i="1" s="1"/>
  <c r="BE354" i="1" l="1"/>
  <c r="BF35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Knox, Tara</author>
  </authors>
  <commentList>
    <comment ref="E160" authorId="0" shapeId="0" xr:uid="{52322282-ABA8-4D7F-9DBB-BB0585CDE4A7}">
      <text>
        <r>
          <rPr>
            <b/>
            <sz val="9"/>
            <color indexed="81"/>
            <rFont val="Tahoma"/>
            <family val="2"/>
          </rPr>
          <t>Knox, Tara:</t>
        </r>
        <r>
          <rPr>
            <sz val="9"/>
            <color indexed="81"/>
            <rFont val="Tahoma"/>
            <family val="2"/>
          </rPr>
          <t xml:space="preserve">
manual input of common general plant depreciation</t>
        </r>
      </text>
    </comment>
    <comment ref="E169" authorId="0" shapeId="0" xr:uid="{4EE03431-46B1-4CEB-A3F0-3FC1EB0A8AD6}">
      <text>
        <r>
          <rPr>
            <b/>
            <sz val="9"/>
            <color indexed="81"/>
            <rFont val="Tahoma"/>
            <family val="2"/>
          </rPr>
          <t>Knox, Tara:</t>
        </r>
        <r>
          <rPr>
            <sz val="9"/>
            <color indexed="81"/>
            <rFont val="Tahoma"/>
            <family val="2"/>
          </rPr>
          <t xml:space="preserve">
Manual input common intangible amortization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Knox, Tara</author>
  </authors>
  <commentList>
    <comment ref="D149" authorId="0" shapeId="0" xr:uid="{5B89FF4F-CCDA-41CB-AD83-5A68069C0A37}">
      <text>
        <r>
          <rPr>
            <b/>
            <sz val="9"/>
            <color indexed="81"/>
            <rFont val="Tahoma"/>
            <family val="2"/>
          </rPr>
          <t>Knox, Tara:</t>
        </r>
        <r>
          <rPr>
            <sz val="9"/>
            <color indexed="81"/>
            <rFont val="Tahoma"/>
            <family val="2"/>
          </rPr>
          <t xml:space="preserve">
Account 912 Expenses</t>
        </r>
      </text>
    </comment>
  </commentList>
</comments>
</file>

<file path=xl/sharedStrings.xml><?xml version="1.0" encoding="utf-8"?>
<sst xmlns="http://schemas.openxmlformats.org/spreadsheetml/2006/main" count="1440" uniqueCount="717">
  <si>
    <t>A</t>
  </si>
  <si>
    <t>B</t>
  </si>
  <si>
    <t>C</t>
  </si>
  <si>
    <t>D</t>
  </si>
  <si>
    <t>E</t>
  </si>
  <si>
    <t>F</t>
  </si>
  <si>
    <t>G</t>
  </si>
  <si>
    <t>H</t>
  </si>
  <si>
    <t>I</t>
  </si>
  <si>
    <t>Line No.</t>
  </si>
  <si>
    <t>FERC Acct #</t>
  </si>
  <si>
    <t>Total Washington CBR/ROO</t>
  </si>
  <si>
    <t>Total Restating adjustments</t>
  </si>
  <si>
    <t>Round Pro Forma Total to Thousands</t>
  </si>
  <si>
    <t>Total Proforma adjustments</t>
  </si>
  <si>
    <t>Total adjustments</t>
  </si>
  <si>
    <t>Adjusted ROO</t>
  </si>
  <si>
    <t>Revenue change to base rates</t>
  </si>
  <si>
    <t>ROO after rate change</t>
  </si>
  <si>
    <t>Adjustment number</t>
  </si>
  <si>
    <t>Sum of restating adjustments</t>
  </si>
  <si>
    <t>Sum of proforma adjustments</t>
  </si>
  <si>
    <t>D+E</t>
  </si>
  <si>
    <t>C+F</t>
  </si>
  <si>
    <t>RR Input and revenue sensitive items</t>
  </si>
  <si>
    <t>G+H</t>
  </si>
  <si>
    <t>Electric operating revenues</t>
  </si>
  <si>
    <t>Residential sales</t>
  </si>
  <si>
    <t>Commercial and industrial sales</t>
  </si>
  <si>
    <t>Public street and highway lighting</t>
  </si>
  <si>
    <t>Other sales to public authorities</t>
  </si>
  <si>
    <t>Sales to railroads and railways</t>
  </si>
  <si>
    <t>Interdepartmental sales</t>
  </si>
  <si>
    <t>Total sales to ultimate customers</t>
  </si>
  <si>
    <t>Sales for resale</t>
  </si>
  <si>
    <t>Total sales of electricity</t>
  </si>
  <si>
    <t>Provision for rate refunds</t>
  </si>
  <si>
    <t>Total revenues net of provision for rate refunds</t>
  </si>
  <si>
    <t>Forfeited discounts</t>
  </si>
  <si>
    <t>Miscellaneous service revenues</t>
  </si>
  <si>
    <t>Sales of water and water power</t>
  </si>
  <si>
    <t>Rent from electric property</t>
  </si>
  <si>
    <t>Interdepartmental rents</t>
  </si>
  <si>
    <t>Other electric revenues</t>
  </si>
  <si>
    <t>Revenues from transmission of electricity of others</t>
  </si>
  <si>
    <t>Regional transmission service revenues</t>
  </si>
  <si>
    <t>Miscellaneous revenues</t>
  </si>
  <si>
    <t>Total Other operating revenues</t>
  </si>
  <si>
    <t>Total electric operating revenues</t>
  </si>
  <si>
    <t>Generation production expenses</t>
  </si>
  <si>
    <t>Operation supervision and engineering</t>
  </si>
  <si>
    <t>Fuel</t>
  </si>
  <si>
    <t xml:space="preserve">Steam expenses </t>
  </si>
  <si>
    <t>Steam from other sources</t>
  </si>
  <si>
    <t>Steam transferred—credit</t>
  </si>
  <si>
    <t xml:space="preserve">Electric expenses </t>
  </si>
  <si>
    <t xml:space="preserve">Miscellaneous steam power expenses </t>
  </si>
  <si>
    <t>Rents</t>
  </si>
  <si>
    <t>Operation supplies and expenses (non-major only)</t>
  </si>
  <si>
    <t>Total steam power generation operation expenses</t>
  </si>
  <si>
    <t xml:space="preserve">Maintenance supervision and engineering </t>
  </si>
  <si>
    <t xml:space="preserve">Maintenance of structures </t>
  </si>
  <si>
    <t xml:space="preserve">Maintenance of boiler plant </t>
  </si>
  <si>
    <t xml:space="preserve">Maintenance of electric plant </t>
  </si>
  <si>
    <t xml:space="preserve">Maintenance of miscellaneous steam plant </t>
  </si>
  <si>
    <t>Total steam power generation maintenance expenses</t>
  </si>
  <si>
    <t xml:space="preserve">Generation - Steam production expenses </t>
  </si>
  <si>
    <t>Water for power</t>
  </si>
  <si>
    <t xml:space="preserve">Hydraulic expenses </t>
  </si>
  <si>
    <t xml:space="preserve">Miscellaneous hydraulic power generation expenses </t>
  </si>
  <si>
    <t>Total hydraulic power generation operation expenses</t>
  </si>
  <si>
    <t xml:space="preserve">Maintenance of reservoirs, dams and waterways </t>
  </si>
  <si>
    <t xml:space="preserve">Maintenance of miscellaneous hydraulic plant </t>
  </si>
  <si>
    <t>Total hydraulic power generation maintenance expenses</t>
  </si>
  <si>
    <t xml:space="preserve">Generation - hydraulic power production expenses </t>
  </si>
  <si>
    <t xml:space="preserve">Generation expenses </t>
  </si>
  <si>
    <t>Operation of energy storage equipment</t>
  </si>
  <si>
    <t>548.1  </t>
  </si>
  <si>
    <t xml:space="preserve">Miscellaneous other power generation expenses </t>
  </si>
  <si>
    <t>Total other power generation operation expenses</t>
  </si>
  <si>
    <t xml:space="preserve">Maintenance of generating and electric plant </t>
  </si>
  <si>
    <t>Maintenance of energy storage equipment</t>
  </si>
  <si>
    <t xml:space="preserve">Maintenance of miscellaneous other power generation plant </t>
  </si>
  <si>
    <t>Total other power generation maintenance expenses</t>
  </si>
  <si>
    <t xml:space="preserve">Generation - other production expenses </t>
  </si>
  <si>
    <t>Purchased power</t>
  </si>
  <si>
    <t>Power purchased for storage operations</t>
  </si>
  <si>
    <t xml:space="preserve">System control and load dispatching </t>
  </si>
  <si>
    <t>Other expenses</t>
  </si>
  <si>
    <t>Generation - other power supply expenses</t>
  </si>
  <si>
    <t>Total power generation production expenses</t>
  </si>
  <si>
    <t>Transmission expenses</t>
  </si>
  <si>
    <t>Load dispatch—reliability</t>
  </si>
  <si>
    <t>Load dispatch—monitor and operate transmission system</t>
  </si>
  <si>
    <t>Load dispatch—transmission service and scheduling</t>
  </si>
  <si>
    <t>Scheduling, system control and dispatch services</t>
  </si>
  <si>
    <t>Reliability planning and standards development</t>
  </si>
  <si>
    <t>Transmission service studies</t>
  </si>
  <si>
    <t>Generation interconnection studies</t>
  </si>
  <si>
    <t>Reliability planning and standards development services</t>
  </si>
  <si>
    <t xml:space="preserve">Station expenses </t>
  </si>
  <si>
    <t xml:space="preserve">Overhead line expense </t>
  </si>
  <si>
    <t xml:space="preserve">Underground line expenses </t>
  </si>
  <si>
    <t xml:space="preserve">Transmission of electricity by others </t>
  </si>
  <si>
    <t xml:space="preserve">Miscellaneous transmission expenses </t>
  </si>
  <si>
    <t>Total transmission operation expenses</t>
  </si>
  <si>
    <t>Maintenance of computer hardware</t>
  </si>
  <si>
    <t>Maintenance of computer software</t>
  </si>
  <si>
    <t>Maintenance of communication equipment</t>
  </si>
  <si>
    <t>Maintenance of miscellaneous regional transmission plant</t>
  </si>
  <si>
    <t xml:space="preserve">Maintenance of station equipment </t>
  </si>
  <si>
    <t xml:space="preserve">Maintenance of overhead lines </t>
  </si>
  <si>
    <t xml:space="preserve">Maintenance of underground lines </t>
  </si>
  <si>
    <t xml:space="preserve">Maintenance of miscellaneous transmission plant </t>
  </si>
  <si>
    <t>Total transmission maintenance expenses</t>
  </si>
  <si>
    <t>Total transmission expenses</t>
  </si>
  <si>
    <t>Distribution expenses</t>
  </si>
  <si>
    <t xml:space="preserve">Load dispatching </t>
  </si>
  <si>
    <t xml:space="preserve">Overhead line expenses </t>
  </si>
  <si>
    <t>Street lighting and signal system expenses</t>
  </si>
  <si>
    <t>Meter expenses</t>
  </si>
  <si>
    <t>Customer installations expenses</t>
  </si>
  <si>
    <t>Miscellaneous distribution expenses</t>
  </si>
  <si>
    <t>Total distribution operation expenses</t>
  </si>
  <si>
    <t>Maintenance of line transformers</t>
  </si>
  <si>
    <t>Maintenance of street lighting and signal systems</t>
  </si>
  <si>
    <t>Maintenance of meters</t>
  </si>
  <si>
    <t>Maintenance of miscellaneous distribution plant</t>
  </si>
  <si>
    <t>Total distribution maintenance expenses</t>
  </si>
  <si>
    <t>Total distribution expenses</t>
  </si>
  <si>
    <t>Customer account expenses</t>
  </si>
  <si>
    <t xml:space="preserve">Supervision </t>
  </si>
  <si>
    <t>Meter reading expenses</t>
  </si>
  <si>
    <t>Customer records and collection expenses</t>
  </si>
  <si>
    <t>Uncollectible accounts</t>
  </si>
  <si>
    <t>Miscellaneous customer accounts expenses</t>
  </si>
  <si>
    <t>Total customer account expenses</t>
  </si>
  <si>
    <t>Customer service and informational expenses</t>
  </si>
  <si>
    <t xml:space="preserve">Customer assistance expenses </t>
  </si>
  <si>
    <t xml:space="preserve">Informational and instructional advertising expenses </t>
  </si>
  <si>
    <t>Miscellaneous customer service and informational expenses</t>
  </si>
  <si>
    <t>Total customer service and informational expenses</t>
  </si>
  <si>
    <t>Administrative and general expenses</t>
  </si>
  <si>
    <t>Administrative and general salaries</t>
  </si>
  <si>
    <t>Office supplies and expenses</t>
  </si>
  <si>
    <t>Administrative expenses transferred—credit</t>
  </si>
  <si>
    <t>Outside services employed</t>
  </si>
  <si>
    <t>Property insurance</t>
  </si>
  <si>
    <t>Injuries and damages</t>
  </si>
  <si>
    <t>Employee pensions and benefits</t>
  </si>
  <si>
    <t>Franchise requirements</t>
  </si>
  <si>
    <t>Regulatory commission expenses</t>
  </si>
  <si>
    <t>Duplicate charges—credit</t>
  </si>
  <si>
    <t>General advertising expenses</t>
  </si>
  <si>
    <t>Miscellaneous general expenses</t>
  </si>
  <si>
    <t>Administrative and General maintenance expenses</t>
  </si>
  <si>
    <t>Total administrative and general expenses</t>
  </si>
  <si>
    <t>Depreciation expenses</t>
  </si>
  <si>
    <t>Depreciation expense steam production plant</t>
  </si>
  <si>
    <t>403, 403.1</t>
  </si>
  <si>
    <t>Depreciation expense hydraulic production plant</t>
  </si>
  <si>
    <t>Depreciation expense other power generation production plant</t>
  </si>
  <si>
    <t>Depreciation expense transmission</t>
  </si>
  <si>
    <t>Depreciation expense distribution</t>
  </si>
  <si>
    <t>Depreciation expense general plant</t>
  </si>
  <si>
    <t>Depreciation expense common</t>
  </si>
  <si>
    <t>Total depreciation expenses</t>
  </si>
  <si>
    <t>Amortization expenses</t>
  </si>
  <si>
    <t>Intangible plant</t>
  </si>
  <si>
    <t>404, 405</t>
  </si>
  <si>
    <t>Amortization expense steam production plant</t>
  </si>
  <si>
    <t>Amortization expense hydraulic production plant</t>
  </si>
  <si>
    <t>Amortization expense other power generation production plant</t>
  </si>
  <si>
    <t>Amortization expense transmission</t>
  </si>
  <si>
    <t>Amortization expense distribution</t>
  </si>
  <si>
    <t>Amortization expense general plant</t>
  </si>
  <si>
    <t>Amortization expense common plant</t>
  </si>
  <si>
    <t>Amortization of electric plant acquisition adjustments</t>
  </si>
  <si>
    <t>Amortization of property losses, unrecovered plant and regulatory costs</t>
  </si>
  <si>
    <t>Total amortization expenses</t>
  </si>
  <si>
    <t>Regulatory debits and credits</t>
  </si>
  <si>
    <t xml:space="preserve">Regulatory debits and credits </t>
  </si>
  <si>
    <t>407.3, 407.4</t>
  </si>
  <si>
    <t>Total regulatory debits and credits</t>
  </si>
  <si>
    <t>Taxes</t>
  </si>
  <si>
    <t xml:space="preserve">Taxes other than income </t>
  </si>
  <si>
    <t>Income Taxes - federal taxes utility operating income</t>
  </si>
  <si>
    <t>Income Taxes - other taxes utility operating income</t>
  </si>
  <si>
    <t>Provisions for deferred income taxes, utility operating income</t>
  </si>
  <si>
    <t>Provision for deferred income taxes—credit, utility operating income</t>
  </si>
  <si>
    <t>Investment Tax credit Adj.</t>
  </si>
  <si>
    <t>Total taxes</t>
  </si>
  <si>
    <t>Various utility operating income items</t>
  </si>
  <si>
    <t>Gains from disposition of utility plant</t>
  </si>
  <si>
    <t>Losses from disposition of utility plant</t>
  </si>
  <si>
    <t>Gains from disposition of allowances</t>
  </si>
  <si>
    <t>Losses from disposition of allowances</t>
  </si>
  <si>
    <t>Revenues from electric plant leased to others</t>
  </si>
  <si>
    <t>Expenses of electric plant leased to others</t>
  </si>
  <si>
    <t>Other utility operating income</t>
  </si>
  <si>
    <t>Total various utility operating income items</t>
  </si>
  <si>
    <t>Electric Operating Expenses</t>
  </si>
  <si>
    <t>Net Operating Income = electric operating revenues - electric operating expenses</t>
  </si>
  <si>
    <t>Electric plant in service</t>
  </si>
  <si>
    <t>Organization</t>
  </si>
  <si>
    <t>Franchises and consents</t>
  </si>
  <si>
    <t>Miscellaneous intangible plant</t>
  </si>
  <si>
    <t xml:space="preserve">Intangible plant </t>
  </si>
  <si>
    <t>Land and land rights</t>
  </si>
  <si>
    <t>Structures and improvements</t>
  </si>
  <si>
    <t>Boiler plant equipment</t>
  </si>
  <si>
    <t>Engines and engine-driven generators</t>
  </si>
  <si>
    <t>Turbogenerator units</t>
  </si>
  <si>
    <t>Accessory electric equipment</t>
  </si>
  <si>
    <t>Miscellaneous power plant equipment</t>
  </si>
  <si>
    <t>Asset retirement costs for steam production plant</t>
  </si>
  <si>
    <t xml:space="preserve">Steam production plant </t>
  </si>
  <si>
    <t>Reservoirs, dams, and waterways</t>
  </si>
  <si>
    <t>Water wheels, turbines and generators</t>
  </si>
  <si>
    <t>Roads, railroads and bridges</t>
  </si>
  <si>
    <t>Asset retirement costs for hydraulic production plant</t>
  </si>
  <si>
    <t xml:space="preserve">Hydraulic production plant </t>
  </si>
  <si>
    <t>Fuel holders, producers, and accessories</t>
  </si>
  <si>
    <t>Prime movers</t>
  </si>
  <si>
    <t>Generators</t>
  </si>
  <si>
    <t>Asset retirement costs for other production plant</t>
  </si>
  <si>
    <t>Energy Storage Equipment—production</t>
  </si>
  <si>
    <t xml:space="preserve">Other production plant </t>
  </si>
  <si>
    <t>Station equipment</t>
  </si>
  <si>
    <t>Towers and fixtures</t>
  </si>
  <si>
    <t>Poles and fixtures</t>
  </si>
  <si>
    <t>Overhead conductors and devices</t>
  </si>
  <si>
    <t>Underground conduit</t>
  </si>
  <si>
    <t>Underground conductors and devices</t>
  </si>
  <si>
    <t>Roads and trails</t>
  </si>
  <si>
    <t>Asset retirement costs for transmission plant</t>
  </si>
  <si>
    <t xml:space="preserve">Transmission plant </t>
  </si>
  <si>
    <t>Storage battery equipment</t>
  </si>
  <si>
    <t>Poles, towers and fixtures</t>
  </si>
  <si>
    <t>Line transformers</t>
  </si>
  <si>
    <t>Services</t>
  </si>
  <si>
    <t>Meters</t>
  </si>
  <si>
    <t>Installations on customers premises</t>
  </si>
  <si>
    <t>Leased property on customers premises</t>
  </si>
  <si>
    <t>Street lighting and signal systems</t>
  </si>
  <si>
    <t>Asset retirement costs for distribution plant</t>
  </si>
  <si>
    <t xml:space="preserve">Distribution plant </t>
  </si>
  <si>
    <t>Office furniture and equipment</t>
  </si>
  <si>
    <t>Transportation equipment</t>
  </si>
  <si>
    <t>Stores equipment</t>
  </si>
  <si>
    <t>Tools, shop and garage equipment</t>
  </si>
  <si>
    <t>Laboratory equipment</t>
  </si>
  <si>
    <t>Power operated equipment</t>
  </si>
  <si>
    <t>Communication equipment</t>
  </si>
  <si>
    <t>Miscellaneous equipment</t>
  </si>
  <si>
    <t>Other tangible property</t>
  </si>
  <si>
    <t>Asset retirement costs for general plant</t>
  </si>
  <si>
    <t xml:space="preserve">General plant </t>
  </si>
  <si>
    <t>Property under capital leases</t>
  </si>
  <si>
    <t>Total property under capital leases</t>
  </si>
  <si>
    <t>Electric plant purchased or sold</t>
  </si>
  <si>
    <t>Total electric plant purchased or sold</t>
  </si>
  <si>
    <t>Electric plant leased to others</t>
  </si>
  <si>
    <t>Total electric plant leased to others</t>
  </si>
  <si>
    <t>Electric plant held for future use</t>
  </si>
  <si>
    <t>Total electric plant for future use</t>
  </si>
  <si>
    <t>Completed construction not classified</t>
  </si>
  <si>
    <t>Total completed construction not classified</t>
  </si>
  <si>
    <t>Construction work in progress</t>
  </si>
  <si>
    <t>Total construction work in progress</t>
  </si>
  <si>
    <t>Accumulated provision for depreciation of electric utility plant</t>
  </si>
  <si>
    <t>Total accumulated provision for depreciation of electric utility plant</t>
  </si>
  <si>
    <t>Accumulated provision for amortization of electric utility plant</t>
  </si>
  <si>
    <t>Total accumulated provision for amortization of electric utility plant</t>
  </si>
  <si>
    <t>Electric plant acquisition adjustments</t>
  </si>
  <si>
    <t>Total Electric plant acquisition adjustments</t>
  </si>
  <si>
    <t>Accumulated provision for asset acquisition adjustments</t>
  </si>
  <si>
    <t>Total accumulated provision for asset acquisition adjustments</t>
  </si>
  <si>
    <t xml:space="preserve"> Net Plant</t>
  </si>
  <si>
    <t>Fuel stock</t>
  </si>
  <si>
    <t>Total fuel stock</t>
  </si>
  <si>
    <t>Plant materials and operating supplies</t>
  </si>
  <si>
    <t>Total plant materials and operating supplies</t>
  </si>
  <si>
    <t>Prepayments</t>
  </si>
  <si>
    <t>Total prepayments</t>
  </si>
  <si>
    <t>Current and accrued assets</t>
  </si>
  <si>
    <t>Deferred debits</t>
  </si>
  <si>
    <t>Other regulatory assets</t>
  </si>
  <si>
    <t>Miscellaneous deferred debits</t>
  </si>
  <si>
    <t>Accumulated deferred income taxes</t>
  </si>
  <si>
    <t>Total deferred debits</t>
  </si>
  <si>
    <t>Other non-current liabilities</t>
  </si>
  <si>
    <t>Accumulated provision for property insurance</t>
  </si>
  <si>
    <t>Accumulated provision for injuries and damages</t>
  </si>
  <si>
    <t>Accumulated provision for pensions and benefits</t>
  </si>
  <si>
    <t>Accumulated miscellaneous operating provisions</t>
  </si>
  <si>
    <t>Asset retirement obligations</t>
  </si>
  <si>
    <t>Other non current liabilities</t>
  </si>
  <si>
    <t>Customer deposits</t>
  </si>
  <si>
    <t>Current and accrued liabilities</t>
  </si>
  <si>
    <t>Deferred  credits</t>
  </si>
  <si>
    <t>Deferred credits</t>
  </si>
  <si>
    <t>Accumulated deferred income taxes—accelerated amortization property</t>
  </si>
  <si>
    <t>Accumulated deferred income taxes—other property</t>
  </si>
  <si>
    <t>Accumulated deferred income taxes—other</t>
  </si>
  <si>
    <t>Accumulated deferred investment tax credits</t>
  </si>
  <si>
    <t>Customer advances for construction</t>
  </si>
  <si>
    <t>Other regulatory liabilities</t>
  </si>
  <si>
    <t>Total deferred credits</t>
  </si>
  <si>
    <t>Working capital allowance</t>
  </si>
  <si>
    <t>N/A</t>
  </si>
  <si>
    <t>Total working capital allowance</t>
  </si>
  <si>
    <t>Rate base</t>
  </si>
  <si>
    <t xml:space="preserve">   Revenue Requirement Impact</t>
  </si>
  <si>
    <t xml:space="preserve">   Change in Rate Base</t>
  </si>
  <si>
    <t>ROR</t>
  </si>
  <si>
    <t>Total</t>
  </si>
  <si>
    <t>Total other operating revenues</t>
  </si>
  <si>
    <t>Steam expenses</t>
  </si>
  <si>
    <t>Electric expenses</t>
  </si>
  <si>
    <t>Miscellaneous steam power expenses</t>
  </si>
  <si>
    <t>Maintenance supervision and engineering</t>
  </si>
  <si>
    <t>Maintenance of structures</t>
  </si>
  <si>
    <t>Maintenance of boiler plant</t>
  </si>
  <si>
    <t>Maintenance of electric plant</t>
  </si>
  <si>
    <t>Maintenance of miscellaneous steam plant</t>
  </si>
  <si>
    <t xml:space="preserve">Generation - steam production expenses </t>
  </si>
  <si>
    <t>Hydraulic expenses</t>
  </si>
  <si>
    <t>Miscellaneous hydraulic power generation expenses</t>
  </si>
  <si>
    <t>Maintenance of reservoirs, dams and waterways</t>
  </si>
  <si>
    <t>Maintenance of miscellaneous hydraulic plant</t>
  </si>
  <si>
    <t>Generation expenses</t>
  </si>
  <si>
    <t>Miscellaneous other power generation expenses</t>
  </si>
  <si>
    <t>Maintenance of generating and electric plant</t>
  </si>
  <si>
    <t>Maintenance of miscellaneous other power generation plant</t>
  </si>
  <si>
    <t>System control and load dispatching</t>
  </si>
  <si>
    <t>Station expenses</t>
  </si>
  <si>
    <t>Overhead line expense</t>
  </si>
  <si>
    <t>Underground line expenses</t>
  </si>
  <si>
    <t>Transmission of electricity by others</t>
  </si>
  <si>
    <t>Miscellaneous transmission expenses</t>
  </si>
  <si>
    <t>Maintenance of station equipment</t>
  </si>
  <si>
    <t>Maintenance of overhead lines</t>
  </si>
  <si>
    <t>Maintenance of underground lines</t>
  </si>
  <si>
    <t>Maintenance of miscellaneous transmission plant</t>
  </si>
  <si>
    <t>Load dispatching</t>
  </si>
  <si>
    <t>Overhead line expenses</t>
  </si>
  <si>
    <t>Maintenance of Energy Storage Equipment</t>
  </si>
  <si>
    <t>Supervision</t>
  </si>
  <si>
    <t>Customer assistance expenses</t>
  </si>
  <si>
    <t>Informational and instructional advertising expenses</t>
  </si>
  <si>
    <t>Maintenance of general plant</t>
  </si>
  <si>
    <t>Total electric plant acquisition adjustments</t>
  </si>
  <si>
    <t>Total Net Plant</t>
  </si>
  <si>
    <t>Total Fuel Stock</t>
  </si>
  <si>
    <t>Total current and accrued assets</t>
  </si>
  <si>
    <t>Total current and accrued liabilities</t>
  </si>
  <si>
    <t>Total rate base</t>
  </si>
  <si>
    <t xml:space="preserve">   Change in rate base</t>
  </si>
  <si>
    <t>Costs</t>
  </si>
  <si>
    <t>Description</t>
  </si>
  <si>
    <t>Acronym</t>
  </si>
  <si>
    <t>Functionalization</t>
  </si>
  <si>
    <t>Classification</t>
  </si>
  <si>
    <t>Allocation</t>
  </si>
  <si>
    <t>Residential Service 
Sch 1-2</t>
  </si>
  <si>
    <t>General Service 
Sch 11-12</t>
  </si>
  <si>
    <t>Large Gen Service 
Sch 21-22</t>
  </si>
  <si>
    <t>Extra Large Gen Service 
Sch 25</t>
  </si>
  <si>
    <t>Pumping Service 
Sch 31-32</t>
  </si>
  <si>
    <t>Street &amp; Area Lights 
Sch 41-48</t>
  </si>
  <si>
    <t>TOTAL</t>
  </si>
  <si>
    <t>Production expenses</t>
  </si>
  <si>
    <t>allocates net power cost production revenues and expenses on a generation level sales basis</t>
  </si>
  <si>
    <t>E02</t>
  </si>
  <si>
    <t>Generation</t>
  </si>
  <si>
    <t>Energy</t>
  </si>
  <si>
    <t>Sales + Losses</t>
  </si>
  <si>
    <t>allocates remaining production expenses on the renewable future peak credit energy/ demand weighted average of  12 monthly average system coincident peak net of renewable generation basis and generation level sales basis as production plant</t>
  </si>
  <si>
    <t>S01</t>
  </si>
  <si>
    <t>Energy  Demand</t>
  </si>
  <si>
    <t>Prod Plant</t>
  </si>
  <si>
    <t>allocates net power cost transmission revenues and expenses on a generation level sales basis</t>
  </si>
  <si>
    <t>Transmission</t>
  </si>
  <si>
    <t>allocates remaining transmission expenses on a 12 monthly average system coincident peak basis as transmission plant</t>
  </si>
  <si>
    <t>S02</t>
  </si>
  <si>
    <t>Demand</t>
  </si>
  <si>
    <t>Trans Plant</t>
  </si>
  <si>
    <t>allocates distribution rents expenses on distribution system non-coincident peak basis</t>
  </si>
  <si>
    <t>D11</t>
  </si>
  <si>
    <t>Distribution</t>
  </si>
  <si>
    <t>12 NCP all</t>
  </si>
  <si>
    <t>allocates distribution expenses on weighted plant basis</t>
  </si>
  <si>
    <t>S08</t>
  </si>
  <si>
    <t>Acct 361</t>
  </si>
  <si>
    <t>S09</t>
  </si>
  <si>
    <t>Acct 362</t>
  </si>
  <si>
    <t>S10</t>
  </si>
  <si>
    <t>Accts 364/365</t>
  </si>
  <si>
    <t>S11</t>
  </si>
  <si>
    <t>Accts 366/367</t>
  </si>
  <si>
    <t>S12</t>
  </si>
  <si>
    <t>Acct 368</t>
  </si>
  <si>
    <t>S13</t>
  </si>
  <si>
    <t>Customer</t>
  </si>
  <si>
    <t>Acct 369</t>
  </si>
  <si>
    <t>S14</t>
  </si>
  <si>
    <t>Acct 370</t>
  </si>
  <si>
    <t>S15</t>
  </si>
  <si>
    <t>Acct 373</t>
  </si>
  <si>
    <t>allocates distribution expenses on weighted expense basis</t>
  </si>
  <si>
    <t>S16</t>
  </si>
  <si>
    <t>Demand   Customer</t>
  </si>
  <si>
    <t>Dist Op Exp</t>
  </si>
  <si>
    <t>S17</t>
  </si>
  <si>
    <t>Dist Mt Exp</t>
  </si>
  <si>
    <t>Customer expenses</t>
  </si>
  <si>
    <t>allocates customer expenses on weighted expense basis</t>
  </si>
  <si>
    <t>S18</t>
  </si>
  <si>
    <t>Cust Acctg Exp</t>
  </si>
  <si>
    <t>allocates customer expenses on unweighted customer basis</t>
  </si>
  <si>
    <t>C01</t>
  </si>
  <si>
    <t>All Avg Cust</t>
  </si>
  <si>
    <t>allocates customer expenses on weighted customer basis</t>
  </si>
  <si>
    <t>C08</t>
  </si>
  <si>
    <t>MR Weighted Cust</t>
  </si>
  <si>
    <t>directly assigns customer expenses</t>
  </si>
  <si>
    <t>C06</t>
  </si>
  <si>
    <t>Direct Sch 25</t>
  </si>
  <si>
    <t>allocates uncollectible accounts expenses on revenue basis</t>
  </si>
  <si>
    <t>R01</t>
  </si>
  <si>
    <t>Revenue</t>
  </si>
  <si>
    <t>Rate Revenues</t>
  </si>
  <si>
    <t>Common expenses</t>
  </si>
  <si>
    <t>allocates common expenses on weighted plant basis</t>
  </si>
  <si>
    <t>Energy   Demand</t>
  </si>
  <si>
    <t>S03</t>
  </si>
  <si>
    <t>Demand  Customer</t>
  </si>
  <si>
    <t>Dist Plant</t>
  </si>
  <si>
    <t>S04</t>
  </si>
  <si>
    <t>Common</t>
  </si>
  <si>
    <t>Energy   Demand   Customer</t>
  </si>
  <si>
    <t>General Plant</t>
  </si>
  <si>
    <t>allocates common expenses on customer basis</t>
  </si>
  <si>
    <t>allocates common expenses on four-factor weighted plant, expense, labor, and customer basis</t>
  </si>
  <si>
    <t>S23</t>
  </si>
  <si>
    <t xml:space="preserve">4-factor </t>
  </si>
  <si>
    <t>allocates common expenses on weighted labor expense basis</t>
  </si>
  <si>
    <t>S22</t>
  </si>
  <si>
    <t>Labor expenses</t>
  </si>
  <si>
    <t>allocated FERC fees on a generation level sales basis</t>
  </si>
  <si>
    <t>allocates revenue-related common expenses on revenue basis</t>
  </si>
  <si>
    <t>allocates common plant on a weighted plant basis</t>
  </si>
  <si>
    <t>S06</t>
  </si>
  <si>
    <t>Tangible Plant</t>
  </si>
  <si>
    <t>Production plant</t>
  </si>
  <si>
    <t>allocates production plant on a generation level sales basis</t>
  </si>
  <si>
    <t>allocates production plant costs on a 12 monthly average system coincident peak net of renewable generation basis</t>
  </si>
  <si>
    <t>D01</t>
  </si>
  <si>
    <t>12 CP Net of Renew</t>
  </si>
  <si>
    <t>Transmission plant</t>
  </si>
  <si>
    <t>allocates transmission plant costs on a 12 monthly average system coincident peak basis</t>
  </si>
  <si>
    <t>D02</t>
  </si>
  <si>
    <t>Distribution plant</t>
  </si>
  <si>
    <t>directly assigns distribution plant</t>
  </si>
  <si>
    <t>D04</t>
  </si>
  <si>
    <t>Sch 25 Direct Assignment</t>
  </si>
  <si>
    <t>D08</t>
  </si>
  <si>
    <t>Sch 41-48 Direct Assign</t>
  </si>
  <si>
    <t>allocates distribution plant on Summer/Winter distribution system coincident peak basis</t>
  </si>
  <si>
    <t>D03</t>
  </si>
  <si>
    <t>Summer-Winter Dist CP</t>
  </si>
  <si>
    <t>allocates distribution plant on a 12 monthly average distribution system non-coincident peak basis for primary service excluding directly assigned customers</t>
  </si>
  <si>
    <t>D06</t>
  </si>
  <si>
    <t>Primary 12 NCP</t>
  </si>
  <si>
    <t>allocates distribution plant on a 12 monthly average distribution system non-coincident peak basis for secondary service excluding directly assigned customers</t>
  </si>
  <si>
    <t>D07</t>
  </si>
  <si>
    <t>Secondary 12 NCP</t>
  </si>
  <si>
    <t xml:space="preserve">allocates distribution plant on a relative transformer cost basis </t>
  </si>
  <si>
    <t>D09</t>
  </si>
  <si>
    <t>Transformer Cost</t>
  </si>
  <si>
    <t>allocates distribution plant on a weighted customer basis</t>
  </si>
  <si>
    <t>C03</t>
  </si>
  <si>
    <t>Weighted Customers - Service Cost</t>
  </si>
  <si>
    <t>C04</t>
  </si>
  <si>
    <t>Weighted Customers - Meter Cost</t>
  </si>
  <si>
    <t>C05</t>
  </si>
  <si>
    <t>Direct Sch 41-48</t>
  </si>
  <si>
    <t>General plant</t>
  </si>
  <si>
    <t>allocates general plant on four-factor weighted plant, expense, labor, and customer basis</t>
  </si>
  <si>
    <t>Other Rate Base</t>
  </si>
  <si>
    <t>allocates other rate base on a weighted plant basis</t>
  </si>
  <si>
    <t>allocates other rate base on a weighted customer basis</t>
  </si>
  <si>
    <t>UTILITY COMPANY</t>
  </si>
  <si>
    <t>Summary of Adjustments</t>
  </si>
  <si>
    <t>Service territory : Washington</t>
  </si>
  <si>
    <t>Service: Electric</t>
  </si>
  <si>
    <t>Service = Electric</t>
  </si>
  <si>
    <t>Time period : Twelve Months ended December 31, 2019</t>
  </si>
  <si>
    <t>Restating Adjustments</t>
  </si>
  <si>
    <t>Washington Electric</t>
  </si>
  <si>
    <t>Column</t>
  </si>
  <si>
    <t>Work paper reference</t>
  </si>
  <si>
    <t>Description of Adjustment</t>
  </si>
  <si>
    <t xml:space="preserve">NOI   </t>
  </si>
  <si>
    <t>Rate Base</t>
  </si>
  <si>
    <t>Revenue Requirement</t>
  </si>
  <si>
    <t xml:space="preserve">     Restated Total</t>
  </si>
  <si>
    <t>Proforma Adjustments</t>
  </si>
  <si>
    <t xml:space="preserve">     Pro Forma Total</t>
  </si>
  <si>
    <t>Other</t>
  </si>
  <si>
    <t>CF WA Elec</t>
  </si>
  <si>
    <t>Conversion Factor</t>
  </si>
  <si>
    <t>Summary of Results</t>
  </si>
  <si>
    <t>Proposed Rate of Return</t>
  </si>
  <si>
    <t>Return Requirement</t>
  </si>
  <si>
    <t>Total Operating Expenses (net of non-rate revenues)</t>
  </si>
  <si>
    <t>Present Revenue from Rates</t>
  </si>
  <si>
    <t>Net Income From Present Rates</t>
  </si>
  <si>
    <t>Net Income Deficiency (Sufficiency)</t>
  </si>
  <si>
    <t>from conversion factor</t>
  </si>
  <si>
    <t>Incremental Revenue Related Expenses</t>
  </si>
  <si>
    <t>Incremental Income Taxes</t>
  </si>
  <si>
    <t>Total Cost/Revenue Requirement at Unity</t>
  </si>
  <si>
    <t>Revenue-to-Cost Ratio at Present Rates</t>
  </si>
  <si>
    <t>Parity Ratio at Present Rates</t>
  </si>
  <si>
    <t>Proposed Rate Revenue Increase</t>
  </si>
  <si>
    <t>Proposed Revenue from Rates</t>
  </si>
  <si>
    <t>Variance from Unity</t>
  </si>
  <si>
    <t>Revenue-to Cost Ratio at Proposed Rates</t>
  </si>
  <si>
    <t>Parity Ratio at Proposed Rates</t>
  </si>
  <si>
    <t>Deferred FIT Rate Base</t>
  </si>
  <si>
    <t>Deferred Debits &amp; Credits</t>
  </si>
  <si>
    <t>Working Capital</t>
  </si>
  <si>
    <t>Eliminate AMI Rate Base</t>
  </si>
  <si>
    <t>Eliminate B&amp;O Taxes</t>
  </si>
  <si>
    <t>Restate Property Tax</t>
  </si>
  <si>
    <t>Uncollectible Expense</t>
  </si>
  <si>
    <t>Regulatory Expense</t>
  </si>
  <si>
    <t>Injuries and Damages Exp</t>
  </si>
  <si>
    <t>FIT/DFIT/ITC/PTC Expense</t>
  </si>
  <si>
    <t>Office Space Chg to Subs</t>
  </si>
  <si>
    <t>Restate Excise Taxes</t>
  </si>
  <si>
    <t>Net Gains &amp; Losses</t>
  </si>
  <si>
    <t>Weather Normalization</t>
  </si>
  <si>
    <t>Eliminate Adder Sch</t>
  </si>
  <si>
    <t>Misc Restating Exp</t>
  </si>
  <si>
    <t>Restate Incentives</t>
  </si>
  <si>
    <t>Restate Debt Interest</t>
  </si>
  <si>
    <t>Eliminate WA Power Cost Def</t>
  </si>
  <si>
    <t>Nez Perce Settlement</t>
  </si>
  <si>
    <t>Normalize CS2/Colstrip MM</t>
  </si>
  <si>
    <t>Authorized Power Supply</t>
  </si>
  <si>
    <t>Restate 2019 RB to EOP</t>
  </si>
  <si>
    <t>Pro Forma Power Supply</t>
  </si>
  <si>
    <t>Pro Forma Trans Rev/Exp</t>
  </si>
  <si>
    <t>Pro Forma Revenue Norm</t>
  </si>
  <si>
    <t>Pro Forma DDC &amp; Reg Amort</t>
  </si>
  <si>
    <t>Pro Forma ARAM DFIT</t>
  </si>
  <si>
    <t>Pro Forma Labor Non-Exec</t>
  </si>
  <si>
    <t>Pro Forma Labor Exec</t>
  </si>
  <si>
    <t>Pro Forma Empl Benefits</t>
  </si>
  <si>
    <t>Pro Forma Insurance Exp</t>
  </si>
  <si>
    <t>Pro Forma IS/IT Exp</t>
  </si>
  <si>
    <t>Pro Forma Property Tax</t>
  </si>
  <si>
    <t>Pro Forma Fee Free Amort</t>
  </si>
  <si>
    <t>Pro Forma 2020 Cust at Ctr</t>
  </si>
  <si>
    <t>Pro Forma 2020 Large &amp; Distinct</t>
  </si>
  <si>
    <t>Pro Forma 2020 Programatic</t>
  </si>
  <si>
    <t>Pro Forma 2020 Mandatory</t>
  </si>
  <si>
    <t>Pro Forma 2020 Short Lived</t>
  </si>
  <si>
    <t>Pro Forma AMI Capital Add</t>
  </si>
  <si>
    <t>Pro Forma Wildfire Cap/Exp</t>
  </si>
  <si>
    <t>Pro Forma EIM Cap/Exp</t>
  </si>
  <si>
    <t>Pro Forma Colstrip Cap &amp; Amort</t>
  </si>
  <si>
    <t>Pro Forma CS2/Col Major Maint</t>
  </si>
  <si>
    <t>Restate 2019 ADFIT</t>
  </si>
  <si>
    <t>1.00 E-ROO</t>
  </si>
  <si>
    <t>1.01 E-DFIT</t>
  </si>
  <si>
    <t>1.02 E-DDC</t>
  </si>
  <si>
    <t>1.03 E-WC</t>
  </si>
  <si>
    <t>1.04 E-AMI</t>
  </si>
  <si>
    <t>2.01 E-EBO</t>
  </si>
  <si>
    <t>2.02 E-RPT</t>
  </si>
  <si>
    <t>2.03 E-UE</t>
  </si>
  <si>
    <t>2.04 E-RE</t>
  </si>
  <si>
    <t>2.05 E-ID</t>
  </si>
  <si>
    <t>2.06 E-FIT</t>
  </si>
  <si>
    <t>2.07 E-OSC</t>
  </si>
  <si>
    <t>2.08 E-RET</t>
  </si>
  <si>
    <t>2.09 E-NGL</t>
  </si>
  <si>
    <t>2.10 E-WN</t>
  </si>
  <si>
    <t>2.11 E-EAS</t>
  </si>
  <si>
    <t>2.12 E-MR</t>
  </si>
  <si>
    <t>2.13 E-EWPC</t>
  </si>
  <si>
    <t>2.14 E-NPS</t>
  </si>
  <si>
    <t>2.15 E-RI</t>
  </si>
  <si>
    <t>2.16 E-PMM</t>
  </si>
  <si>
    <t>2.17 E-RDI</t>
  </si>
  <si>
    <t>2.18 E-APS</t>
  </si>
  <si>
    <t>2.19 E-EOP19</t>
  </si>
  <si>
    <t>3.00P E-PPS</t>
  </si>
  <si>
    <t>3.00T E-PTRAN</t>
  </si>
  <si>
    <t>3.01 E-PREV</t>
  </si>
  <si>
    <t>3.02 E-PRA</t>
  </si>
  <si>
    <t>3.03 E-ARAM</t>
  </si>
  <si>
    <t>3.04 E-PLN</t>
  </si>
  <si>
    <t>3.05 E-PLE</t>
  </si>
  <si>
    <t>3.06 E-PEB</t>
  </si>
  <si>
    <t>3.07 E-PINS</t>
  </si>
  <si>
    <t>3.08 E-PIT</t>
  </si>
  <si>
    <t>3.09 E-PPT</t>
  </si>
  <si>
    <t>3.10 E-PFEE</t>
  </si>
  <si>
    <t>3.11 E-PCAP1</t>
  </si>
  <si>
    <t>3.12 E-CAP2</t>
  </si>
  <si>
    <t>3.13 E-CAP3</t>
  </si>
  <si>
    <t>3.14 E-CAP4</t>
  </si>
  <si>
    <t>3.15 E-CAP5</t>
  </si>
  <si>
    <t>3.16 E-AMI</t>
  </si>
  <si>
    <t>3.17 E-WF</t>
  </si>
  <si>
    <t>3.18 E-PEIM</t>
  </si>
  <si>
    <t>3.19 E-PCOL</t>
  </si>
  <si>
    <t>3.20 E-PMM</t>
  </si>
  <si>
    <t>3.21 E-RDFIT</t>
  </si>
  <si>
    <t>1.00</t>
  </si>
  <si>
    <t>E-ROO</t>
  </si>
  <si>
    <t>1.01</t>
  </si>
  <si>
    <t>E-DFIT</t>
  </si>
  <si>
    <t>1.02</t>
  </si>
  <si>
    <t>E-DDC</t>
  </si>
  <si>
    <t>1.03</t>
  </si>
  <si>
    <t>E-WC</t>
  </si>
  <si>
    <t>1.04</t>
  </si>
  <si>
    <t>E-AMI</t>
  </si>
  <si>
    <t>2.01</t>
  </si>
  <si>
    <t>E-EBO</t>
  </si>
  <si>
    <t>2.02</t>
  </si>
  <si>
    <t>E-RPT</t>
  </si>
  <si>
    <t>2.03</t>
  </si>
  <si>
    <t>E-UE</t>
  </si>
  <si>
    <t>2.04</t>
  </si>
  <si>
    <t>E-RE</t>
  </si>
  <si>
    <t>2.05</t>
  </si>
  <si>
    <t>E-ID</t>
  </si>
  <si>
    <t>2.06</t>
  </si>
  <si>
    <t>E-FIT</t>
  </si>
  <si>
    <t>2.07</t>
  </si>
  <si>
    <t>E-OSC</t>
  </si>
  <si>
    <t>2.08</t>
  </si>
  <si>
    <t>E-RET</t>
  </si>
  <si>
    <t>2.09</t>
  </si>
  <si>
    <t>E-NGL</t>
  </si>
  <si>
    <t>2.10</t>
  </si>
  <si>
    <t>E-WN</t>
  </si>
  <si>
    <t>2.11</t>
  </si>
  <si>
    <t>E-EAS</t>
  </si>
  <si>
    <t>2.12</t>
  </si>
  <si>
    <t>E-MR</t>
  </si>
  <si>
    <t>2.13</t>
  </si>
  <si>
    <t>E-EWPC</t>
  </si>
  <si>
    <t>2.14</t>
  </si>
  <si>
    <t>E-NPS</t>
  </si>
  <si>
    <t>2.15</t>
  </si>
  <si>
    <t>E-RI</t>
  </si>
  <si>
    <t>2.16</t>
  </si>
  <si>
    <t>E-PMM</t>
  </si>
  <si>
    <t>2.17</t>
  </si>
  <si>
    <t>E-RDI</t>
  </si>
  <si>
    <t>2.18</t>
  </si>
  <si>
    <t>E-APS</t>
  </si>
  <si>
    <t>2.19</t>
  </si>
  <si>
    <t>E-EOP19</t>
  </si>
  <si>
    <t>3.00</t>
  </si>
  <si>
    <t>P E-PPS</t>
  </si>
  <si>
    <t>PTRAN</t>
  </si>
  <si>
    <t>3.01</t>
  </si>
  <si>
    <t>-PREV</t>
  </si>
  <si>
    <t>3.02</t>
  </si>
  <si>
    <t>E-PRA</t>
  </si>
  <si>
    <t>3.03</t>
  </si>
  <si>
    <t>-ARAM</t>
  </si>
  <si>
    <t>3.04</t>
  </si>
  <si>
    <t xml:space="preserve"> E-PLN</t>
  </si>
  <si>
    <t>3.05</t>
  </si>
  <si>
    <t>E-PLE</t>
  </si>
  <si>
    <t>3.06</t>
  </si>
  <si>
    <t>E-PEB</t>
  </si>
  <si>
    <t>3.07</t>
  </si>
  <si>
    <t>E-PINS</t>
  </si>
  <si>
    <t>3.08</t>
  </si>
  <si>
    <t xml:space="preserve"> E-PIT</t>
  </si>
  <si>
    <t>3.09</t>
  </si>
  <si>
    <t xml:space="preserve"> E-PPT</t>
  </si>
  <si>
    <t>3.10</t>
  </si>
  <si>
    <t>E-PFEE</t>
  </si>
  <si>
    <t>3.11</t>
  </si>
  <si>
    <t>-PCAP1</t>
  </si>
  <si>
    <t>3.12</t>
  </si>
  <si>
    <t>E-CAP2</t>
  </si>
  <si>
    <t>3.13</t>
  </si>
  <si>
    <t>E-CAP3</t>
  </si>
  <si>
    <t>3.14</t>
  </si>
  <si>
    <t>E-CAP4</t>
  </si>
  <si>
    <t>3.15</t>
  </si>
  <si>
    <t>E-CAP5</t>
  </si>
  <si>
    <t>3.16</t>
  </si>
  <si>
    <t xml:space="preserve"> E-AMI</t>
  </si>
  <si>
    <t>3.17</t>
  </si>
  <si>
    <t xml:space="preserve"> E-WF</t>
  </si>
  <si>
    <t>3.18</t>
  </si>
  <si>
    <t>-PEIM</t>
  </si>
  <si>
    <t>3.19</t>
  </si>
  <si>
    <t>-PCOL</t>
  </si>
  <si>
    <t>3.20</t>
  </si>
  <si>
    <t>3.21</t>
  </si>
  <si>
    <t>RDFIT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</si>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</sst>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_(* #,##0_);_(* \(#,##0\);_(* &quot;-&quot;??_);_(@_)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Geneva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2"/>
      <name val="Calibri"/>
      <family val="2"/>
      <scheme val="minor"/>
    </font>
    <font>
      <sz val="12"/>
      <color indexed="21"/>
      <name val="Calibri"/>
      <family val="2"/>
      <scheme val="minor"/>
    </font>
    <font>
      <sz val="12"/>
      <color indexed="12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2" tint="-0.74999237037263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C3435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indexed="64"/>
      </bottom>
      <diagonal/>
    </border>
  </borders>
  <cellStyleXfs count="14">
    <xf numFmtId="0" fontId="0" fillId="0" borderId="0"/>
    <xf numFmtId="9" fontId="8" fillId="0" borderId="0" applyFont="0" applyFill="0" applyBorder="0" applyAlignment="0" applyProtection="0"/>
    <xf numFmtId="0" fontId="1" fillId="0" borderId="0"/>
    <xf numFmtId="40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8" fillId="0" borderId="0"/>
    <xf numFmtId="44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88">
    <xf numFmtId="0" fontId="0" fillId="0" borderId="0" xfId="0"/>
    <xf numFmtId="0" fontId="2" fillId="0" borderId="0" xfId="2" applyFont="1" applyAlignment="1">
      <alignment horizontal="center"/>
    </xf>
    <xf numFmtId="0" fontId="3" fillId="0" borderId="0" xfId="2" applyFont="1" applyAlignment="1">
      <alignment horizontal="center" vertical="center" wrapText="1"/>
    </xf>
    <xf numFmtId="0" fontId="4" fillId="0" borderId="1" xfId="2" applyFont="1" applyBorder="1" applyAlignment="1">
      <alignment vertical="center" wrapText="1"/>
    </xf>
    <xf numFmtId="0" fontId="4" fillId="0" borderId="1" xfId="2" applyFont="1" applyBorder="1" applyAlignment="1">
      <alignment horizontal="center" vertical="center" wrapText="1"/>
    </xf>
    <xf numFmtId="0" fontId="5" fillId="0" borderId="2" xfId="2" applyFont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2" fillId="3" borderId="2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/>
    </xf>
    <xf numFmtId="0" fontId="3" fillId="0" borderId="0" xfId="2" applyFont="1" applyAlignment="1">
      <alignment vertical="center" wrapText="1"/>
    </xf>
    <xf numFmtId="0" fontId="3" fillId="0" borderId="3" xfId="2" applyFont="1" applyBorder="1" applyAlignment="1">
      <alignment horizontal="center" vertical="center" wrapText="1"/>
    </xf>
    <xf numFmtId="0" fontId="2" fillId="4" borderId="4" xfId="2" quotePrefix="1" applyFont="1" applyFill="1" applyBorder="1" applyAlignment="1">
      <alignment horizontal="center"/>
    </xf>
    <xf numFmtId="0" fontId="2" fillId="4" borderId="4" xfId="2" applyFont="1" applyFill="1" applyBorder="1" applyAlignment="1">
      <alignment horizontal="center" wrapText="1"/>
    </xf>
    <xf numFmtId="0" fontId="2" fillId="4" borderId="4" xfId="2" applyFont="1" applyFill="1" applyBorder="1" applyAlignment="1">
      <alignment horizontal="center"/>
    </xf>
    <xf numFmtId="0" fontId="5" fillId="0" borderId="6" xfId="2" applyFont="1" applyBorder="1" applyAlignment="1">
      <alignment horizontal="left" vertical="center" wrapText="1"/>
    </xf>
    <xf numFmtId="0" fontId="3" fillId="0" borderId="7" xfId="2" quotePrefix="1" applyFont="1" applyBorder="1" applyAlignment="1">
      <alignment horizontal="center"/>
    </xf>
    <xf numFmtId="38" fontId="3" fillId="0" borderId="0" xfId="3" applyNumberFormat="1" applyFont="1"/>
    <xf numFmtId="0" fontId="3" fillId="0" borderId="0" xfId="2" applyFont="1"/>
    <xf numFmtId="0" fontId="5" fillId="0" borderId="0" xfId="2" applyFont="1" applyAlignment="1">
      <alignment horizontal="left" vertical="center" wrapText="1"/>
    </xf>
    <xf numFmtId="0" fontId="3" fillId="0" borderId="3" xfId="2" quotePrefix="1" applyFont="1" applyBorder="1" applyAlignment="1">
      <alignment horizontal="center" vertical="center"/>
    </xf>
    <xf numFmtId="0" fontId="3" fillId="0" borderId="3" xfId="2" quotePrefix="1" applyFont="1" applyBorder="1" applyAlignment="1">
      <alignment horizontal="center"/>
    </xf>
    <xf numFmtId="38" fontId="2" fillId="0" borderId="10" xfId="3" applyNumberFormat="1" applyFont="1" applyBorder="1"/>
    <xf numFmtId="38" fontId="2" fillId="0" borderId="4" xfId="3" applyNumberFormat="1" applyFont="1" applyBorder="1"/>
    <xf numFmtId="0" fontId="5" fillId="0" borderId="0" xfId="2" applyFont="1" applyAlignment="1">
      <alignment vertical="center"/>
    </xf>
    <xf numFmtId="0" fontId="5" fillId="0" borderId="0" xfId="2" applyFont="1" applyAlignment="1">
      <alignment horizontal="left" vertical="center"/>
    </xf>
    <xf numFmtId="0" fontId="3" fillId="0" borderId="3" xfId="2" applyFont="1" applyBorder="1" applyAlignment="1">
      <alignment horizontal="center" vertical="center"/>
    </xf>
    <xf numFmtId="38" fontId="2" fillId="6" borderId="13" xfId="3" applyNumberFormat="1" applyFont="1" applyFill="1" applyBorder="1"/>
    <xf numFmtId="0" fontId="3" fillId="0" borderId="0" xfId="2" applyFont="1" applyAlignment="1">
      <alignment horizontal="left"/>
    </xf>
    <xf numFmtId="38" fontId="2" fillId="0" borderId="13" xfId="3" applyNumberFormat="1" applyFont="1" applyBorder="1"/>
    <xf numFmtId="38" fontId="3" fillId="0" borderId="14" xfId="3" applyNumberFormat="1" applyFont="1" applyBorder="1"/>
    <xf numFmtId="0" fontId="3" fillId="0" borderId="3" xfId="4" applyNumberFormat="1" applyFont="1" applyBorder="1" applyAlignment="1">
      <alignment horizontal="center" vertical="center"/>
    </xf>
    <xf numFmtId="0" fontId="3" fillId="0" borderId="0" xfId="2" applyFont="1" applyAlignment="1">
      <alignment horizontal="left" wrapText="1"/>
    </xf>
    <xf numFmtId="0" fontId="3" fillId="0" borderId="0" xfId="2" applyFont="1" applyAlignment="1">
      <alignment wrapText="1"/>
    </xf>
    <xf numFmtId="3" fontId="5" fillId="0" borderId="3" xfId="2" applyNumberFormat="1" applyFont="1" applyBorder="1" applyAlignment="1">
      <alignment horizontal="center" wrapText="1"/>
    </xf>
    <xf numFmtId="0" fontId="3" fillId="0" borderId="0" xfId="2" applyFont="1" applyAlignment="1">
      <alignment vertical="center"/>
    </xf>
    <xf numFmtId="0" fontId="3" fillId="0" borderId="3" xfId="2" applyFont="1" applyBorder="1" applyAlignment="1">
      <alignment horizontal="center"/>
    </xf>
    <xf numFmtId="0" fontId="3" fillId="0" borderId="0" xfId="2" applyFont="1" applyAlignment="1">
      <alignment horizontal="left" vertical="center"/>
    </xf>
    <xf numFmtId="0" fontId="5" fillId="0" borderId="12" xfId="2" applyFont="1" applyBorder="1" applyAlignment="1">
      <alignment vertical="center" wrapText="1"/>
    </xf>
    <xf numFmtId="3" fontId="5" fillId="0" borderId="7" xfId="2" applyNumberFormat="1" applyFont="1" applyBorder="1" applyAlignment="1">
      <alignment horizontal="center" wrapText="1"/>
    </xf>
    <xf numFmtId="0" fontId="5" fillId="0" borderId="16" xfId="2" applyFont="1" applyBorder="1" applyAlignment="1">
      <alignment vertical="center" wrapText="1"/>
    </xf>
    <xf numFmtId="0" fontId="5" fillId="0" borderId="17" xfId="2" applyFont="1" applyBorder="1" applyAlignment="1">
      <alignment vertical="center" wrapText="1"/>
    </xf>
    <xf numFmtId="3" fontId="5" fillId="0" borderId="15" xfId="2" applyNumberFormat="1" applyFont="1" applyBorder="1" applyAlignment="1">
      <alignment horizontal="center" wrapText="1"/>
    </xf>
    <xf numFmtId="0" fontId="3" fillId="0" borderId="16" xfId="2" applyFont="1" applyBorder="1"/>
    <xf numFmtId="0" fontId="6" fillId="0" borderId="6" xfId="2" applyFont="1" applyBorder="1" applyAlignment="1">
      <alignment horizontal="center" vertical="center" wrapText="1"/>
    </xf>
    <xf numFmtId="0" fontId="5" fillId="0" borderId="4" xfId="2" applyFont="1" applyBorder="1" applyAlignment="1">
      <alignment vertical="center" wrapText="1"/>
    </xf>
    <xf numFmtId="164" fontId="5" fillId="0" borderId="9" xfId="2" applyNumberFormat="1" applyFont="1" applyBorder="1" applyAlignment="1">
      <alignment horizontal="center" wrapText="1"/>
    </xf>
    <xf numFmtId="0" fontId="3" fillId="3" borderId="0" xfId="2" applyFont="1" applyFill="1"/>
    <xf numFmtId="164" fontId="5" fillId="0" borderId="7" xfId="2" applyNumberFormat="1" applyFont="1" applyBorder="1" applyAlignment="1">
      <alignment horizontal="center" wrapText="1"/>
    </xf>
    <xf numFmtId="164" fontId="5" fillId="0" borderId="3" xfId="2" applyNumberFormat="1" applyFont="1" applyBorder="1" applyAlignment="1">
      <alignment horizontal="center" wrapText="1"/>
    </xf>
    <xf numFmtId="164" fontId="5" fillId="0" borderId="15" xfId="2" applyNumberFormat="1" applyFont="1" applyBorder="1" applyAlignment="1">
      <alignment horizontal="center" wrapText="1"/>
    </xf>
    <xf numFmtId="38" fontId="2" fillId="0" borderId="0" xfId="3" applyNumberFormat="1" applyFont="1"/>
    <xf numFmtId="38" fontId="2" fillId="0" borderId="18" xfId="3" applyNumberFormat="1" applyFont="1" applyBorder="1"/>
    <xf numFmtId="0" fontId="6" fillId="0" borderId="0" xfId="2" applyFont="1" applyAlignment="1">
      <alignment horizontal="center" vertical="center" wrapText="1"/>
    </xf>
    <xf numFmtId="0" fontId="6" fillId="0" borderId="0" xfId="2" applyFont="1"/>
    <xf numFmtId="0" fontId="5" fillId="0" borderId="3" xfId="2" applyFont="1" applyBorder="1" applyAlignment="1">
      <alignment horizontal="center"/>
    </xf>
    <xf numFmtId="0" fontId="3" fillId="0" borderId="12" xfId="2" applyFont="1" applyBorder="1"/>
    <xf numFmtId="0" fontId="3" fillId="0" borderId="7" xfId="2" applyFont="1" applyBorder="1" applyAlignment="1">
      <alignment horizontal="center"/>
    </xf>
    <xf numFmtId="0" fontId="3" fillId="0" borderId="17" xfId="2" applyFont="1" applyBorder="1"/>
    <xf numFmtId="0" fontId="3" fillId="0" borderId="15" xfId="2" applyFont="1" applyBorder="1" applyAlignment="1">
      <alignment horizontal="center"/>
    </xf>
    <xf numFmtId="0" fontId="6" fillId="0" borderId="9" xfId="2" applyFont="1" applyBorder="1" applyAlignment="1">
      <alignment horizontal="center" vertical="center" wrapText="1"/>
    </xf>
    <xf numFmtId="0" fontId="3" fillId="0" borderId="10" xfId="2" applyFont="1" applyBorder="1" applyAlignment="1">
      <alignment wrapText="1"/>
    </xf>
    <xf numFmtId="0" fontId="3" fillId="0" borderId="9" xfId="2" applyFont="1" applyBorder="1" applyAlignment="1">
      <alignment horizontal="center" vertical="center"/>
    </xf>
    <xf numFmtId="0" fontId="3" fillId="0" borderId="10" xfId="2" applyFont="1" applyBorder="1" applyAlignment="1">
      <alignment horizontal="left" wrapText="1"/>
    </xf>
    <xf numFmtId="0" fontId="3" fillId="0" borderId="9" xfId="2" applyFont="1" applyBorder="1" applyAlignment="1">
      <alignment horizontal="center"/>
    </xf>
    <xf numFmtId="0" fontId="6" fillId="0" borderId="7" xfId="2" applyFont="1" applyBorder="1" applyAlignment="1">
      <alignment horizontal="center" vertical="center" wrapText="1"/>
    </xf>
    <xf numFmtId="0" fontId="3" fillId="0" borderId="10" xfId="2" applyFont="1" applyBorder="1"/>
    <xf numFmtId="0" fontId="2" fillId="3" borderId="9" xfId="2" applyFont="1" applyFill="1" applyBorder="1" applyAlignment="1">
      <alignment horizontal="center" wrapText="1"/>
    </xf>
    <xf numFmtId="0" fontId="5" fillId="0" borderId="0" xfId="2" applyFont="1" applyAlignment="1">
      <alignment vertical="center" wrapText="1"/>
    </xf>
    <xf numFmtId="0" fontId="6" fillId="3" borderId="0" xfId="2" applyFont="1" applyFill="1" applyAlignment="1">
      <alignment horizontal="center"/>
    </xf>
    <xf numFmtId="0" fontId="3" fillId="0" borderId="0" xfId="2" applyFont="1" applyAlignment="1">
      <alignment horizontal="center"/>
    </xf>
    <xf numFmtId="0" fontId="5" fillId="0" borderId="16" xfId="2" applyFont="1" applyBorder="1" applyAlignment="1">
      <alignment wrapText="1"/>
    </xf>
    <xf numFmtId="10" fontId="3" fillId="0" borderId="0" xfId="5" applyNumberFormat="1" applyFont="1"/>
    <xf numFmtId="10" fontId="3" fillId="0" borderId="0" xfId="1" applyNumberFormat="1" applyFont="1"/>
    <xf numFmtId="0" fontId="2" fillId="0" borderId="0" xfId="6" applyFont="1" applyAlignment="1">
      <alignment horizontal="center"/>
    </xf>
    <xf numFmtId="0" fontId="3" fillId="0" borderId="0" xfId="6" applyFont="1" applyAlignment="1">
      <alignment horizontal="center" vertical="center" wrapText="1"/>
    </xf>
    <xf numFmtId="0" fontId="4" fillId="0" borderId="1" xfId="6" applyFont="1" applyBorder="1" applyAlignment="1">
      <alignment vertical="center" wrapText="1"/>
    </xf>
    <xf numFmtId="0" fontId="4" fillId="0" borderId="1" xfId="6" applyFont="1" applyBorder="1" applyAlignment="1">
      <alignment horizontal="center" vertical="center" wrapText="1"/>
    </xf>
    <xf numFmtId="0" fontId="5" fillId="0" borderId="2" xfId="6" applyFont="1" applyBorder="1" applyAlignment="1">
      <alignment horizontal="center" vertical="center" wrapText="1"/>
    </xf>
    <xf numFmtId="0" fontId="2" fillId="0" borderId="19" xfId="6" applyFont="1" applyBorder="1" applyAlignment="1">
      <alignment horizontal="center" vertical="center" wrapText="1"/>
    </xf>
    <xf numFmtId="0" fontId="3" fillId="0" borderId="0" xfId="6" applyFont="1" applyAlignment="1">
      <alignment vertical="center" wrapText="1"/>
    </xf>
    <xf numFmtId="0" fontId="3" fillId="0" borderId="3" xfId="6" applyFont="1" applyBorder="1" applyAlignment="1">
      <alignment horizontal="center" vertical="center" wrapText="1"/>
    </xf>
    <xf numFmtId="0" fontId="2" fillId="4" borderId="1" xfId="6" quotePrefix="1" applyFont="1" applyFill="1" applyBorder="1" applyAlignment="1">
      <alignment horizontal="right"/>
    </xf>
    <xf numFmtId="0" fontId="2" fillId="4" borderId="1" xfId="6" quotePrefix="1" applyFont="1" applyFill="1" applyBorder="1"/>
    <xf numFmtId="0" fontId="1" fillId="0" borderId="0" xfId="6" quotePrefix="1"/>
    <xf numFmtId="0" fontId="5" fillId="0" borderId="6" xfId="6" applyFont="1" applyBorder="1" applyAlignment="1">
      <alignment horizontal="left" vertical="center" wrapText="1"/>
    </xf>
    <xf numFmtId="0" fontId="3" fillId="0" borderId="7" xfId="6" quotePrefix="1" applyFont="1" applyBorder="1" applyAlignment="1">
      <alignment horizontal="center"/>
    </xf>
    <xf numFmtId="37" fontId="3" fillId="0" borderId="0" xfId="6" applyNumberFormat="1" applyFont="1"/>
    <xf numFmtId="0" fontId="3" fillId="0" borderId="0" xfId="6" applyFont="1"/>
    <xf numFmtId="37" fontId="2" fillId="0" borderId="0" xfId="6" applyNumberFormat="1" applyFont="1"/>
    <xf numFmtId="0" fontId="5" fillId="0" borderId="0" xfId="6" applyFont="1" applyAlignment="1">
      <alignment horizontal="left" vertical="center" wrapText="1"/>
    </xf>
    <xf numFmtId="0" fontId="3" fillId="0" borderId="3" xfId="6" quotePrefix="1" applyFont="1" applyBorder="1" applyAlignment="1">
      <alignment horizontal="center" vertical="center"/>
    </xf>
    <xf numFmtId="0" fontId="3" fillId="0" borderId="3" xfId="6" quotePrefix="1" applyFont="1" applyBorder="1" applyAlignment="1">
      <alignment horizontal="center"/>
    </xf>
    <xf numFmtId="37" fontId="2" fillId="0" borderId="10" xfId="6" applyNumberFormat="1" applyFont="1" applyBorder="1"/>
    <xf numFmtId="37" fontId="2" fillId="0" borderId="4" xfId="6" applyNumberFormat="1" applyFont="1" applyBorder="1"/>
    <xf numFmtId="0" fontId="5" fillId="0" borderId="0" xfId="6" applyFont="1" applyAlignment="1">
      <alignment vertical="center"/>
    </xf>
    <xf numFmtId="38" fontId="2" fillId="0" borderId="0" xfId="6" applyNumberFormat="1" applyFont="1"/>
    <xf numFmtId="0" fontId="5" fillId="0" borderId="0" xfId="6" applyFont="1" applyAlignment="1">
      <alignment horizontal="left" vertical="center"/>
    </xf>
    <xf numFmtId="0" fontId="3" fillId="0" borderId="3" xfId="6" applyFont="1" applyBorder="1" applyAlignment="1">
      <alignment horizontal="center" vertical="center"/>
    </xf>
    <xf numFmtId="165" fontId="3" fillId="0" borderId="0" xfId="7" applyNumberFormat="1" applyFont="1"/>
    <xf numFmtId="0" fontId="3" fillId="0" borderId="0" xfId="6" applyFont="1" applyAlignment="1">
      <alignment wrapText="1"/>
    </xf>
    <xf numFmtId="0" fontId="3" fillId="0" borderId="0" xfId="6" applyFont="1" applyAlignment="1">
      <alignment horizontal="left"/>
    </xf>
    <xf numFmtId="0" fontId="3" fillId="0" borderId="3" xfId="8" applyNumberFormat="1" applyFont="1" applyBorder="1" applyAlignment="1">
      <alignment horizontal="center" vertical="center"/>
    </xf>
    <xf numFmtId="0" fontId="3" fillId="0" borderId="0" xfId="6" applyFont="1" applyAlignment="1">
      <alignment horizontal="left" wrapText="1"/>
    </xf>
    <xf numFmtId="3" fontId="5" fillId="0" borderId="3" xfId="6" applyNumberFormat="1" applyFont="1" applyBorder="1" applyAlignment="1">
      <alignment horizontal="center" wrapText="1"/>
    </xf>
    <xf numFmtId="0" fontId="3" fillId="0" borderId="0" xfId="6" applyFont="1" applyAlignment="1">
      <alignment vertical="center"/>
    </xf>
    <xf numFmtId="0" fontId="3" fillId="0" borderId="3" xfId="6" applyFont="1" applyBorder="1" applyAlignment="1">
      <alignment horizontal="center"/>
    </xf>
    <xf numFmtId="0" fontId="3" fillId="0" borderId="0" xfId="6" applyFont="1" applyAlignment="1">
      <alignment horizontal="left" vertical="center"/>
    </xf>
    <xf numFmtId="0" fontId="5" fillId="0" borderId="12" xfId="6" applyFont="1" applyBorder="1" applyAlignment="1">
      <alignment vertical="center" wrapText="1"/>
    </xf>
    <xf numFmtId="3" fontId="5" fillId="0" borderId="7" xfId="6" applyNumberFormat="1" applyFont="1" applyBorder="1" applyAlignment="1">
      <alignment horizontal="center" wrapText="1"/>
    </xf>
    <xf numFmtId="0" fontId="5" fillId="0" borderId="16" xfId="6" applyFont="1" applyBorder="1" applyAlignment="1">
      <alignment vertical="center" wrapText="1"/>
    </xf>
    <xf numFmtId="0" fontId="5" fillId="0" borderId="17" xfId="6" applyFont="1" applyBorder="1" applyAlignment="1">
      <alignment vertical="center" wrapText="1"/>
    </xf>
    <xf numFmtId="3" fontId="5" fillId="0" borderId="15" xfId="6" applyNumberFormat="1" applyFont="1" applyBorder="1" applyAlignment="1">
      <alignment horizontal="center" wrapText="1"/>
    </xf>
    <xf numFmtId="0" fontId="3" fillId="0" borderId="12" xfId="6" applyFont="1" applyBorder="1"/>
    <xf numFmtId="0" fontId="3" fillId="0" borderId="7" xfId="6" applyFont="1" applyBorder="1" applyAlignment="1">
      <alignment horizontal="center" vertical="center"/>
    </xf>
    <xf numFmtId="0" fontId="3" fillId="0" borderId="16" xfId="6" applyFont="1" applyBorder="1"/>
    <xf numFmtId="0" fontId="3" fillId="0" borderId="17" xfId="6" applyFont="1" applyBorder="1"/>
    <xf numFmtId="0" fontId="6" fillId="0" borderId="6" xfId="6" applyFont="1" applyBorder="1" applyAlignment="1">
      <alignment horizontal="center" vertical="center" wrapText="1"/>
    </xf>
    <xf numFmtId="0" fontId="5" fillId="0" borderId="4" xfId="6" applyFont="1" applyBorder="1" applyAlignment="1">
      <alignment wrapText="1"/>
    </xf>
    <xf numFmtId="164" fontId="5" fillId="0" borderId="9" xfId="6" applyNumberFormat="1" applyFont="1" applyBorder="1" applyAlignment="1">
      <alignment horizontal="center" wrapText="1"/>
    </xf>
    <xf numFmtId="0" fontId="3" fillId="3" borderId="0" xfId="6" applyFont="1" applyFill="1"/>
    <xf numFmtId="164" fontId="5" fillId="0" borderId="7" xfId="6" applyNumberFormat="1" applyFont="1" applyBorder="1" applyAlignment="1">
      <alignment horizontal="center" wrapText="1"/>
    </xf>
    <xf numFmtId="164" fontId="5" fillId="0" borderId="3" xfId="6" applyNumberFormat="1" applyFont="1" applyBorder="1" applyAlignment="1">
      <alignment horizontal="center" wrapText="1"/>
    </xf>
    <xf numFmtId="164" fontId="5" fillId="0" borderId="15" xfId="6" applyNumberFormat="1" applyFont="1" applyBorder="1" applyAlignment="1">
      <alignment horizontal="center" wrapText="1"/>
    </xf>
    <xf numFmtId="0" fontId="6" fillId="0" borderId="0" xfId="6" applyFont="1" applyAlignment="1">
      <alignment horizontal="center" vertical="center" wrapText="1"/>
    </xf>
    <xf numFmtId="0" fontId="6" fillId="0" borderId="0" xfId="6" applyFont="1"/>
    <xf numFmtId="0" fontId="5" fillId="0" borderId="3" xfId="6" applyFont="1" applyBorder="1" applyAlignment="1">
      <alignment horizontal="center"/>
    </xf>
    <xf numFmtId="0" fontId="3" fillId="0" borderId="7" xfId="6" applyFont="1" applyBorder="1" applyAlignment="1">
      <alignment horizontal="center"/>
    </xf>
    <xf numFmtId="0" fontId="3" fillId="0" borderId="15" xfId="6" applyFont="1" applyBorder="1" applyAlignment="1">
      <alignment horizontal="center"/>
    </xf>
    <xf numFmtId="0" fontId="6" fillId="0" borderId="9" xfId="6" applyFont="1" applyBorder="1" applyAlignment="1">
      <alignment horizontal="center" vertical="center" wrapText="1"/>
    </xf>
    <xf numFmtId="0" fontId="3" fillId="0" borderId="10" xfId="6" applyFont="1" applyBorder="1"/>
    <xf numFmtId="0" fontId="3" fillId="0" borderId="9" xfId="6" applyFont="1" applyBorder="1" applyAlignment="1">
      <alignment horizontal="center"/>
    </xf>
    <xf numFmtId="0" fontId="6" fillId="0" borderId="7" xfId="6" applyFont="1" applyBorder="1" applyAlignment="1">
      <alignment horizontal="center" vertical="center" wrapText="1"/>
    </xf>
    <xf numFmtId="0" fontId="3" fillId="0" borderId="10" xfId="6" applyFont="1" applyBorder="1" applyAlignment="1">
      <alignment wrapText="1"/>
    </xf>
    <xf numFmtId="0" fontId="2" fillId="3" borderId="4" xfId="6" applyFont="1" applyFill="1" applyBorder="1" applyAlignment="1">
      <alignment horizontal="center" wrapText="1"/>
    </xf>
    <xf numFmtId="0" fontId="5" fillId="0" borderId="10" xfId="6" applyFont="1" applyBorder="1" applyAlignment="1">
      <alignment wrapText="1"/>
    </xf>
    <xf numFmtId="3" fontId="5" fillId="0" borderId="9" xfId="6" applyNumberFormat="1" applyFont="1" applyBorder="1" applyAlignment="1">
      <alignment horizontal="center" wrapText="1"/>
    </xf>
    <xf numFmtId="0" fontId="6" fillId="3" borderId="4" xfId="6" applyFont="1" applyFill="1" applyBorder="1" applyAlignment="1">
      <alignment horizontal="center" wrapText="1"/>
    </xf>
    <xf numFmtId="0" fontId="3" fillId="0" borderId="0" xfId="6" applyFont="1" applyAlignment="1">
      <alignment horizontal="center"/>
    </xf>
    <xf numFmtId="0" fontId="5" fillId="0" borderId="16" xfId="6" applyFont="1" applyBorder="1" applyAlignment="1">
      <alignment wrapText="1"/>
    </xf>
    <xf numFmtId="0" fontId="5" fillId="0" borderId="0" xfId="6" applyFont="1" applyAlignment="1">
      <alignment vertical="center" wrapText="1"/>
    </xf>
    <xf numFmtId="10" fontId="2" fillId="0" borderId="0" xfId="5" applyNumberFormat="1" applyFont="1"/>
    <xf numFmtId="0" fontId="2" fillId="0" borderId="0" xfId="6" applyFont="1"/>
    <xf numFmtId="0" fontId="1" fillId="0" borderId="0" xfId="9"/>
    <xf numFmtId="0" fontId="3" fillId="0" borderId="0" xfId="9" applyFont="1"/>
    <xf numFmtId="0" fontId="6" fillId="0" borderId="19" xfId="6" applyFont="1" applyBorder="1" applyAlignment="1">
      <alignment horizontal="center" vertical="center" wrapText="1"/>
    </xf>
    <xf numFmtId="0" fontId="5" fillId="0" borderId="20" xfId="9" applyFont="1" applyBorder="1" applyAlignment="1">
      <alignment horizontal="center"/>
    </xf>
    <xf numFmtId="0" fontId="1" fillId="0" borderId="0" xfId="9" applyAlignment="1">
      <alignment horizontal="center"/>
    </xf>
    <xf numFmtId="0" fontId="3" fillId="0" borderId="0" xfId="9" applyFont="1" applyAlignment="1">
      <alignment horizontal="justify" wrapText="1"/>
    </xf>
    <xf numFmtId="0" fontId="3" fillId="0" borderId="0" xfId="9" applyFont="1" applyAlignment="1">
      <alignment wrapText="1"/>
    </xf>
    <xf numFmtId="10" fontId="3" fillId="0" borderId="0" xfId="9" applyNumberFormat="1" applyFont="1"/>
    <xf numFmtId="0" fontId="5" fillId="0" borderId="0" xfId="10" applyFont="1"/>
    <xf numFmtId="41" fontId="5" fillId="0" borderId="0" xfId="10" applyNumberFormat="1" applyFont="1"/>
    <xf numFmtId="0" fontId="5" fillId="0" borderId="0" xfId="10" applyFont="1" applyAlignment="1">
      <alignment horizontal="left"/>
    </xf>
    <xf numFmtId="0" fontId="5" fillId="0" borderId="1" xfId="10" applyFont="1" applyBorder="1" applyAlignment="1">
      <alignment horizontal="center"/>
    </xf>
    <xf numFmtId="0" fontId="5" fillId="0" borderId="1" xfId="10" applyFont="1" applyBorder="1" applyAlignment="1">
      <alignment horizontal="left"/>
    </xf>
    <xf numFmtId="41" fontId="5" fillId="0" borderId="1" xfId="10" applyNumberFormat="1" applyFont="1" applyBorder="1" applyAlignment="1">
      <alignment horizontal="center"/>
    </xf>
    <xf numFmtId="41" fontId="5" fillId="0" borderId="4" xfId="10" applyNumberFormat="1" applyFont="1" applyBorder="1" applyAlignment="1">
      <alignment horizontal="center"/>
    </xf>
    <xf numFmtId="4" fontId="5" fillId="0" borderId="0" xfId="10" applyNumberFormat="1" applyFont="1" applyAlignment="1">
      <alignment horizontal="center"/>
    </xf>
    <xf numFmtId="3" fontId="5" fillId="0" borderId="0" xfId="10" applyNumberFormat="1" applyFont="1"/>
    <xf numFmtId="3" fontId="12" fillId="0" borderId="0" xfId="10" applyNumberFormat="1" applyFont="1" applyAlignment="1">
      <alignment horizontal="center"/>
    </xf>
    <xf numFmtId="3" fontId="13" fillId="0" borderId="0" xfId="10" applyNumberFormat="1" applyFont="1"/>
    <xf numFmtId="41" fontId="13" fillId="0" borderId="0" xfId="10" applyNumberFormat="1" applyFont="1"/>
    <xf numFmtId="0" fontId="5" fillId="0" borderId="0" xfId="10" applyFont="1" applyAlignment="1">
      <alignment horizontal="center"/>
    </xf>
    <xf numFmtId="41" fontId="5" fillId="0" borderId="13" xfId="11" applyNumberFormat="1" applyFont="1" applyBorder="1"/>
    <xf numFmtId="10" fontId="5" fillId="0" borderId="13" xfId="5" applyNumberFormat="1" applyFont="1" applyBorder="1"/>
    <xf numFmtId="41" fontId="5" fillId="0" borderId="0" xfId="11" applyNumberFormat="1" applyFont="1"/>
    <xf numFmtId="10" fontId="6" fillId="0" borderId="0" xfId="10" applyNumberFormat="1" applyFont="1" applyAlignment="1">
      <alignment horizontal="left"/>
    </xf>
    <xf numFmtId="10" fontId="6" fillId="0" borderId="13" xfId="10" applyNumberFormat="1" applyFont="1" applyBorder="1" applyAlignment="1">
      <alignment horizontal="right"/>
    </xf>
    <xf numFmtId="4" fontId="5" fillId="0" borderId="0" xfId="10" applyNumberFormat="1" applyFont="1" applyAlignment="1">
      <alignment horizontal="left"/>
    </xf>
    <xf numFmtId="0" fontId="6" fillId="0" borderId="0" xfId="10" applyFont="1" applyAlignment="1">
      <alignment horizontal="left"/>
    </xf>
    <xf numFmtId="0" fontId="3" fillId="0" borderId="20" xfId="9" applyFont="1" applyBorder="1"/>
    <xf numFmtId="0" fontId="2" fillId="0" borderId="20" xfId="9" applyFont="1" applyBorder="1"/>
    <xf numFmtId="0" fontId="2" fillId="0" borderId="19" xfId="9" applyFont="1" applyBorder="1" applyAlignment="1">
      <alignment horizontal="center" vertical="center" wrapText="1"/>
    </xf>
    <xf numFmtId="165" fontId="3" fillId="0" borderId="0" xfId="12" applyNumberFormat="1" applyFont="1"/>
    <xf numFmtId="165" fontId="3" fillId="0" borderId="0" xfId="9" applyNumberFormat="1" applyFont="1"/>
    <xf numFmtId="10" fontId="3" fillId="0" borderId="0" xfId="13" applyNumberFormat="1" applyFont="1"/>
    <xf numFmtId="10" fontId="5" fillId="0" borderId="0" xfId="13" applyNumberFormat="1" applyFont="1"/>
    <xf numFmtId="0" fontId="5" fillId="0" borderId="0" xfId="9" applyFont="1"/>
    <xf numFmtId="2" fontId="3" fillId="0" borderId="0" xfId="9" applyNumberFormat="1" applyFont="1"/>
    <xf numFmtId="165" fontId="5" fillId="0" borderId="0" xfId="12" applyNumberFormat="1" applyFont="1"/>
    <xf numFmtId="0" fontId="2" fillId="4" borderId="1" xfId="2" quotePrefix="1" applyFont="1" applyFill="1" applyBorder="1" applyAlignment="1">
      <alignment horizontal="right"/>
    </xf>
    <xf numFmtId="0" fontId="6" fillId="0" borderId="5" xfId="2" applyFont="1" applyBorder="1" applyAlignment="1">
      <alignment horizontal="center" vertical="center" wrapText="1"/>
    </xf>
    <xf numFmtId="0" fontId="6" fillId="0" borderId="8" xfId="2" applyFont="1" applyBorder="1" applyAlignment="1">
      <alignment horizontal="center" vertical="center" wrapText="1"/>
    </xf>
    <xf numFmtId="0" fontId="6" fillId="0" borderId="11" xfId="2" applyFont="1" applyBorder="1" applyAlignment="1">
      <alignment horizontal="center" vertical="center" wrapText="1"/>
    </xf>
    <xf numFmtId="0" fontId="2" fillId="0" borderId="4" xfId="2" quotePrefix="1" applyFont="1" applyBorder="1" applyAlignment="1">
      <alignment horizontal="right"/>
    </xf>
    <xf numFmtId="0" fontId="2" fillId="0" borderId="9" xfId="2" quotePrefix="1" applyFont="1" applyBorder="1" applyAlignment="1">
      <alignment horizontal="right"/>
    </xf>
    <xf numFmtId="0" fontId="6" fillId="0" borderId="4" xfId="2" applyFont="1" applyBorder="1" applyAlignment="1">
      <alignment horizontal="right" vertical="center"/>
    </xf>
    <xf numFmtId="0" fontId="6" fillId="0" borderId="9" xfId="2" applyFont="1" applyBorder="1" applyAlignment="1">
      <alignment horizontal="right" vertical="center"/>
    </xf>
    <xf numFmtId="0" fontId="6" fillId="0" borderId="10" xfId="2" applyFont="1" applyBorder="1" applyAlignment="1">
      <alignment horizontal="right" vertical="center"/>
    </xf>
    <xf numFmtId="0" fontId="4" fillId="5" borderId="12" xfId="2" applyFont="1" applyFill="1" applyBorder="1" applyAlignment="1">
      <alignment horizontal="right"/>
    </xf>
    <xf numFmtId="0" fontId="4" fillId="5" borderId="6" xfId="2" applyFont="1" applyFill="1" applyBorder="1" applyAlignment="1">
      <alignment horizontal="right"/>
    </xf>
    <xf numFmtId="0" fontId="4" fillId="5" borderId="7" xfId="2" applyFont="1" applyFill="1" applyBorder="1" applyAlignment="1">
      <alignment horizontal="right"/>
    </xf>
    <xf numFmtId="0" fontId="6" fillId="0" borderId="4" xfId="2" applyFont="1" applyBorder="1" applyAlignment="1">
      <alignment horizontal="left" vertical="center" wrapText="1"/>
    </xf>
    <xf numFmtId="0" fontId="6" fillId="0" borderId="9" xfId="2" applyFont="1" applyBorder="1" applyAlignment="1">
      <alignment horizontal="left" vertical="center" wrapText="1"/>
    </xf>
    <xf numFmtId="0" fontId="2" fillId="4" borderId="4" xfId="2" quotePrefix="1" applyFont="1" applyFill="1" applyBorder="1" applyAlignment="1">
      <alignment horizontal="right"/>
    </xf>
    <xf numFmtId="0" fontId="2" fillId="4" borderId="9" xfId="2" quotePrefix="1" applyFont="1" applyFill="1" applyBorder="1" applyAlignment="1">
      <alignment horizontal="right"/>
    </xf>
    <xf numFmtId="0" fontId="6" fillId="0" borderId="7" xfId="2" applyFont="1" applyBorder="1" applyAlignment="1">
      <alignment horizontal="center" vertical="center" wrapText="1"/>
    </xf>
    <xf numFmtId="0" fontId="6" fillId="0" borderId="3" xfId="2" applyFont="1" applyBorder="1" applyAlignment="1">
      <alignment horizontal="center" vertical="center" wrapText="1"/>
    </xf>
    <xf numFmtId="0" fontId="6" fillId="0" borderId="15" xfId="2" applyFont="1" applyBorder="1" applyAlignment="1">
      <alignment horizontal="center" vertical="center" wrapText="1"/>
    </xf>
    <xf numFmtId="0" fontId="6" fillId="7" borderId="4" xfId="2" applyFont="1" applyFill="1" applyBorder="1" applyAlignment="1">
      <alignment horizontal="right"/>
    </xf>
    <xf numFmtId="0" fontId="6" fillId="7" borderId="9" xfId="2" applyFont="1" applyFill="1" applyBorder="1" applyAlignment="1">
      <alignment horizontal="right"/>
    </xf>
    <xf numFmtId="0" fontId="6" fillId="7" borderId="6" xfId="2" applyFont="1" applyFill="1" applyBorder="1" applyAlignment="1">
      <alignment horizontal="right"/>
    </xf>
    <xf numFmtId="0" fontId="6" fillId="7" borderId="7" xfId="2" applyFont="1" applyFill="1" applyBorder="1" applyAlignment="1">
      <alignment horizontal="right"/>
    </xf>
    <xf numFmtId="0" fontId="6" fillId="0" borderId="6" xfId="2" applyFont="1" applyBorder="1" applyAlignment="1">
      <alignment horizontal="center" vertical="center" wrapText="1"/>
    </xf>
    <xf numFmtId="0" fontId="6" fillId="0" borderId="0" xfId="2" applyFont="1" applyAlignment="1">
      <alignment horizontal="center" vertical="center" wrapText="1"/>
    </xf>
    <xf numFmtId="0" fontId="6" fillId="0" borderId="1" xfId="2" applyFont="1" applyBorder="1" applyAlignment="1">
      <alignment horizontal="center" vertical="center" wrapText="1"/>
    </xf>
    <xf numFmtId="0" fontId="6" fillId="7" borderId="1" xfId="2" applyFont="1" applyFill="1" applyBorder="1" applyAlignment="1">
      <alignment horizontal="right"/>
    </xf>
    <xf numFmtId="0" fontId="6" fillId="7" borderId="15" xfId="2" applyFont="1" applyFill="1" applyBorder="1" applyAlignment="1">
      <alignment horizontal="right"/>
    </xf>
    <xf numFmtId="0" fontId="6" fillId="7" borderId="0" xfId="2" applyFont="1" applyFill="1" applyAlignment="1">
      <alignment horizontal="right"/>
    </xf>
    <xf numFmtId="0" fontId="6" fillId="7" borderId="3" xfId="2" applyFont="1" applyFill="1" applyBorder="1" applyAlignment="1">
      <alignment horizontal="right"/>
    </xf>
    <xf numFmtId="0" fontId="2" fillId="4" borderId="0" xfId="2" quotePrefix="1" applyFont="1" applyFill="1" applyAlignment="1">
      <alignment horizontal="right"/>
    </xf>
    <xf numFmtId="0" fontId="2" fillId="4" borderId="3" xfId="2" quotePrefix="1" applyFont="1" applyFill="1" applyBorder="1" applyAlignment="1">
      <alignment horizontal="right"/>
    </xf>
    <xf numFmtId="0" fontId="2" fillId="4" borderId="15" xfId="2" quotePrefix="1" applyFont="1" applyFill="1" applyBorder="1" applyAlignment="1">
      <alignment horizontal="right"/>
    </xf>
    <xf numFmtId="0" fontId="2" fillId="0" borderId="17" xfId="2" applyFont="1" applyBorder="1" applyAlignment="1">
      <alignment horizontal="right"/>
    </xf>
    <xf numFmtId="0" fontId="2" fillId="0" borderId="1" xfId="2" applyFont="1" applyBorder="1" applyAlignment="1">
      <alignment horizontal="right"/>
    </xf>
    <xf numFmtId="0" fontId="2" fillId="0" borderId="15" xfId="2" applyFont="1" applyBorder="1" applyAlignment="1">
      <alignment horizontal="right"/>
    </xf>
    <xf numFmtId="0" fontId="6" fillId="8" borderId="4" xfId="2" applyFont="1" applyFill="1" applyBorder="1" applyAlignment="1">
      <alignment horizontal="right"/>
    </xf>
    <xf numFmtId="0" fontId="6" fillId="8" borderId="0" xfId="2" applyFont="1" applyFill="1" applyAlignment="1">
      <alignment horizontal="right"/>
    </xf>
    <xf numFmtId="0" fontId="6" fillId="8" borderId="3" xfId="2" applyFont="1" applyFill="1" applyBorder="1" applyAlignment="1">
      <alignment horizontal="right"/>
    </xf>
    <xf numFmtId="0" fontId="2" fillId="3" borderId="6" xfId="2" applyFont="1" applyFill="1" applyBorder="1" applyAlignment="1">
      <alignment horizontal="center" vertical="center" wrapText="1"/>
    </xf>
    <xf numFmtId="0" fontId="2" fillId="3" borderId="0" xfId="2" applyFont="1" applyFill="1" applyAlignment="1">
      <alignment horizontal="center" vertical="center" wrapText="1"/>
    </xf>
    <xf numFmtId="0" fontId="2" fillId="3" borderId="1" xfId="2" applyFont="1" applyFill="1" applyBorder="1" applyAlignment="1">
      <alignment horizontal="center" vertical="center" wrapText="1"/>
    </xf>
    <xf numFmtId="0" fontId="6" fillId="8" borderId="1" xfId="2" applyFont="1" applyFill="1" applyBorder="1" applyAlignment="1">
      <alignment horizontal="right"/>
    </xf>
    <xf numFmtId="0" fontId="6" fillId="8" borderId="15" xfId="2" applyFont="1" applyFill="1" applyBorder="1" applyAlignment="1">
      <alignment horizontal="right"/>
    </xf>
    <xf numFmtId="0" fontId="6" fillId="3" borderId="6" xfId="2" applyFont="1" applyFill="1" applyBorder="1" applyAlignment="1">
      <alignment horizontal="center" vertical="center" wrapText="1"/>
    </xf>
    <xf numFmtId="0" fontId="6" fillId="3" borderId="0" xfId="2" applyFont="1" applyFill="1" applyAlignment="1">
      <alignment horizontal="center" vertical="center" wrapText="1"/>
    </xf>
    <xf numFmtId="0" fontId="6" fillId="3" borderId="1" xfId="2" applyFont="1" applyFill="1" applyBorder="1" applyAlignment="1">
      <alignment horizontal="center" vertical="center" wrapText="1"/>
    </xf>
    <xf numFmtId="0" fontId="6" fillId="8" borderId="9" xfId="2" applyFont="1" applyFill="1" applyBorder="1" applyAlignment="1">
      <alignment horizontal="right"/>
    </xf>
    <xf numFmtId="0" fontId="2" fillId="0" borderId="16" xfId="2" applyFont="1" applyBorder="1" applyAlignment="1">
      <alignment horizontal="right"/>
    </xf>
    <xf numFmtId="0" fontId="2" fillId="0" borderId="0" xfId="2" applyFont="1" applyAlignment="1">
      <alignment horizontal="right"/>
    </xf>
    <xf numFmtId="0" fontId="2" fillId="0" borderId="3" xfId="2" applyFont="1" applyBorder="1" applyAlignment="1">
      <alignment horizontal="right"/>
    </xf>
    <xf numFmtId="0" fontId="2" fillId="4" borderId="1" xfId="6" quotePrefix="1" applyFont="1" applyFill="1" applyBorder="1" applyAlignment="1">
      <alignment horizontal="right"/>
    </xf>
    <xf numFmtId="0" fontId="6" fillId="0" borderId="7" xfId="6" applyFont="1" applyBorder="1" applyAlignment="1">
      <alignment horizontal="center" vertical="center" wrapText="1"/>
    </xf>
    <xf numFmtId="0" fontId="6" fillId="0" borderId="3" xfId="6" applyFont="1" applyBorder="1" applyAlignment="1">
      <alignment horizontal="center" vertical="center" wrapText="1"/>
    </xf>
    <xf numFmtId="0" fontId="6" fillId="0" borderId="15" xfId="6" applyFont="1" applyBorder="1" applyAlignment="1">
      <alignment horizontal="center" vertical="center" wrapText="1"/>
    </xf>
    <xf numFmtId="0" fontId="2" fillId="0" borderId="10" xfId="6" quotePrefix="1" applyFont="1" applyBorder="1" applyAlignment="1">
      <alignment horizontal="right"/>
    </xf>
    <xf numFmtId="0" fontId="2" fillId="0" borderId="9" xfId="6" quotePrefix="1" applyFont="1" applyBorder="1" applyAlignment="1">
      <alignment horizontal="right"/>
    </xf>
    <xf numFmtId="0" fontId="6" fillId="0" borderId="10" xfId="6" applyFont="1" applyBorder="1" applyAlignment="1">
      <alignment horizontal="right" vertical="center"/>
    </xf>
    <xf numFmtId="0" fontId="6" fillId="0" borderId="9" xfId="6" applyFont="1" applyBorder="1" applyAlignment="1">
      <alignment horizontal="right" vertical="center"/>
    </xf>
    <xf numFmtId="0" fontId="4" fillId="5" borderId="6" xfId="6" applyFont="1" applyFill="1" applyBorder="1" applyAlignment="1">
      <alignment horizontal="right"/>
    </xf>
    <xf numFmtId="0" fontId="4" fillId="5" borderId="7" xfId="6" applyFont="1" applyFill="1" applyBorder="1" applyAlignment="1">
      <alignment horizontal="right"/>
    </xf>
    <xf numFmtId="0" fontId="6" fillId="0" borderId="10" xfId="6" applyFont="1" applyBorder="1" applyAlignment="1">
      <alignment horizontal="left" vertical="center" wrapText="1"/>
    </xf>
    <xf numFmtId="0" fontId="6" fillId="0" borderId="9" xfId="6" applyFont="1" applyBorder="1" applyAlignment="1">
      <alignment horizontal="left" vertical="center" wrapText="1"/>
    </xf>
    <xf numFmtId="0" fontId="2" fillId="4" borderId="10" xfId="6" quotePrefix="1" applyFont="1" applyFill="1" applyBorder="1" applyAlignment="1">
      <alignment horizontal="right"/>
    </xf>
    <xf numFmtId="0" fontId="2" fillId="4" borderId="9" xfId="6" quotePrefix="1" applyFont="1" applyFill="1" applyBorder="1" applyAlignment="1">
      <alignment horizontal="right"/>
    </xf>
    <xf numFmtId="0" fontId="2" fillId="4" borderId="4" xfId="6" quotePrefix="1" applyFont="1" applyFill="1" applyBorder="1" applyAlignment="1">
      <alignment horizontal="right"/>
    </xf>
    <xf numFmtId="0" fontId="6" fillId="7" borderId="4" xfId="6" applyFont="1" applyFill="1" applyBorder="1" applyAlignment="1">
      <alignment horizontal="right"/>
    </xf>
    <xf numFmtId="0" fontId="6" fillId="7" borderId="9" xfId="6" applyFont="1" applyFill="1" applyBorder="1" applyAlignment="1">
      <alignment horizontal="right"/>
    </xf>
    <xf numFmtId="0" fontId="6" fillId="7" borderId="6" xfId="6" applyFont="1" applyFill="1" applyBorder="1" applyAlignment="1">
      <alignment horizontal="right"/>
    </xf>
    <xf numFmtId="0" fontId="6" fillId="7" borderId="7" xfId="6" applyFont="1" applyFill="1" applyBorder="1" applyAlignment="1">
      <alignment horizontal="right"/>
    </xf>
    <xf numFmtId="0" fontId="6" fillId="0" borderId="6" xfId="6" applyFont="1" applyBorder="1" applyAlignment="1">
      <alignment horizontal="center" vertical="center" wrapText="1"/>
    </xf>
    <xf numFmtId="0" fontId="6" fillId="0" borderId="0" xfId="6" applyFont="1" applyAlignment="1">
      <alignment horizontal="center" vertical="center" wrapText="1"/>
    </xf>
    <xf numFmtId="0" fontId="6" fillId="0" borderId="1" xfId="6" applyFont="1" applyBorder="1" applyAlignment="1">
      <alignment horizontal="center" vertical="center" wrapText="1"/>
    </xf>
    <xf numFmtId="0" fontId="6" fillId="7" borderId="0" xfId="6" applyFont="1" applyFill="1" applyAlignment="1">
      <alignment horizontal="right"/>
    </xf>
    <xf numFmtId="0" fontId="6" fillId="7" borderId="3" xfId="6" applyFont="1" applyFill="1" applyBorder="1" applyAlignment="1">
      <alignment horizontal="right"/>
    </xf>
    <xf numFmtId="0" fontId="6" fillId="7" borderId="1" xfId="6" applyFont="1" applyFill="1" applyBorder="1" applyAlignment="1">
      <alignment horizontal="right"/>
    </xf>
    <xf numFmtId="0" fontId="6" fillId="7" borderId="15" xfId="6" applyFont="1" applyFill="1" applyBorder="1" applyAlignment="1">
      <alignment horizontal="right"/>
    </xf>
    <xf numFmtId="0" fontId="4" fillId="5" borderId="4" xfId="6" applyFont="1" applyFill="1" applyBorder="1" applyAlignment="1">
      <alignment horizontal="right"/>
    </xf>
    <xf numFmtId="0" fontId="4" fillId="5" borderId="9" xfId="6" applyFont="1" applyFill="1" applyBorder="1" applyAlignment="1">
      <alignment horizontal="right"/>
    </xf>
    <xf numFmtId="0" fontId="2" fillId="4" borderId="16" xfId="6" quotePrefix="1" applyFont="1" applyFill="1" applyBorder="1" applyAlignment="1">
      <alignment horizontal="right"/>
    </xf>
    <xf numFmtId="0" fontId="2" fillId="4" borderId="3" xfId="6" quotePrefix="1" applyFont="1" applyFill="1" applyBorder="1" applyAlignment="1">
      <alignment horizontal="right"/>
    </xf>
    <xf numFmtId="0" fontId="2" fillId="4" borderId="17" xfId="6" quotePrefix="1" applyFont="1" applyFill="1" applyBorder="1" applyAlignment="1">
      <alignment horizontal="right"/>
    </xf>
    <xf numFmtId="0" fontId="2" fillId="4" borderId="15" xfId="6" quotePrefix="1" applyFont="1" applyFill="1" applyBorder="1" applyAlignment="1">
      <alignment horizontal="right"/>
    </xf>
    <xf numFmtId="0" fontId="2" fillId="0" borderId="17" xfId="6" applyFont="1" applyBorder="1" applyAlignment="1">
      <alignment horizontal="right"/>
    </xf>
    <xf numFmtId="0" fontId="2" fillId="0" borderId="1" xfId="6" applyFont="1" applyBorder="1" applyAlignment="1">
      <alignment horizontal="right"/>
    </xf>
    <xf numFmtId="0" fontId="2" fillId="0" borderId="15" xfId="6" applyFont="1" applyBorder="1" applyAlignment="1">
      <alignment horizontal="right"/>
    </xf>
    <xf numFmtId="0" fontId="6" fillId="8" borderId="4" xfId="6" applyFont="1" applyFill="1" applyBorder="1" applyAlignment="1">
      <alignment horizontal="right"/>
    </xf>
    <xf numFmtId="0" fontId="6" fillId="8" borderId="6" xfId="6" applyFont="1" applyFill="1" applyBorder="1" applyAlignment="1">
      <alignment horizontal="right"/>
    </xf>
    <xf numFmtId="0" fontId="6" fillId="8" borderId="7" xfId="6" applyFont="1" applyFill="1" applyBorder="1" applyAlignment="1">
      <alignment horizontal="right"/>
    </xf>
    <xf numFmtId="0" fontId="2" fillId="3" borderId="6" xfId="6" applyFont="1" applyFill="1" applyBorder="1" applyAlignment="1">
      <alignment horizontal="center" vertical="center" wrapText="1"/>
    </xf>
    <xf numFmtId="0" fontId="2" fillId="3" borderId="0" xfId="6" applyFont="1" applyFill="1" applyAlignment="1">
      <alignment horizontal="center" vertical="center" wrapText="1"/>
    </xf>
    <xf numFmtId="0" fontId="2" fillId="3" borderId="1" xfId="6" applyFont="1" applyFill="1" applyBorder="1" applyAlignment="1">
      <alignment horizontal="center" vertical="center" wrapText="1"/>
    </xf>
    <xf numFmtId="0" fontId="6" fillId="8" borderId="0" xfId="6" applyFont="1" applyFill="1" applyAlignment="1">
      <alignment horizontal="right"/>
    </xf>
    <xf numFmtId="0" fontId="6" fillId="8" borderId="3" xfId="6" applyFont="1" applyFill="1" applyBorder="1" applyAlignment="1">
      <alignment horizontal="right"/>
    </xf>
    <xf numFmtId="0" fontId="4" fillId="5" borderId="0" xfId="6" applyFont="1" applyFill="1" applyAlignment="1">
      <alignment horizontal="right"/>
    </xf>
    <xf numFmtId="0" fontId="4" fillId="5" borderId="3" xfId="6" applyFont="1" applyFill="1" applyBorder="1" applyAlignment="1">
      <alignment horizontal="right"/>
    </xf>
    <xf numFmtId="0" fontId="6" fillId="3" borderId="6" xfId="6" applyFont="1" applyFill="1" applyBorder="1" applyAlignment="1">
      <alignment horizontal="center" vertical="center" wrapText="1"/>
    </xf>
    <xf numFmtId="0" fontId="6" fillId="3" borderId="0" xfId="6" applyFont="1" applyFill="1" applyAlignment="1">
      <alignment horizontal="center" vertical="center" wrapText="1"/>
    </xf>
    <xf numFmtId="0" fontId="6" fillId="3" borderId="1" xfId="6" applyFont="1" applyFill="1" applyBorder="1" applyAlignment="1">
      <alignment horizontal="center" vertical="center" wrapText="1"/>
    </xf>
    <xf numFmtId="0" fontId="6" fillId="8" borderId="1" xfId="6" applyFont="1" applyFill="1" applyBorder="1" applyAlignment="1">
      <alignment horizontal="right"/>
    </xf>
    <xf numFmtId="0" fontId="6" fillId="8" borderId="15" xfId="6" applyFont="1" applyFill="1" applyBorder="1" applyAlignment="1">
      <alignment horizontal="right"/>
    </xf>
    <xf numFmtId="0" fontId="2" fillId="0" borderId="16" xfId="6" applyFont="1" applyBorder="1" applyAlignment="1">
      <alignment horizontal="right"/>
    </xf>
    <xf numFmtId="0" fontId="2" fillId="0" borderId="0" xfId="6" applyFont="1" applyAlignment="1">
      <alignment horizontal="right"/>
    </xf>
    <xf numFmtId="0" fontId="2" fillId="0" borderId="3" xfId="6" applyFont="1" applyBorder="1" applyAlignment="1">
      <alignment horizontal="right"/>
    </xf>
    <xf numFmtId="41" fontId="5" fillId="0" borderId="1" xfId="10" applyNumberFormat="1" applyFont="1" applyBorder="1" applyAlignment="1">
      <alignment horizontal="center"/>
    </xf>
    <xf numFmtId="0" fontId="6" fillId="0" borderId="0" xfId="10" applyFont="1" applyAlignment="1">
      <alignment horizontal="center"/>
    </xf>
    <xf numFmtId="0" fontId="5" fillId="0" borderId="0" xfId="10" applyFont="1" applyAlignment="1">
      <alignment horizontal="center"/>
    </xf>
    <xf numFmtId="0" fontId="11" fillId="0" borderId="0" xfId="10" applyFont="1" applyAlignment="1">
      <alignment horizontal="center"/>
    </xf>
  </cellXfs>
  <cellStyles count="14">
    <cellStyle name="Comma 2" xfId="7" xr:uid="{247E1BC5-1462-4C53-8A41-D8987D4EDB08}"/>
    <cellStyle name="Comma 209" xfId="3" xr:uid="{4B1E9C29-D322-4829-A701-276A0DBB09BF}"/>
    <cellStyle name="Comma 3 38" xfId="4" xr:uid="{2186C1A5-D46B-4D59-B1CD-D9846AD594C7}"/>
    <cellStyle name="Comma 4 38" xfId="8" xr:uid="{CBE2B935-4047-4AFF-85F0-D5179C427B87}"/>
    <cellStyle name="Comma 5 30" xfId="12" xr:uid="{821E19D3-A56D-4267-890B-1681A3D1E26E}"/>
    <cellStyle name="Currency 2 2" xfId="11" xr:uid="{4AEDE323-9EEF-4DB9-863F-07CB24B4B17D}"/>
    <cellStyle name="Normal" xfId="0" builtinId="0"/>
    <cellStyle name="Normal 2 2 2" xfId="10" xr:uid="{58685FE2-A7FC-4C87-BD50-19ADE36297B0}"/>
    <cellStyle name="Normal 2 28" xfId="2" xr:uid="{7244C28B-FD8A-4D44-8083-9471E4D5E329}"/>
    <cellStyle name="Normal 3 41" xfId="6" xr:uid="{B27BDCA6-48D6-4EC4-A10A-D5536560B5DC}"/>
    <cellStyle name="Normal 4 39" xfId="9" xr:uid="{4CBDB96E-684D-49DA-8492-03E17D788322}"/>
    <cellStyle name="Percent" xfId="1" builtinId="5"/>
    <cellStyle name="Percent 183" xfId="5" xr:uid="{3AE59549-1405-488B-A16A-172105F45F2D}"/>
    <cellStyle name="Percent 2 40" xfId="13" xr:uid="{E7E3D0AD-94B5-445C-8DE0-A81EAEC66204}"/>
  </cellStyles>
  <dxfs count="15"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justify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lectric%20COS/UE-20%20Base%20Case%20Electric%20COS%20Mode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-RR Cross-reference "/>
      <sheetName val="B - COS results"/>
      <sheetName val="C-COS allocation factors"/>
      <sheetName val="D-Summary of adjustments"/>
      <sheetName val="E-Summary of results"/>
      <sheetName val="Print"/>
      <sheetName val="Detail"/>
      <sheetName val="Summary"/>
      <sheetName val="Factors"/>
      <sheetName val="Allocators"/>
      <sheetName val="Avg Cust Unit Cost"/>
      <sheetName val="AMI Costs and Benefits -TLK-3"/>
      <sheetName val="PROFORMA"/>
      <sheetName val="Rate Base Detail"/>
      <sheetName val="Labor Detail"/>
      <sheetName val="Renewable Future Peak Credit"/>
      <sheetName val="Demand Study Summary"/>
      <sheetName val="Line Transformer Cost"/>
      <sheetName val="Average Service Cost"/>
      <sheetName val="Average Meter Cost"/>
      <sheetName val="UE-20 Base Case Electric COS Mo"/>
    </sheetNames>
    <sheetDataSet>
      <sheetData sheetId="0">
        <row r="2">
          <cell r="E2" t="str">
            <v>Total Washington CBR/ROO</v>
          </cell>
        </row>
      </sheetData>
      <sheetData sheetId="1">
        <row r="2">
          <cell r="E2" t="str">
            <v>Residential Service 
Sch 1-2</v>
          </cell>
        </row>
      </sheetData>
      <sheetData sheetId="2"/>
      <sheetData sheetId="3">
        <row r="5">
          <cell r="C5" t="str">
            <v>Time period : Twelve Months ended December 31, 2019</v>
          </cell>
        </row>
      </sheetData>
      <sheetData sheetId="4">
        <row r="9">
          <cell r="J9">
            <v>7.4300806846343409E-2</v>
          </cell>
        </row>
      </sheetData>
      <sheetData sheetId="5">
        <row r="14">
          <cell r="B14" t="str">
            <v>Prior Method Base Case</v>
          </cell>
        </row>
      </sheetData>
      <sheetData sheetId="6">
        <row r="1">
          <cell r="A1" t="str">
            <v>A</v>
          </cell>
        </row>
        <row r="2">
          <cell r="A2">
            <v>2</v>
          </cell>
        </row>
        <row r="3">
          <cell r="A3">
            <v>3</v>
          </cell>
        </row>
        <row r="4">
          <cell r="A4">
            <v>4</v>
          </cell>
        </row>
        <row r="5">
          <cell r="A5">
            <v>5</v>
          </cell>
        </row>
        <row r="6">
          <cell r="A6">
            <v>6</v>
          </cell>
        </row>
        <row r="7">
          <cell r="A7">
            <v>7</v>
          </cell>
        </row>
        <row r="8">
          <cell r="A8">
            <v>8</v>
          </cell>
        </row>
        <row r="9">
          <cell r="A9">
            <v>9</v>
          </cell>
        </row>
        <row r="10">
          <cell r="A10">
            <v>10</v>
          </cell>
        </row>
        <row r="11">
          <cell r="A11">
            <v>11</v>
          </cell>
        </row>
        <row r="12">
          <cell r="A12">
            <v>12</v>
          </cell>
        </row>
        <row r="13">
          <cell r="A13">
            <v>13</v>
          </cell>
        </row>
        <row r="14">
          <cell r="A14">
            <v>14</v>
          </cell>
        </row>
        <row r="15">
          <cell r="A15">
            <v>15</v>
          </cell>
        </row>
        <row r="16">
          <cell r="A16">
            <v>16</v>
          </cell>
        </row>
        <row r="17">
          <cell r="A17">
            <v>17</v>
          </cell>
        </row>
        <row r="18">
          <cell r="A18">
            <v>18</v>
          </cell>
        </row>
        <row r="19">
          <cell r="A19">
            <v>19</v>
          </cell>
        </row>
        <row r="20">
          <cell r="A20">
            <v>20</v>
          </cell>
        </row>
        <row r="21">
          <cell r="A21">
            <v>21</v>
          </cell>
        </row>
        <row r="22">
          <cell r="A22">
            <v>22</v>
          </cell>
        </row>
        <row r="23">
          <cell r="A23">
            <v>23</v>
          </cell>
        </row>
        <row r="24">
          <cell r="A24">
            <v>24</v>
          </cell>
        </row>
        <row r="25">
          <cell r="A25">
            <v>25</v>
          </cell>
        </row>
        <row r="26">
          <cell r="A26">
            <v>26</v>
          </cell>
        </row>
        <row r="27">
          <cell r="A27">
            <v>27</v>
          </cell>
        </row>
        <row r="28">
          <cell r="A28">
            <v>28</v>
          </cell>
        </row>
        <row r="29">
          <cell r="A29">
            <v>29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36</v>
          </cell>
        </row>
        <row r="37">
          <cell r="A37">
            <v>37</v>
          </cell>
        </row>
        <row r="38">
          <cell r="A38">
            <v>38</v>
          </cell>
        </row>
        <row r="39">
          <cell r="A39">
            <v>39</v>
          </cell>
        </row>
        <row r="40">
          <cell r="A40">
            <v>40</v>
          </cell>
        </row>
        <row r="41">
          <cell r="A41">
            <v>41</v>
          </cell>
        </row>
        <row r="42">
          <cell r="A42">
            <v>42</v>
          </cell>
        </row>
        <row r="43">
          <cell r="A43">
            <v>43</v>
          </cell>
        </row>
        <row r="44">
          <cell r="A44">
            <v>44</v>
          </cell>
        </row>
        <row r="45">
          <cell r="A45">
            <v>45</v>
          </cell>
        </row>
        <row r="46">
          <cell r="A46">
            <v>46</v>
          </cell>
        </row>
        <row r="47">
          <cell r="A47">
            <v>47</v>
          </cell>
        </row>
        <row r="48">
          <cell r="A48">
            <v>48</v>
          </cell>
        </row>
        <row r="49">
          <cell r="A49">
            <v>49</v>
          </cell>
        </row>
        <row r="50">
          <cell r="A50">
            <v>50</v>
          </cell>
        </row>
        <row r="51">
          <cell r="A51">
            <v>51</v>
          </cell>
        </row>
        <row r="52">
          <cell r="A52">
            <v>52</v>
          </cell>
        </row>
        <row r="53">
          <cell r="A53">
            <v>53</v>
          </cell>
        </row>
        <row r="54">
          <cell r="A54">
            <v>54</v>
          </cell>
        </row>
        <row r="55">
          <cell r="A55">
            <v>55</v>
          </cell>
        </row>
        <row r="56">
          <cell r="A56">
            <v>56</v>
          </cell>
        </row>
        <row r="57">
          <cell r="A57">
            <v>57</v>
          </cell>
        </row>
        <row r="58">
          <cell r="A58">
            <v>58</v>
          </cell>
        </row>
        <row r="59">
          <cell r="A59">
            <v>59</v>
          </cell>
        </row>
        <row r="60">
          <cell r="A60">
            <v>60</v>
          </cell>
        </row>
        <row r="61">
          <cell r="A61">
            <v>61</v>
          </cell>
        </row>
        <row r="62">
          <cell r="A62">
            <v>62</v>
          </cell>
        </row>
        <row r="63">
          <cell r="A63">
            <v>63</v>
          </cell>
        </row>
        <row r="64">
          <cell r="A64">
            <v>64</v>
          </cell>
        </row>
        <row r="65">
          <cell r="A65">
            <v>65</v>
          </cell>
        </row>
        <row r="66">
          <cell r="A66">
            <v>66</v>
          </cell>
        </row>
        <row r="67">
          <cell r="A67">
            <v>67</v>
          </cell>
        </row>
        <row r="68">
          <cell r="A68">
            <v>68</v>
          </cell>
        </row>
        <row r="69">
          <cell r="A69">
            <v>69</v>
          </cell>
        </row>
        <row r="70">
          <cell r="A70">
            <v>70</v>
          </cell>
        </row>
        <row r="71">
          <cell r="A71">
            <v>71</v>
          </cell>
        </row>
        <row r="72">
          <cell r="A72">
            <v>72</v>
          </cell>
        </row>
        <row r="73">
          <cell r="A73">
            <v>73</v>
          </cell>
        </row>
        <row r="74">
          <cell r="A74">
            <v>74</v>
          </cell>
        </row>
        <row r="75">
          <cell r="A75">
            <v>75</v>
          </cell>
        </row>
        <row r="76">
          <cell r="A76">
            <v>76</v>
          </cell>
        </row>
        <row r="77">
          <cell r="A77">
            <v>77</v>
          </cell>
        </row>
        <row r="78">
          <cell r="A78">
            <v>78</v>
          </cell>
        </row>
        <row r="79">
          <cell r="A79">
            <v>79</v>
          </cell>
        </row>
        <row r="80">
          <cell r="A80">
            <v>80</v>
          </cell>
        </row>
        <row r="81">
          <cell r="A81">
            <v>81</v>
          </cell>
        </row>
        <row r="82">
          <cell r="A82">
            <v>82</v>
          </cell>
        </row>
        <row r="83">
          <cell r="A83">
            <v>83</v>
          </cell>
        </row>
        <row r="84">
          <cell r="A84">
            <v>84</v>
          </cell>
        </row>
        <row r="85">
          <cell r="A85">
            <v>85</v>
          </cell>
        </row>
        <row r="86">
          <cell r="A86">
            <v>86</v>
          </cell>
        </row>
        <row r="87">
          <cell r="A87">
            <v>87</v>
          </cell>
        </row>
        <row r="88">
          <cell r="A88">
            <v>88</v>
          </cell>
        </row>
        <row r="89">
          <cell r="A89">
            <v>89</v>
          </cell>
        </row>
        <row r="90">
          <cell r="A90">
            <v>90</v>
          </cell>
        </row>
        <row r="91">
          <cell r="A91">
            <v>91</v>
          </cell>
        </row>
        <row r="92">
          <cell r="A92">
            <v>92</v>
          </cell>
        </row>
        <row r="93">
          <cell r="A93">
            <v>93</v>
          </cell>
        </row>
        <row r="94">
          <cell r="A94">
            <v>94</v>
          </cell>
        </row>
        <row r="95">
          <cell r="A95">
            <v>95</v>
          </cell>
        </row>
        <row r="96">
          <cell r="A96">
            <v>96</v>
          </cell>
        </row>
        <row r="97">
          <cell r="A97">
            <v>97</v>
          </cell>
        </row>
        <row r="98">
          <cell r="A98">
            <v>98</v>
          </cell>
        </row>
        <row r="99">
          <cell r="A99">
            <v>99</v>
          </cell>
        </row>
        <row r="100">
          <cell r="A100">
            <v>100</v>
          </cell>
        </row>
        <row r="101">
          <cell r="A101">
            <v>101</v>
          </cell>
        </row>
        <row r="102">
          <cell r="A102">
            <v>102</v>
          </cell>
        </row>
        <row r="103">
          <cell r="A103">
            <v>103</v>
          </cell>
        </row>
        <row r="104">
          <cell r="A104">
            <v>104</v>
          </cell>
        </row>
        <row r="105">
          <cell r="A105">
            <v>105</v>
          </cell>
        </row>
        <row r="106">
          <cell r="A106">
            <v>106</v>
          </cell>
        </row>
        <row r="107">
          <cell r="A107">
            <v>107</v>
          </cell>
        </row>
        <row r="108">
          <cell r="A108">
            <v>108</v>
          </cell>
        </row>
        <row r="109">
          <cell r="A109">
            <v>109</v>
          </cell>
        </row>
        <row r="110">
          <cell r="A110">
            <v>110</v>
          </cell>
        </row>
        <row r="111">
          <cell r="A111">
            <v>111</v>
          </cell>
        </row>
        <row r="112">
          <cell r="A112">
            <v>112</v>
          </cell>
        </row>
        <row r="113">
          <cell r="A113">
            <v>113</v>
          </cell>
        </row>
        <row r="114">
          <cell r="A114">
            <v>114</v>
          </cell>
        </row>
        <row r="115">
          <cell r="A115">
            <v>115</v>
          </cell>
        </row>
        <row r="116">
          <cell r="A116">
            <v>116</v>
          </cell>
        </row>
        <row r="117">
          <cell r="A117">
            <v>117</v>
          </cell>
        </row>
        <row r="118">
          <cell r="A118">
            <v>118</v>
          </cell>
        </row>
        <row r="119">
          <cell r="A119">
            <v>119</v>
          </cell>
        </row>
        <row r="120">
          <cell r="A120">
            <v>120</v>
          </cell>
        </row>
        <row r="121">
          <cell r="A121">
            <v>121</v>
          </cell>
        </row>
        <row r="122">
          <cell r="A122">
            <v>122</v>
          </cell>
        </row>
        <row r="123">
          <cell r="A123">
            <v>123</v>
          </cell>
        </row>
        <row r="124">
          <cell r="A124">
            <v>124</v>
          </cell>
        </row>
        <row r="125">
          <cell r="A125">
            <v>125</v>
          </cell>
        </row>
        <row r="126">
          <cell r="A126">
            <v>126</v>
          </cell>
        </row>
        <row r="127">
          <cell r="A127">
            <v>127</v>
          </cell>
        </row>
        <row r="128">
          <cell r="A128">
            <v>128</v>
          </cell>
        </row>
        <row r="129">
          <cell r="A129">
            <v>129</v>
          </cell>
        </row>
        <row r="130">
          <cell r="A130">
            <v>130</v>
          </cell>
        </row>
        <row r="131">
          <cell r="A131">
            <v>131</v>
          </cell>
        </row>
        <row r="132">
          <cell r="A132">
            <v>132</v>
          </cell>
        </row>
        <row r="133">
          <cell r="A133">
            <v>133</v>
          </cell>
        </row>
        <row r="134">
          <cell r="A134">
            <v>134</v>
          </cell>
        </row>
        <row r="135">
          <cell r="A135">
            <v>135</v>
          </cell>
        </row>
        <row r="136">
          <cell r="A136">
            <v>136</v>
          </cell>
        </row>
        <row r="137">
          <cell r="A137">
            <v>137</v>
          </cell>
        </row>
        <row r="138">
          <cell r="A138">
            <v>138</v>
          </cell>
        </row>
        <row r="139">
          <cell r="A139">
            <v>139</v>
          </cell>
        </row>
        <row r="140">
          <cell r="A140">
            <v>140</v>
          </cell>
        </row>
        <row r="141">
          <cell r="A141">
            <v>141</v>
          </cell>
        </row>
        <row r="142">
          <cell r="A142">
            <v>142</v>
          </cell>
        </row>
        <row r="143">
          <cell r="A143">
            <v>143</v>
          </cell>
        </row>
        <row r="144">
          <cell r="A144">
            <v>144</v>
          </cell>
        </row>
        <row r="145">
          <cell r="A145">
            <v>145</v>
          </cell>
        </row>
        <row r="146">
          <cell r="A146">
            <v>146</v>
          </cell>
        </row>
        <row r="147">
          <cell r="A147">
            <v>147</v>
          </cell>
        </row>
        <row r="148">
          <cell r="A148">
            <v>148</v>
          </cell>
        </row>
        <row r="149">
          <cell r="A149">
            <v>149</v>
          </cell>
        </row>
        <row r="150">
          <cell r="A150">
            <v>150</v>
          </cell>
        </row>
        <row r="151">
          <cell r="A151">
            <v>151</v>
          </cell>
        </row>
        <row r="152">
          <cell r="A152">
            <v>152</v>
          </cell>
        </row>
        <row r="153">
          <cell r="A153">
            <v>153</v>
          </cell>
        </row>
        <row r="154">
          <cell r="A154">
            <v>154</v>
          </cell>
        </row>
        <row r="155">
          <cell r="A155">
            <v>155</v>
          </cell>
        </row>
        <row r="156">
          <cell r="A156">
            <v>156</v>
          </cell>
        </row>
        <row r="157">
          <cell r="A157">
            <v>157</v>
          </cell>
        </row>
        <row r="158">
          <cell r="A158">
            <v>158</v>
          </cell>
        </row>
        <row r="159">
          <cell r="A159">
            <v>159</v>
          </cell>
        </row>
        <row r="160">
          <cell r="A160">
            <v>160</v>
          </cell>
        </row>
        <row r="161">
          <cell r="A161">
            <v>161</v>
          </cell>
        </row>
        <row r="162">
          <cell r="A162">
            <v>162</v>
          </cell>
        </row>
        <row r="163">
          <cell r="A163">
            <v>163</v>
          </cell>
        </row>
        <row r="164">
          <cell r="A164">
            <v>164</v>
          </cell>
        </row>
        <row r="165">
          <cell r="A165">
            <v>165</v>
          </cell>
        </row>
        <row r="166">
          <cell r="A166">
            <v>166</v>
          </cell>
        </row>
        <row r="167">
          <cell r="A167">
            <v>167</v>
          </cell>
        </row>
        <row r="168">
          <cell r="A168">
            <v>168</v>
          </cell>
        </row>
        <row r="169">
          <cell r="A169">
            <v>169</v>
          </cell>
        </row>
        <row r="170">
          <cell r="A170">
            <v>170</v>
          </cell>
        </row>
        <row r="171">
          <cell r="A171">
            <v>171</v>
          </cell>
        </row>
        <row r="172">
          <cell r="A172">
            <v>172</v>
          </cell>
        </row>
        <row r="173">
          <cell r="A173">
            <v>173</v>
          </cell>
        </row>
        <row r="174">
          <cell r="A174">
            <v>174</v>
          </cell>
        </row>
        <row r="175">
          <cell r="A175">
            <v>175</v>
          </cell>
        </row>
        <row r="176">
          <cell r="A176">
            <v>176</v>
          </cell>
        </row>
        <row r="177">
          <cell r="A177">
            <v>177</v>
          </cell>
        </row>
        <row r="178">
          <cell r="A178">
            <v>178</v>
          </cell>
        </row>
        <row r="179">
          <cell r="A179">
            <v>179</v>
          </cell>
        </row>
        <row r="180">
          <cell r="A180">
            <v>180</v>
          </cell>
        </row>
        <row r="181">
          <cell r="A181">
            <v>181</v>
          </cell>
        </row>
        <row r="182">
          <cell r="A182">
            <v>182</v>
          </cell>
        </row>
        <row r="183">
          <cell r="A183">
            <v>183</v>
          </cell>
        </row>
        <row r="184">
          <cell r="A184">
            <v>184</v>
          </cell>
        </row>
        <row r="185">
          <cell r="A185">
            <v>185</v>
          </cell>
        </row>
        <row r="186">
          <cell r="A186">
            <v>186</v>
          </cell>
        </row>
        <row r="187">
          <cell r="A187">
            <v>187</v>
          </cell>
        </row>
        <row r="188">
          <cell r="A188">
            <v>188</v>
          </cell>
        </row>
        <row r="189">
          <cell r="A189">
            <v>189</v>
          </cell>
        </row>
        <row r="190">
          <cell r="A190">
            <v>190</v>
          </cell>
        </row>
        <row r="191">
          <cell r="A191">
            <v>191</v>
          </cell>
        </row>
        <row r="192">
          <cell r="A192">
            <v>192</v>
          </cell>
        </row>
        <row r="193">
          <cell r="A193">
            <v>193</v>
          </cell>
        </row>
        <row r="194">
          <cell r="A194">
            <v>194</v>
          </cell>
        </row>
        <row r="195">
          <cell r="A195">
            <v>195</v>
          </cell>
        </row>
        <row r="196">
          <cell r="A196">
            <v>196</v>
          </cell>
        </row>
        <row r="197">
          <cell r="A197">
            <v>197</v>
          </cell>
        </row>
        <row r="198">
          <cell r="A198">
            <v>198</v>
          </cell>
        </row>
        <row r="199">
          <cell r="A199">
            <v>199</v>
          </cell>
        </row>
        <row r="200">
          <cell r="A200">
            <v>200</v>
          </cell>
        </row>
        <row r="201">
          <cell r="A201">
            <v>201</v>
          </cell>
        </row>
        <row r="202">
          <cell r="A202">
            <v>202</v>
          </cell>
        </row>
        <row r="203">
          <cell r="A203">
            <v>203</v>
          </cell>
        </row>
        <row r="204">
          <cell r="A204">
            <v>204</v>
          </cell>
        </row>
        <row r="205">
          <cell r="A205">
            <v>205</v>
          </cell>
        </row>
        <row r="206">
          <cell r="A206">
            <v>206</v>
          </cell>
        </row>
        <row r="207">
          <cell r="A207">
            <v>207</v>
          </cell>
        </row>
        <row r="208">
          <cell r="A208">
            <v>208</v>
          </cell>
        </row>
        <row r="209">
          <cell r="A209">
            <v>209</v>
          </cell>
        </row>
        <row r="210">
          <cell r="A210">
            <v>210</v>
          </cell>
        </row>
        <row r="211">
          <cell r="A211">
            <v>211</v>
          </cell>
        </row>
        <row r="212">
          <cell r="A212">
            <v>212</v>
          </cell>
        </row>
        <row r="213">
          <cell r="A213">
            <v>213</v>
          </cell>
        </row>
        <row r="214">
          <cell r="A214">
            <v>214</v>
          </cell>
        </row>
        <row r="215">
          <cell r="A215">
            <v>215</v>
          </cell>
        </row>
        <row r="216">
          <cell r="A216">
            <v>216</v>
          </cell>
        </row>
        <row r="217">
          <cell r="A217">
            <v>217</v>
          </cell>
        </row>
        <row r="218">
          <cell r="A218">
            <v>218</v>
          </cell>
        </row>
        <row r="219">
          <cell r="A219">
            <v>219</v>
          </cell>
        </row>
        <row r="220">
          <cell r="A220">
            <v>220</v>
          </cell>
        </row>
        <row r="221">
          <cell r="A221">
            <v>221</v>
          </cell>
        </row>
        <row r="222">
          <cell r="A222">
            <v>222</v>
          </cell>
        </row>
        <row r="223">
          <cell r="A223">
            <v>223</v>
          </cell>
        </row>
        <row r="224">
          <cell r="A224">
            <v>224</v>
          </cell>
        </row>
        <row r="225">
          <cell r="A225">
            <v>225</v>
          </cell>
        </row>
        <row r="226">
          <cell r="A226">
            <v>226</v>
          </cell>
        </row>
        <row r="227">
          <cell r="A227">
            <v>227</v>
          </cell>
        </row>
        <row r="228">
          <cell r="A228">
            <v>228</v>
          </cell>
        </row>
        <row r="229">
          <cell r="A229">
            <v>229</v>
          </cell>
        </row>
        <row r="230">
          <cell r="A230">
            <v>230</v>
          </cell>
        </row>
        <row r="231">
          <cell r="A231">
            <v>231</v>
          </cell>
        </row>
        <row r="232">
          <cell r="A232">
            <v>232</v>
          </cell>
        </row>
        <row r="233">
          <cell r="A233">
            <v>233</v>
          </cell>
        </row>
        <row r="234">
          <cell r="A234">
            <v>234</v>
          </cell>
        </row>
        <row r="235">
          <cell r="A235">
            <v>235</v>
          </cell>
        </row>
        <row r="236">
          <cell r="A236">
            <v>236</v>
          </cell>
        </row>
        <row r="237">
          <cell r="A237">
            <v>237</v>
          </cell>
        </row>
        <row r="238">
          <cell r="A238">
            <v>238</v>
          </cell>
        </row>
        <row r="239">
          <cell r="A239">
            <v>239</v>
          </cell>
        </row>
        <row r="240">
          <cell r="A240">
            <v>240</v>
          </cell>
        </row>
        <row r="241">
          <cell r="A241">
            <v>241</v>
          </cell>
        </row>
        <row r="242">
          <cell r="A242">
            <v>242</v>
          </cell>
        </row>
        <row r="243">
          <cell r="A243">
            <v>243</v>
          </cell>
        </row>
        <row r="244">
          <cell r="A244">
            <v>244</v>
          </cell>
        </row>
        <row r="245">
          <cell r="A245">
            <v>245</v>
          </cell>
        </row>
        <row r="246">
          <cell r="A246">
            <v>246</v>
          </cell>
        </row>
        <row r="247">
          <cell r="A247">
            <v>247</v>
          </cell>
        </row>
        <row r="248">
          <cell r="A248">
            <v>248</v>
          </cell>
        </row>
        <row r="249">
          <cell r="A249">
            <v>249</v>
          </cell>
        </row>
        <row r="250">
          <cell r="A250">
            <v>250</v>
          </cell>
        </row>
        <row r="251">
          <cell r="A251">
            <v>251</v>
          </cell>
        </row>
        <row r="252">
          <cell r="A252">
            <v>252</v>
          </cell>
        </row>
        <row r="253">
          <cell r="A253">
            <v>253</v>
          </cell>
        </row>
        <row r="254">
          <cell r="A254">
            <v>254</v>
          </cell>
        </row>
        <row r="255">
          <cell r="A255">
            <v>255</v>
          </cell>
        </row>
        <row r="256">
          <cell r="A256">
            <v>256</v>
          </cell>
        </row>
        <row r="257">
          <cell r="A257">
            <v>257</v>
          </cell>
        </row>
        <row r="258">
          <cell r="A258">
            <v>258</v>
          </cell>
        </row>
        <row r="259">
          <cell r="A259">
            <v>259</v>
          </cell>
        </row>
        <row r="260">
          <cell r="A260">
            <v>260</v>
          </cell>
        </row>
        <row r="261">
          <cell r="A261">
            <v>261</v>
          </cell>
        </row>
        <row r="262">
          <cell r="A262">
            <v>262</v>
          </cell>
        </row>
        <row r="263">
          <cell r="A263">
            <v>263</v>
          </cell>
        </row>
        <row r="264">
          <cell r="A264">
            <v>264</v>
          </cell>
        </row>
        <row r="265">
          <cell r="A265">
            <v>265</v>
          </cell>
        </row>
        <row r="266">
          <cell r="A266">
            <v>266</v>
          </cell>
        </row>
        <row r="267">
          <cell r="A267">
            <v>267</v>
          </cell>
        </row>
        <row r="268">
          <cell r="A268">
            <v>268</v>
          </cell>
        </row>
        <row r="269">
          <cell r="A269">
            <v>269</v>
          </cell>
        </row>
        <row r="270">
          <cell r="A270">
            <v>270</v>
          </cell>
        </row>
        <row r="271">
          <cell r="A271">
            <v>271</v>
          </cell>
        </row>
        <row r="272">
          <cell r="A272">
            <v>272</v>
          </cell>
        </row>
        <row r="273">
          <cell r="A273">
            <v>273</v>
          </cell>
        </row>
        <row r="274">
          <cell r="A274">
            <v>274</v>
          </cell>
        </row>
        <row r="275">
          <cell r="A275">
            <v>275</v>
          </cell>
        </row>
        <row r="276">
          <cell r="A276">
            <v>276</v>
          </cell>
        </row>
        <row r="277">
          <cell r="A277">
            <v>277</v>
          </cell>
        </row>
        <row r="278">
          <cell r="A278">
            <v>278</v>
          </cell>
        </row>
        <row r="279">
          <cell r="A279">
            <v>279</v>
          </cell>
        </row>
        <row r="280">
          <cell r="A280">
            <v>280</v>
          </cell>
        </row>
        <row r="281">
          <cell r="A281">
            <v>281</v>
          </cell>
        </row>
        <row r="282">
          <cell r="A282">
            <v>282</v>
          </cell>
        </row>
        <row r="283">
          <cell r="A283">
            <v>283</v>
          </cell>
        </row>
        <row r="284">
          <cell r="A284">
            <v>284</v>
          </cell>
        </row>
        <row r="285">
          <cell r="A285">
            <v>285</v>
          </cell>
        </row>
        <row r="286">
          <cell r="A286">
            <v>286</v>
          </cell>
        </row>
        <row r="287">
          <cell r="A287">
            <v>287</v>
          </cell>
        </row>
        <row r="288">
          <cell r="A288">
            <v>288</v>
          </cell>
        </row>
        <row r="289">
          <cell r="A289">
            <v>289</v>
          </cell>
        </row>
        <row r="290">
          <cell r="A290">
            <v>290</v>
          </cell>
        </row>
        <row r="291">
          <cell r="A291">
            <v>291</v>
          </cell>
        </row>
        <row r="292">
          <cell r="A292">
            <v>292</v>
          </cell>
        </row>
        <row r="293">
          <cell r="A293">
            <v>293</v>
          </cell>
        </row>
        <row r="294">
          <cell r="A294">
            <v>294</v>
          </cell>
        </row>
        <row r="295">
          <cell r="A295">
            <v>295</v>
          </cell>
        </row>
        <row r="296">
          <cell r="A296">
            <v>296</v>
          </cell>
        </row>
        <row r="297">
          <cell r="A297">
            <v>297</v>
          </cell>
        </row>
        <row r="298">
          <cell r="A298">
            <v>298</v>
          </cell>
        </row>
        <row r="299">
          <cell r="A299">
            <v>299</v>
          </cell>
        </row>
        <row r="300">
          <cell r="A300">
            <v>300</v>
          </cell>
        </row>
        <row r="301">
          <cell r="A301">
            <v>301</v>
          </cell>
        </row>
        <row r="302">
          <cell r="A302">
            <v>302</v>
          </cell>
        </row>
        <row r="303">
          <cell r="A303">
            <v>303</v>
          </cell>
        </row>
        <row r="304">
          <cell r="A304">
            <v>304</v>
          </cell>
        </row>
        <row r="305">
          <cell r="A305">
            <v>305</v>
          </cell>
        </row>
        <row r="306">
          <cell r="A306">
            <v>306</v>
          </cell>
        </row>
        <row r="307">
          <cell r="A307">
            <v>307</v>
          </cell>
        </row>
        <row r="308">
          <cell r="A308">
            <v>308</v>
          </cell>
        </row>
        <row r="309">
          <cell r="A309">
            <v>309</v>
          </cell>
        </row>
        <row r="310">
          <cell r="A310">
            <v>310</v>
          </cell>
        </row>
        <row r="311">
          <cell r="A311">
            <v>311</v>
          </cell>
        </row>
        <row r="312">
          <cell r="A312">
            <v>312</v>
          </cell>
        </row>
        <row r="313">
          <cell r="A313">
            <v>313</v>
          </cell>
        </row>
        <row r="314">
          <cell r="A314">
            <v>314</v>
          </cell>
        </row>
        <row r="315">
          <cell r="A315">
            <v>315</v>
          </cell>
        </row>
        <row r="316">
          <cell r="A316">
            <v>316</v>
          </cell>
        </row>
        <row r="317">
          <cell r="A317">
            <v>317</v>
          </cell>
        </row>
        <row r="318">
          <cell r="A318">
            <v>318</v>
          </cell>
        </row>
        <row r="319">
          <cell r="A319">
            <v>319</v>
          </cell>
        </row>
        <row r="320">
          <cell r="A320">
            <v>320</v>
          </cell>
        </row>
        <row r="321">
          <cell r="A321">
            <v>321</v>
          </cell>
        </row>
        <row r="322">
          <cell r="A322">
            <v>322</v>
          </cell>
        </row>
        <row r="323">
          <cell r="A323">
            <v>323</v>
          </cell>
        </row>
        <row r="324">
          <cell r="A324">
            <v>324</v>
          </cell>
        </row>
        <row r="325">
          <cell r="A325">
            <v>325</v>
          </cell>
        </row>
        <row r="326">
          <cell r="A326">
            <v>326</v>
          </cell>
        </row>
        <row r="327">
          <cell r="A327">
            <v>327</v>
          </cell>
        </row>
        <row r="328">
          <cell r="A328">
            <v>328</v>
          </cell>
        </row>
        <row r="329">
          <cell r="A329">
            <v>329</v>
          </cell>
        </row>
        <row r="330">
          <cell r="A330">
            <v>330</v>
          </cell>
        </row>
        <row r="331">
          <cell r="A331">
            <v>331</v>
          </cell>
        </row>
        <row r="332">
          <cell r="A332">
            <v>332</v>
          </cell>
        </row>
        <row r="333">
          <cell r="A333">
            <v>333</v>
          </cell>
        </row>
        <row r="334">
          <cell r="A334">
            <v>334</v>
          </cell>
        </row>
        <row r="335">
          <cell r="A335">
            <v>335</v>
          </cell>
        </row>
        <row r="336">
          <cell r="A336">
            <v>336</v>
          </cell>
        </row>
        <row r="337">
          <cell r="A337">
            <v>337</v>
          </cell>
        </row>
        <row r="338">
          <cell r="A338">
            <v>338</v>
          </cell>
        </row>
        <row r="339">
          <cell r="A339">
            <v>339</v>
          </cell>
        </row>
        <row r="340">
          <cell r="A340">
            <v>340</v>
          </cell>
        </row>
        <row r="341">
          <cell r="A341">
            <v>341</v>
          </cell>
        </row>
        <row r="342">
          <cell r="A342">
            <v>342</v>
          </cell>
        </row>
        <row r="343">
          <cell r="A343">
            <v>343</v>
          </cell>
        </row>
        <row r="344">
          <cell r="A344">
            <v>344</v>
          </cell>
        </row>
        <row r="345">
          <cell r="A345">
            <v>345</v>
          </cell>
        </row>
        <row r="346">
          <cell r="A346">
            <v>346</v>
          </cell>
        </row>
        <row r="347">
          <cell r="A347">
            <v>347</v>
          </cell>
        </row>
        <row r="348">
          <cell r="A348">
            <v>348</v>
          </cell>
        </row>
        <row r="349">
          <cell r="A349">
            <v>349</v>
          </cell>
        </row>
        <row r="350">
          <cell r="A350">
            <v>350</v>
          </cell>
        </row>
        <row r="351">
          <cell r="A351">
            <v>351</v>
          </cell>
        </row>
        <row r="352">
          <cell r="A352">
            <v>352</v>
          </cell>
        </row>
        <row r="353">
          <cell r="A353">
            <v>353</v>
          </cell>
        </row>
        <row r="354">
          <cell r="A354">
            <v>354</v>
          </cell>
        </row>
        <row r="355">
          <cell r="A355">
            <v>355</v>
          </cell>
        </row>
        <row r="356">
          <cell r="A356">
            <v>356</v>
          </cell>
        </row>
        <row r="357">
          <cell r="A357">
            <v>357</v>
          </cell>
        </row>
        <row r="358">
          <cell r="A358">
            <v>358</v>
          </cell>
        </row>
        <row r="359">
          <cell r="A359">
            <v>359</v>
          </cell>
        </row>
        <row r="360">
          <cell r="A360">
            <v>360</v>
          </cell>
        </row>
        <row r="361">
          <cell r="A361">
            <v>361</v>
          </cell>
        </row>
        <row r="362">
          <cell r="A362">
            <v>362</v>
          </cell>
        </row>
        <row r="363">
          <cell r="A363">
            <v>363</v>
          </cell>
        </row>
        <row r="364">
          <cell r="A364">
            <v>364</v>
          </cell>
        </row>
        <row r="365">
          <cell r="A365">
            <v>365</v>
          </cell>
        </row>
        <row r="366">
          <cell r="A366">
            <v>366</v>
          </cell>
        </row>
        <row r="367">
          <cell r="A367">
            <v>367</v>
          </cell>
        </row>
        <row r="368">
          <cell r="A368">
            <v>368</v>
          </cell>
        </row>
        <row r="369">
          <cell r="A369">
            <v>369</v>
          </cell>
        </row>
        <row r="370">
          <cell r="A370">
            <v>370</v>
          </cell>
        </row>
        <row r="371">
          <cell r="A371">
            <v>371</v>
          </cell>
        </row>
        <row r="372">
          <cell r="A372">
            <v>372</v>
          </cell>
        </row>
        <row r="373">
          <cell r="A373">
            <v>373</v>
          </cell>
        </row>
        <row r="374">
          <cell r="A374">
            <v>374</v>
          </cell>
        </row>
        <row r="375">
          <cell r="A375">
            <v>375</v>
          </cell>
        </row>
        <row r="376">
          <cell r="A376">
            <v>376</v>
          </cell>
        </row>
        <row r="377">
          <cell r="A377">
            <v>377</v>
          </cell>
        </row>
        <row r="378">
          <cell r="A378">
            <v>378</v>
          </cell>
        </row>
        <row r="379">
          <cell r="A379">
            <v>379</v>
          </cell>
        </row>
        <row r="380">
          <cell r="A380">
            <v>380</v>
          </cell>
        </row>
        <row r="381">
          <cell r="A381">
            <v>381</v>
          </cell>
        </row>
        <row r="382">
          <cell r="A382">
            <v>382</v>
          </cell>
        </row>
        <row r="383">
          <cell r="A383">
            <v>383</v>
          </cell>
        </row>
        <row r="384">
          <cell r="A384">
            <v>384</v>
          </cell>
        </row>
        <row r="385">
          <cell r="A385">
            <v>385</v>
          </cell>
        </row>
        <row r="386">
          <cell r="A386">
            <v>386</v>
          </cell>
        </row>
        <row r="387">
          <cell r="A387">
            <v>387</v>
          </cell>
        </row>
        <row r="388">
          <cell r="A388">
            <v>388</v>
          </cell>
        </row>
        <row r="389">
          <cell r="A389">
            <v>389</v>
          </cell>
        </row>
        <row r="390">
          <cell r="A390">
            <v>390</v>
          </cell>
        </row>
        <row r="391">
          <cell r="A391">
            <v>391</v>
          </cell>
        </row>
        <row r="392">
          <cell r="A392">
            <v>392</v>
          </cell>
        </row>
        <row r="393">
          <cell r="A393">
            <v>393</v>
          </cell>
        </row>
        <row r="394">
          <cell r="A394">
            <v>394</v>
          </cell>
        </row>
        <row r="395">
          <cell r="A395">
            <v>395</v>
          </cell>
        </row>
        <row r="396">
          <cell r="A396">
            <v>396</v>
          </cell>
        </row>
        <row r="397">
          <cell r="A397">
            <v>397</v>
          </cell>
        </row>
        <row r="398">
          <cell r="A398">
            <v>398</v>
          </cell>
        </row>
        <row r="399">
          <cell r="A399">
            <v>399</v>
          </cell>
        </row>
        <row r="400">
          <cell r="A400">
            <v>400</v>
          </cell>
        </row>
        <row r="401">
          <cell r="A401">
            <v>401</v>
          </cell>
        </row>
        <row r="402">
          <cell r="A402">
            <v>402</v>
          </cell>
        </row>
        <row r="403">
          <cell r="A403">
            <v>403</v>
          </cell>
        </row>
        <row r="404">
          <cell r="A404">
            <v>404</v>
          </cell>
        </row>
        <row r="405">
          <cell r="A405">
            <v>405</v>
          </cell>
        </row>
        <row r="406">
          <cell r="A406">
            <v>406</v>
          </cell>
        </row>
        <row r="407">
          <cell r="A407">
            <v>407</v>
          </cell>
        </row>
        <row r="408">
          <cell r="A408">
            <v>408</v>
          </cell>
        </row>
        <row r="409">
          <cell r="A409">
            <v>409</v>
          </cell>
        </row>
        <row r="410">
          <cell r="A410">
            <v>410</v>
          </cell>
        </row>
        <row r="411">
          <cell r="A411">
            <v>411</v>
          </cell>
        </row>
        <row r="412">
          <cell r="A412">
            <v>412</v>
          </cell>
        </row>
        <row r="413">
          <cell r="A413">
            <v>413</v>
          </cell>
        </row>
        <row r="414">
          <cell r="A414">
            <v>414</v>
          </cell>
        </row>
        <row r="415">
          <cell r="A415">
            <v>415</v>
          </cell>
        </row>
        <row r="416">
          <cell r="A416">
            <v>416</v>
          </cell>
        </row>
        <row r="417">
          <cell r="A417">
            <v>417</v>
          </cell>
        </row>
        <row r="418">
          <cell r="A418">
            <v>418</v>
          </cell>
        </row>
        <row r="419">
          <cell r="A419">
            <v>419</v>
          </cell>
        </row>
        <row r="420">
          <cell r="A420">
            <v>420</v>
          </cell>
        </row>
        <row r="421">
          <cell r="A421">
            <v>421</v>
          </cell>
        </row>
        <row r="422">
          <cell r="A422">
            <v>422</v>
          </cell>
        </row>
        <row r="423">
          <cell r="A423">
            <v>423</v>
          </cell>
        </row>
        <row r="424">
          <cell r="A424">
            <v>424</v>
          </cell>
        </row>
        <row r="425">
          <cell r="A425">
            <v>425</v>
          </cell>
        </row>
        <row r="426">
          <cell r="A426">
            <v>426</v>
          </cell>
        </row>
        <row r="427">
          <cell r="A427">
            <v>427</v>
          </cell>
        </row>
        <row r="428">
          <cell r="A428">
            <v>428</v>
          </cell>
        </row>
        <row r="429">
          <cell r="A429">
            <v>429</v>
          </cell>
        </row>
        <row r="430">
          <cell r="A430">
            <v>430</v>
          </cell>
        </row>
        <row r="431">
          <cell r="A431">
            <v>431</v>
          </cell>
        </row>
        <row r="432">
          <cell r="A432">
            <v>432</v>
          </cell>
        </row>
        <row r="433">
          <cell r="A433">
            <v>433</v>
          </cell>
        </row>
        <row r="434">
          <cell r="A434">
            <v>434</v>
          </cell>
        </row>
        <row r="435">
          <cell r="A435">
            <v>435</v>
          </cell>
        </row>
        <row r="436">
          <cell r="A436">
            <v>436</v>
          </cell>
        </row>
        <row r="437">
          <cell r="A437">
            <v>437</v>
          </cell>
        </row>
        <row r="438">
          <cell r="A438">
            <v>438</v>
          </cell>
        </row>
        <row r="439">
          <cell r="A439">
            <v>439</v>
          </cell>
        </row>
        <row r="440">
          <cell r="A440">
            <v>440</v>
          </cell>
        </row>
        <row r="441">
          <cell r="A441">
            <v>441</v>
          </cell>
        </row>
        <row r="442">
          <cell r="A442">
            <v>442</v>
          </cell>
        </row>
        <row r="443">
          <cell r="A443">
            <v>443</v>
          </cell>
        </row>
        <row r="444">
          <cell r="A444">
            <v>444</v>
          </cell>
        </row>
        <row r="445">
          <cell r="A445">
            <v>445</v>
          </cell>
        </row>
        <row r="446">
          <cell r="A446">
            <v>446</v>
          </cell>
        </row>
        <row r="447">
          <cell r="A447">
            <v>447</v>
          </cell>
        </row>
        <row r="448">
          <cell r="A448">
            <v>448</v>
          </cell>
        </row>
        <row r="449">
          <cell r="A449">
            <v>449</v>
          </cell>
        </row>
        <row r="450">
          <cell r="A450">
            <v>450</v>
          </cell>
        </row>
        <row r="451">
          <cell r="A451">
            <v>451</v>
          </cell>
        </row>
        <row r="452">
          <cell r="A452">
            <v>452</v>
          </cell>
        </row>
        <row r="453">
          <cell r="A453">
            <v>453</v>
          </cell>
        </row>
        <row r="454">
          <cell r="A454">
            <v>454</v>
          </cell>
        </row>
        <row r="455">
          <cell r="A455">
            <v>455</v>
          </cell>
        </row>
        <row r="456">
          <cell r="A456">
            <v>456</v>
          </cell>
        </row>
        <row r="457">
          <cell r="A457">
            <v>457</v>
          </cell>
        </row>
        <row r="458">
          <cell r="A458">
            <v>458</v>
          </cell>
        </row>
        <row r="459">
          <cell r="A459">
            <v>459</v>
          </cell>
        </row>
        <row r="460">
          <cell r="A460">
            <v>460</v>
          </cell>
        </row>
        <row r="461">
          <cell r="A461">
            <v>461</v>
          </cell>
        </row>
        <row r="462">
          <cell r="A462">
            <v>462</v>
          </cell>
        </row>
        <row r="463">
          <cell r="A463">
            <v>463</v>
          </cell>
        </row>
        <row r="464">
          <cell r="A464">
            <v>464</v>
          </cell>
        </row>
        <row r="465">
          <cell r="A465">
            <v>465</v>
          </cell>
        </row>
        <row r="466">
          <cell r="A466">
            <v>466</v>
          </cell>
        </row>
        <row r="467">
          <cell r="A467">
            <v>467</v>
          </cell>
        </row>
        <row r="468">
          <cell r="A468">
            <v>468</v>
          </cell>
        </row>
        <row r="469">
          <cell r="A469">
            <v>469</v>
          </cell>
        </row>
        <row r="470">
          <cell r="A470">
            <v>470</v>
          </cell>
        </row>
        <row r="471">
          <cell r="A471">
            <v>471</v>
          </cell>
        </row>
        <row r="472">
          <cell r="A472">
            <v>472</v>
          </cell>
        </row>
        <row r="473">
          <cell r="A473">
            <v>473</v>
          </cell>
        </row>
        <row r="474">
          <cell r="A474">
            <v>474</v>
          </cell>
        </row>
        <row r="475">
          <cell r="A475">
            <v>475</v>
          </cell>
        </row>
        <row r="476">
          <cell r="A476">
            <v>476</v>
          </cell>
        </row>
        <row r="477">
          <cell r="A477">
            <v>477</v>
          </cell>
        </row>
        <row r="478">
          <cell r="A478">
            <v>478</v>
          </cell>
        </row>
        <row r="479">
          <cell r="A479">
            <v>479</v>
          </cell>
        </row>
        <row r="480">
          <cell r="A480">
            <v>480</v>
          </cell>
        </row>
        <row r="481">
          <cell r="A481">
            <v>481</v>
          </cell>
        </row>
        <row r="482">
          <cell r="A482">
            <v>482</v>
          </cell>
        </row>
        <row r="483">
          <cell r="A483">
            <v>483</v>
          </cell>
        </row>
        <row r="484">
          <cell r="A484">
            <v>484</v>
          </cell>
        </row>
        <row r="485">
          <cell r="A485">
            <v>485</v>
          </cell>
        </row>
        <row r="486">
          <cell r="A486">
            <v>486</v>
          </cell>
        </row>
        <row r="487">
          <cell r="A487">
            <v>487</v>
          </cell>
        </row>
        <row r="488">
          <cell r="A488">
            <v>488</v>
          </cell>
        </row>
        <row r="489">
          <cell r="A489">
            <v>489</v>
          </cell>
        </row>
        <row r="490">
          <cell r="A490">
            <v>490</v>
          </cell>
        </row>
        <row r="491">
          <cell r="A491">
            <v>491</v>
          </cell>
        </row>
        <row r="492">
          <cell r="A492">
            <v>492</v>
          </cell>
        </row>
        <row r="493">
          <cell r="A493">
            <v>493</v>
          </cell>
        </row>
        <row r="494">
          <cell r="A494">
            <v>494</v>
          </cell>
        </row>
        <row r="495">
          <cell r="A495">
            <v>495</v>
          </cell>
        </row>
        <row r="496">
          <cell r="A496">
            <v>496</v>
          </cell>
        </row>
        <row r="497">
          <cell r="A497">
            <v>497</v>
          </cell>
        </row>
        <row r="498">
          <cell r="A498">
            <v>498</v>
          </cell>
        </row>
        <row r="499">
          <cell r="A499">
            <v>499</v>
          </cell>
        </row>
        <row r="500">
          <cell r="A500">
            <v>500</v>
          </cell>
        </row>
        <row r="501">
          <cell r="A501">
            <v>501</v>
          </cell>
        </row>
        <row r="502">
          <cell r="A502">
            <v>502</v>
          </cell>
        </row>
        <row r="503">
          <cell r="A503">
            <v>503</v>
          </cell>
        </row>
        <row r="504">
          <cell r="A504">
            <v>504</v>
          </cell>
        </row>
        <row r="505">
          <cell r="A505">
            <v>505</v>
          </cell>
        </row>
        <row r="506">
          <cell r="A506">
            <v>506</v>
          </cell>
        </row>
        <row r="507">
          <cell r="A507">
            <v>507</v>
          </cell>
        </row>
        <row r="508">
          <cell r="A508">
            <v>508</v>
          </cell>
        </row>
        <row r="509">
          <cell r="A509">
            <v>509</v>
          </cell>
        </row>
        <row r="510">
          <cell r="A510">
            <v>510</v>
          </cell>
        </row>
        <row r="511">
          <cell r="A511">
            <v>511</v>
          </cell>
        </row>
        <row r="512">
          <cell r="A512">
            <v>512</v>
          </cell>
        </row>
        <row r="513">
          <cell r="A513">
            <v>513</v>
          </cell>
        </row>
        <row r="514">
          <cell r="A514">
            <v>514</v>
          </cell>
        </row>
        <row r="515">
          <cell r="A515">
            <v>515</v>
          </cell>
        </row>
        <row r="516">
          <cell r="A516">
            <v>516</v>
          </cell>
        </row>
        <row r="517">
          <cell r="A517">
            <v>517</v>
          </cell>
        </row>
        <row r="518">
          <cell r="A518">
            <v>518</v>
          </cell>
        </row>
        <row r="519">
          <cell r="A519">
            <v>519</v>
          </cell>
        </row>
        <row r="520">
          <cell r="A520">
            <v>520</v>
          </cell>
        </row>
        <row r="521">
          <cell r="A521">
            <v>521</v>
          </cell>
        </row>
        <row r="522">
          <cell r="A522">
            <v>522</v>
          </cell>
        </row>
        <row r="523">
          <cell r="A523">
            <v>523</v>
          </cell>
        </row>
        <row r="524">
          <cell r="A524">
            <v>524</v>
          </cell>
        </row>
        <row r="525">
          <cell r="A525">
            <v>525</v>
          </cell>
        </row>
        <row r="526">
          <cell r="A526">
            <v>526</v>
          </cell>
        </row>
        <row r="527">
          <cell r="A527">
            <v>527</v>
          </cell>
        </row>
        <row r="528">
          <cell r="A528">
            <v>528</v>
          </cell>
        </row>
        <row r="529">
          <cell r="A529">
            <v>529</v>
          </cell>
        </row>
        <row r="530">
          <cell r="A530">
            <v>530</v>
          </cell>
        </row>
        <row r="531">
          <cell r="A531">
            <v>531</v>
          </cell>
        </row>
        <row r="532">
          <cell r="A532">
            <v>532</v>
          </cell>
        </row>
        <row r="533">
          <cell r="A533">
            <v>533</v>
          </cell>
        </row>
        <row r="534">
          <cell r="A534">
            <v>534</v>
          </cell>
        </row>
        <row r="535">
          <cell r="A535">
            <v>535</v>
          </cell>
        </row>
        <row r="536">
          <cell r="A536">
            <v>536</v>
          </cell>
        </row>
        <row r="537">
          <cell r="A537">
            <v>537</v>
          </cell>
        </row>
        <row r="538">
          <cell r="A538">
            <v>538</v>
          </cell>
        </row>
        <row r="539">
          <cell r="A539">
            <v>539</v>
          </cell>
        </row>
        <row r="540">
          <cell r="A540">
            <v>540</v>
          </cell>
        </row>
        <row r="541">
          <cell r="A541">
            <v>541</v>
          </cell>
        </row>
        <row r="542">
          <cell r="A542">
            <v>542</v>
          </cell>
        </row>
        <row r="543">
          <cell r="A543">
            <v>543</v>
          </cell>
        </row>
        <row r="544">
          <cell r="A544">
            <v>544</v>
          </cell>
        </row>
        <row r="545">
          <cell r="A545">
            <v>545</v>
          </cell>
        </row>
        <row r="546">
          <cell r="A546">
            <v>546</v>
          </cell>
        </row>
        <row r="547">
          <cell r="A547">
            <v>547</v>
          </cell>
        </row>
        <row r="548">
          <cell r="A548">
            <v>548</v>
          </cell>
        </row>
        <row r="549">
          <cell r="A549">
            <v>549</v>
          </cell>
        </row>
        <row r="550">
          <cell r="A550">
            <v>550</v>
          </cell>
        </row>
        <row r="551">
          <cell r="A551">
            <v>551</v>
          </cell>
        </row>
        <row r="552">
          <cell r="A552">
            <v>552</v>
          </cell>
        </row>
        <row r="553">
          <cell r="A553">
            <v>553</v>
          </cell>
        </row>
        <row r="554">
          <cell r="A554">
            <v>554</v>
          </cell>
        </row>
        <row r="555">
          <cell r="A555">
            <v>555</v>
          </cell>
        </row>
        <row r="556">
          <cell r="A556">
            <v>556</v>
          </cell>
        </row>
        <row r="557">
          <cell r="A557">
            <v>557</v>
          </cell>
        </row>
        <row r="558">
          <cell r="A558">
            <v>558</v>
          </cell>
        </row>
        <row r="559">
          <cell r="A559">
            <v>559</v>
          </cell>
        </row>
        <row r="560">
          <cell r="A560">
            <v>560</v>
          </cell>
        </row>
        <row r="561">
          <cell r="A561">
            <v>561</v>
          </cell>
        </row>
        <row r="562">
          <cell r="A562">
            <v>562</v>
          </cell>
        </row>
        <row r="563">
          <cell r="A563">
            <v>563</v>
          </cell>
        </row>
        <row r="564">
          <cell r="A564">
            <v>564</v>
          </cell>
        </row>
        <row r="565">
          <cell r="A565">
            <v>565</v>
          </cell>
        </row>
        <row r="566">
          <cell r="A566">
            <v>566</v>
          </cell>
        </row>
        <row r="567">
          <cell r="A567">
            <v>567</v>
          </cell>
        </row>
        <row r="568">
          <cell r="A568">
            <v>568</v>
          </cell>
        </row>
        <row r="569">
          <cell r="A569">
            <v>569</v>
          </cell>
        </row>
        <row r="570">
          <cell r="A570">
            <v>570</v>
          </cell>
        </row>
        <row r="571">
          <cell r="A571">
            <v>571</v>
          </cell>
        </row>
        <row r="572">
          <cell r="A572">
            <v>572</v>
          </cell>
        </row>
        <row r="573">
          <cell r="A573">
            <v>573</v>
          </cell>
        </row>
        <row r="574">
          <cell r="A574">
            <v>574</v>
          </cell>
        </row>
        <row r="575">
          <cell r="A575">
            <v>575</v>
          </cell>
        </row>
        <row r="576">
          <cell r="A576">
            <v>576</v>
          </cell>
        </row>
        <row r="577">
          <cell r="A577">
            <v>577</v>
          </cell>
        </row>
        <row r="578">
          <cell r="A578">
            <v>578</v>
          </cell>
        </row>
        <row r="579">
          <cell r="A579">
            <v>579</v>
          </cell>
        </row>
        <row r="580">
          <cell r="A580">
            <v>580</v>
          </cell>
        </row>
        <row r="581">
          <cell r="A581">
            <v>581</v>
          </cell>
        </row>
        <row r="582">
          <cell r="A582">
            <v>582</v>
          </cell>
        </row>
        <row r="583">
          <cell r="A583">
            <v>583</v>
          </cell>
        </row>
        <row r="584">
          <cell r="A584">
            <v>584</v>
          </cell>
        </row>
        <row r="585">
          <cell r="A585">
            <v>585</v>
          </cell>
        </row>
        <row r="586">
          <cell r="A586">
            <v>586</v>
          </cell>
        </row>
        <row r="587">
          <cell r="A587">
            <v>587</v>
          </cell>
        </row>
        <row r="588">
          <cell r="A588">
            <v>588</v>
          </cell>
        </row>
        <row r="589">
          <cell r="A589">
            <v>589</v>
          </cell>
        </row>
        <row r="590">
          <cell r="A590">
            <v>590</v>
          </cell>
        </row>
        <row r="591">
          <cell r="A591">
            <v>591</v>
          </cell>
        </row>
        <row r="592">
          <cell r="A592">
            <v>592</v>
          </cell>
        </row>
        <row r="593">
          <cell r="A593">
            <v>593</v>
          </cell>
        </row>
        <row r="594">
          <cell r="A594">
            <v>594</v>
          </cell>
        </row>
        <row r="595">
          <cell r="A595">
            <v>595</v>
          </cell>
        </row>
        <row r="596">
          <cell r="A596">
            <v>596</v>
          </cell>
        </row>
        <row r="597">
          <cell r="A597">
            <v>597</v>
          </cell>
        </row>
        <row r="598">
          <cell r="A598">
            <v>598</v>
          </cell>
        </row>
        <row r="599">
          <cell r="A599">
            <v>599</v>
          </cell>
        </row>
        <row r="600">
          <cell r="A600">
            <v>600</v>
          </cell>
        </row>
        <row r="601">
          <cell r="A601">
            <v>601</v>
          </cell>
        </row>
        <row r="602">
          <cell r="A602">
            <v>602</v>
          </cell>
        </row>
        <row r="603">
          <cell r="A603">
            <v>603</v>
          </cell>
        </row>
        <row r="604">
          <cell r="A604">
            <v>604</v>
          </cell>
        </row>
        <row r="605">
          <cell r="A605">
            <v>605</v>
          </cell>
        </row>
        <row r="606">
          <cell r="A606">
            <v>606</v>
          </cell>
        </row>
        <row r="607">
          <cell r="A607">
            <v>607</v>
          </cell>
        </row>
        <row r="608">
          <cell r="A608">
            <v>608</v>
          </cell>
        </row>
        <row r="609">
          <cell r="A609">
            <v>609</v>
          </cell>
        </row>
        <row r="610">
          <cell r="A610">
            <v>610</v>
          </cell>
        </row>
        <row r="611">
          <cell r="A611">
            <v>611</v>
          </cell>
        </row>
        <row r="612">
          <cell r="A612">
            <v>612</v>
          </cell>
        </row>
        <row r="613">
          <cell r="A613">
            <v>613</v>
          </cell>
        </row>
        <row r="614">
          <cell r="A614">
            <v>614</v>
          </cell>
        </row>
        <row r="615">
          <cell r="A615">
            <v>615</v>
          </cell>
        </row>
        <row r="616">
          <cell r="A616">
            <v>616</v>
          </cell>
        </row>
        <row r="617">
          <cell r="A617">
            <v>617</v>
          </cell>
        </row>
        <row r="618">
          <cell r="A618">
            <v>618</v>
          </cell>
        </row>
        <row r="619">
          <cell r="A619">
            <v>619</v>
          </cell>
        </row>
        <row r="620">
          <cell r="A620">
            <v>620</v>
          </cell>
        </row>
        <row r="621">
          <cell r="A621">
            <v>621</v>
          </cell>
        </row>
        <row r="622">
          <cell r="A622">
            <v>622</v>
          </cell>
        </row>
        <row r="623">
          <cell r="A623">
            <v>623</v>
          </cell>
        </row>
        <row r="624">
          <cell r="A624">
            <v>624</v>
          </cell>
        </row>
        <row r="625">
          <cell r="A625">
            <v>625</v>
          </cell>
        </row>
        <row r="626">
          <cell r="A626">
            <v>626</v>
          </cell>
        </row>
        <row r="627">
          <cell r="A627">
            <v>627</v>
          </cell>
        </row>
        <row r="628">
          <cell r="A628">
            <v>628</v>
          </cell>
        </row>
        <row r="629">
          <cell r="A629">
            <v>629</v>
          </cell>
        </row>
        <row r="630">
          <cell r="A630">
            <v>630</v>
          </cell>
        </row>
        <row r="631">
          <cell r="A631">
            <v>631</v>
          </cell>
        </row>
        <row r="632">
          <cell r="A632">
            <v>632</v>
          </cell>
        </row>
        <row r="633">
          <cell r="A633">
            <v>633</v>
          </cell>
        </row>
        <row r="634">
          <cell r="A634">
            <v>634</v>
          </cell>
        </row>
        <row r="635">
          <cell r="A635">
            <v>635</v>
          </cell>
        </row>
        <row r="636">
          <cell r="A636">
            <v>636</v>
          </cell>
        </row>
        <row r="637">
          <cell r="A637">
            <v>637</v>
          </cell>
        </row>
        <row r="638">
          <cell r="A638">
            <v>638</v>
          </cell>
        </row>
        <row r="639">
          <cell r="A639">
            <v>639</v>
          </cell>
        </row>
        <row r="640">
          <cell r="A640">
            <v>640</v>
          </cell>
        </row>
        <row r="641">
          <cell r="A641">
            <v>641</v>
          </cell>
        </row>
        <row r="642">
          <cell r="A642">
            <v>642</v>
          </cell>
        </row>
        <row r="643">
          <cell r="A643">
            <v>643</v>
          </cell>
        </row>
        <row r="644">
          <cell r="A644">
            <v>644</v>
          </cell>
        </row>
        <row r="645">
          <cell r="A645">
            <v>645</v>
          </cell>
        </row>
        <row r="646">
          <cell r="A646">
            <v>646</v>
          </cell>
        </row>
        <row r="647">
          <cell r="A647">
            <v>647</v>
          </cell>
        </row>
        <row r="648">
          <cell r="A648">
            <v>648</v>
          </cell>
        </row>
        <row r="649">
          <cell r="A649">
            <v>649</v>
          </cell>
        </row>
        <row r="650">
          <cell r="A650">
            <v>650</v>
          </cell>
        </row>
        <row r="651">
          <cell r="A651">
            <v>651</v>
          </cell>
        </row>
        <row r="652">
          <cell r="A652">
            <v>652</v>
          </cell>
        </row>
        <row r="653">
          <cell r="A653">
            <v>653</v>
          </cell>
        </row>
        <row r="654">
          <cell r="A654">
            <v>654</v>
          </cell>
        </row>
        <row r="655">
          <cell r="A655">
            <v>655</v>
          </cell>
        </row>
        <row r="656">
          <cell r="A656">
            <v>656</v>
          </cell>
        </row>
        <row r="657">
          <cell r="A657">
            <v>657</v>
          </cell>
        </row>
        <row r="658">
          <cell r="A658">
            <v>658</v>
          </cell>
        </row>
        <row r="659">
          <cell r="A659">
            <v>659</v>
          </cell>
        </row>
        <row r="660">
          <cell r="A660">
            <v>660</v>
          </cell>
        </row>
        <row r="661">
          <cell r="A661">
            <v>661</v>
          </cell>
        </row>
        <row r="662">
          <cell r="A662">
            <v>662</v>
          </cell>
        </row>
        <row r="663">
          <cell r="A663">
            <v>663</v>
          </cell>
        </row>
        <row r="664">
          <cell r="A664">
            <v>664</v>
          </cell>
        </row>
        <row r="665">
          <cell r="A665">
            <v>665</v>
          </cell>
        </row>
        <row r="666">
          <cell r="A666">
            <v>666</v>
          </cell>
        </row>
        <row r="667">
          <cell r="A667">
            <v>667</v>
          </cell>
        </row>
        <row r="668">
          <cell r="A668">
            <v>668</v>
          </cell>
        </row>
        <row r="669">
          <cell r="A669">
            <v>669</v>
          </cell>
        </row>
        <row r="670">
          <cell r="A670">
            <v>670</v>
          </cell>
        </row>
        <row r="671">
          <cell r="A671">
            <v>671</v>
          </cell>
        </row>
        <row r="672">
          <cell r="A672">
            <v>672</v>
          </cell>
        </row>
        <row r="673">
          <cell r="A673">
            <v>673</v>
          </cell>
        </row>
        <row r="674">
          <cell r="A674">
            <v>674</v>
          </cell>
        </row>
        <row r="675">
          <cell r="A675">
            <v>675</v>
          </cell>
        </row>
        <row r="676">
          <cell r="A676">
            <v>676</v>
          </cell>
        </row>
        <row r="677">
          <cell r="A677">
            <v>677</v>
          </cell>
        </row>
        <row r="678">
          <cell r="A678">
            <v>678</v>
          </cell>
        </row>
        <row r="679">
          <cell r="A679">
            <v>679</v>
          </cell>
        </row>
        <row r="680">
          <cell r="A680">
            <v>680</v>
          </cell>
        </row>
        <row r="681">
          <cell r="A681">
            <v>681</v>
          </cell>
        </row>
        <row r="682">
          <cell r="A682">
            <v>682</v>
          </cell>
        </row>
        <row r="683">
          <cell r="A683">
            <v>683</v>
          </cell>
        </row>
        <row r="684">
          <cell r="A684">
            <v>684</v>
          </cell>
        </row>
        <row r="685">
          <cell r="A685">
            <v>685</v>
          </cell>
        </row>
        <row r="686">
          <cell r="A686">
            <v>686</v>
          </cell>
        </row>
        <row r="687">
          <cell r="A687">
            <v>687</v>
          </cell>
        </row>
        <row r="688">
          <cell r="A688">
            <v>688</v>
          </cell>
        </row>
        <row r="689">
          <cell r="A689">
            <v>689</v>
          </cell>
        </row>
        <row r="690">
          <cell r="A690">
            <v>690</v>
          </cell>
        </row>
        <row r="691">
          <cell r="A691">
            <v>691</v>
          </cell>
        </row>
        <row r="692">
          <cell r="A692">
            <v>692</v>
          </cell>
        </row>
        <row r="693">
          <cell r="A693">
            <v>693</v>
          </cell>
        </row>
        <row r="694">
          <cell r="A694">
            <v>694</v>
          </cell>
        </row>
        <row r="695">
          <cell r="A695">
            <v>695</v>
          </cell>
        </row>
        <row r="696">
          <cell r="A696">
            <v>696</v>
          </cell>
        </row>
        <row r="697">
          <cell r="A697">
            <v>697</v>
          </cell>
        </row>
        <row r="698">
          <cell r="A698">
            <v>698</v>
          </cell>
        </row>
        <row r="699">
          <cell r="A699">
            <v>699</v>
          </cell>
        </row>
        <row r="700">
          <cell r="A700">
            <v>700</v>
          </cell>
        </row>
        <row r="701">
          <cell r="A701">
            <v>701</v>
          </cell>
        </row>
        <row r="702">
          <cell r="A702">
            <v>702</v>
          </cell>
        </row>
        <row r="703">
          <cell r="A703">
            <v>703</v>
          </cell>
        </row>
        <row r="704">
          <cell r="A704">
            <v>704</v>
          </cell>
        </row>
        <row r="705">
          <cell r="A705">
            <v>705</v>
          </cell>
        </row>
        <row r="706">
          <cell r="A706">
            <v>706</v>
          </cell>
        </row>
        <row r="707">
          <cell r="A707">
            <v>707</v>
          </cell>
        </row>
        <row r="708">
          <cell r="A708">
            <v>708</v>
          </cell>
        </row>
        <row r="709">
          <cell r="A709">
            <v>709</v>
          </cell>
        </row>
        <row r="710">
          <cell r="A710">
            <v>710</v>
          </cell>
        </row>
        <row r="711">
          <cell r="A711">
            <v>711</v>
          </cell>
        </row>
        <row r="712">
          <cell r="A712">
            <v>712</v>
          </cell>
        </row>
        <row r="713">
          <cell r="A713">
            <v>713</v>
          </cell>
        </row>
        <row r="714">
          <cell r="A714">
            <v>714</v>
          </cell>
        </row>
        <row r="715">
          <cell r="A715">
            <v>715</v>
          </cell>
        </row>
        <row r="716">
          <cell r="A716">
            <v>716</v>
          </cell>
        </row>
        <row r="717">
          <cell r="A717">
            <v>717</v>
          </cell>
        </row>
        <row r="718">
          <cell r="A718">
            <v>718</v>
          </cell>
        </row>
        <row r="719">
          <cell r="A719">
            <v>719</v>
          </cell>
        </row>
        <row r="720">
          <cell r="A720">
            <v>720</v>
          </cell>
        </row>
        <row r="721">
          <cell r="A721">
            <v>721</v>
          </cell>
        </row>
        <row r="722">
          <cell r="A722">
            <v>722</v>
          </cell>
        </row>
        <row r="723">
          <cell r="A723">
            <v>723</v>
          </cell>
        </row>
        <row r="724">
          <cell r="A724">
            <v>724</v>
          </cell>
        </row>
        <row r="725">
          <cell r="A725">
            <v>725</v>
          </cell>
        </row>
        <row r="726">
          <cell r="A726">
            <v>726</v>
          </cell>
        </row>
        <row r="727">
          <cell r="A727">
            <v>727</v>
          </cell>
        </row>
        <row r="728">
          <cell r="A728">
            <v>728</v>
          </cell>
        </row>
        <row r="730">
          <cell r="A730">
            <v>730</v>
          </cell>
        </row>
        <row r="732">
          <cell r="A732">
            <v>732</v>
          </cell>
        </row>
        <row r="733">
          <cell r="A733">
            <v>733</v>
          </cell>
        </row>
        <row r="734">
          <cell r="A734">
            <v>734</v>
          </cell>
        </row>
        <row r="735">
          <cell r="A735">
            <v>735</v>
          </cell>
        </row>
        <row r="736">
          <cell r="A736">
            <v>736</v>
          </cell>
        </row>
        <row r="737">
          <cell r="A737">
            <v>737</v>
          </cell>
        </row>
        <row r="738">
          <cell r="A738">
            <v>738</v>
          </cell>
        </row>
        <row r="739">
          <cell r="A739">
            <v>739</v>
          </cell>
        </row>
        <row r="740">
          <cell r="A740">
            <v>740</v>
          </cell>
        </row>
        <row r="741">
          <cell r="A741">
            <v>741</v>
          </cell>
        </row>
        <row r="742">
          <cell r="A742">
            <v>742</v>
          </cell>
        </row>
        <row r="743">
          <cell r="A743">
            <v>743</v>
          </cell>
        </row>
        <row r="744">
          <cell r="A744">
            <v>744</v>
          </cell>
        </row>
        <row r="745">
          <cell r="A745">
            <v>745</v>
          </cell>
        </row>
        <row r="746">
          <cell r="A746">
            <v>746</v>
          </cell>
        </row>
        <row r="747">
          <cell r="A747">
            <v>747</v>
          </cell>
        </row>
        <row r="748">
          <cell r="A748">
            <v>748</v>
          </cell>
        </row>
        <row r="749">
          <cell r="A749">
            <v>749</v>
          </cell>
        </row>
        <row r="750">
          <cell r="A750">
            <v>750</v>
          </cell>
        </row>
        <row r="751">
          <cell r="A751">
            <v>751</v>
          </cell>
        </row>
      </sheetData>
      <sheetData sheetId="7">
        <row r="1">
          <cell r="A1" t="str">
            <v>A</v>
          </cell>
        </row>
        <row r="2">
          <cell r="A2">
            <v>753</v>
          </cell>
        </row>
        <row r="3">
          <cell r="A3">
            <v>754</v>
          </cell>
        </row>
        <row r="4">
          <cell r="A4">
            <v>755</v>
          </cell>
        </row>
        <row r="5">
          <cell r="A5">
            <v>756</v>
          </cell>
        </row>
        <row r="6">
          <cell r="A6">
            <v>757</v>
          </cell>
        </row>
        <row r="7">
          <cell r="A7">
            <v>758</v>
          </cell>
        </row>
        <row r="8">
          <cell r="A8">
            <v>759</v>
          </cell>
        </row>
        <row r="9">
          <cell r="A9">
            <v>760</v>
          </cell>
        </row>
        <row r="10">
          <cell r="A10">
            <v>761</v>
          </cell>
        </row>
        <row r="11">
          <cell r="A11">
            <v>762</v>
          </cell>
        </row>
        <row r="12">
          <cell r="A12">
            <v>763</v>
          </cell>
        </row>
        <row r="13">
          <cell r="A13">
            <v>764</v>
          </cell>
        </row>
        <row r="14">
          <cell r="A14">
            <v>765</v>
          </cell>
        </row>
        <row r="15">
          <cell r="A15">
            <v>766</v>
          </cell>
        </row>
        <row r="16">
          <cell r="A16">
            <v>767</v>
          </cell>
        </row>
        <row r="17">
          <cell r="A17">
            <v>768</v>
          </cell>
        </row>
        <row r="18">
          <cell r="A18">
            <v>769</v>
          </cell>
        </row>
        <row r="19">
          <cell r="A19">
            <v>770</v>
          </cell>
        </row>
        <row r="20">
          <cell r="A20">
            <v>771</v>
          </cell>
        </row>
        <row r="21">
          <cell r="A21">
            <v>772</v>
          </cell>
        </row>
        <row r="22">
          <cell r="A22">
            <v>773</v>
          </cell>
        </row>
        <row r="23">
          <cell r="A23">
            <v>774</v>
          </cell>
        </row>
        <row r="24">
          <cell r="A24">
            <v>775</v>
          </cell>
        </row>
        <row r="25">
          <cell r="A25">
            <v>776</v>
          </cell>
        </row>
        <row r="26">
          <cell r="A26">
            <v>777</v>
          </cell>
        </row>
        <row r="27">
          <cell r="A27">
            <v>778</v>
          </cell>
        </row>
        <row r="28">
          <cell r="A28">
            <v>779</v>
          </cell>
        </row>
        <row r="29">
          <cell r="A29">
            <v>780</v>
          </cell>
        </row>
        <row r="30">
          <cell r="A30">
            <v>781</v>
          </cell>
        </row>
        <row r="31">
          <cell r="A31">
            <v>782</v>
          </cell>
        </row>
        <row r="32">
          <cell r="A32">
            <v>783</v>
          </cell>
        </row>
        <row r="33">
          <cell r="A33">
            <v>784</v>
          </cell>
        </row>
        <row r="34">
          <cell r="A34">
            <v>785</v>
          </cell>
        </row>
        <row r="35">
          <cell r="A35">
            <v>786</v>
          </cell>
        </row>
        <row r="36">
          <cell r="A36">
            <v>787</v>
          </cell>
        </row>
        <row r="37">
          <cell r="A37">
            <v>788</v>
          </cell>
        </row>
        <row r="38">
          <cell r="A38">
            <v>789</v>
          </cell>
        </row>
        <row r="39">
          <cell r="A39">
            <v>790</v>
          </cell>
        </row>
        <row r="40">
          <cell r="A40">
            <v>791</v>
          </cell>
        </row>
        <row r="41">
          <cell r="A41">
            <v>792</v>
          </cell>
        </row>
        <row r="42">
          <cell r="A42">
            <v>793</v>
          </cell>
        </row>
        <row r="43">
          <cell r="A43">
            <v>794</v>
          </cell>
        </row>
        <row r="44">
          <cell r="A44">
            <v>795</v>
          </cell>
        </row>
        <row r="45">
          <cell r="A45">
            <v>796</v>
          </cell>
        </row>
        <row r="46">
          <cell r="A46">
            <v>797</v>
          </cell>
        </row>
        <row r="47">
          <cell r="A47">
            <v>798</v>
          </cell>
        </row>
        <row r="48">
          <cell r="A48">
            <v>799</v>
          </cell>
        </row>
        <row r="49">
          <cell r="A49">
            <v>800</v>
          </cell>
        </row>
        <row r="50">
          <cell r="A50">
            <v>801</v>
          </cell>
        </row>
        <row r="51">
          <cell r="A51">
            <v>802</v>
          </cell>
        </row>
        <row r="52">
          <cell r="A52">
            <v>803</v>
          </cell>
        </row>
        <row r="53">
          <cell r="A53">
            <v>804</v>
          </cell>
        </row>
        <row r="54">
          <cell r="A54">
            <v>805</v>
          </cell>
        </row>
        <row r="55">
          <cell r="A55">
            <v>806</v>
          </cell>
        </row>
        <row r="56">
          <cell r="A56">
            <v>807</v>
          </cell>
        </row>
        <row r="57">
          <cell r="A57">
            <v>808</v>
          </cell>
        </row>
        <row r="58">
          <cell r="A58">
            <v>809</v>
          </cell>
        </row>
        <row r="59">
          <cell r="A59">
            <v>810</v>
          </cell>
        </row>
        <row r="60">
          <cell r="A60">
            <v>811</v>
          </cell>
        </row>
        <row r="61">
          <cell r="A61">
            <v>812</v>
          </cell>
        </row>
        <row r="62">
          <cell r="A62">
            <v>813</v>
          </cell>
        </row>
        <row r="63">
          <cell r="A63">
            <v>814</v>
          </cell>
        </row>
        <row r="64">
          <cell r="A64">
            <v>815</v>
          </cell>
        </row>
        <row r="65">
          <cell r="A65">
            <v>816</v>
          </cell>
        </row>
        <row r="66">
          <cell r="A66">
            <v>817</v>
          </cell>
        </row>
        <row r="67">
          <cell r="A67">
            <v>818</v>
          </cell>
        </row>
        <row r="68">
          <cell r="A68">
            <v>819</v>
          </cell>
        </row>
        <row r="69">
          <cell r="A69">
            <v>820</v>
          </cell>
        </row>
        <row r="70">
          <cell r="A70">
            <v>821</v>
          </cell>
        </row>
        <row r="71">
          <cell r="A71">
            <v>822</v>
          </cell>
        </row>
        <row r="72">
          <cell r="A72">
            <v>823</v>
          </cell>
        </row>
        <row r="73">
          <cell r="A73">
            <v>824</v>
          </cell>
        </row>
        <row r="74">
          <cell r="A74">
            <v>825</v>
          </cell>
        </row>
        <row r="75">
          <cell r="A75">
            <v>826</v>
          </cell>
        </row>
        <row r="76">
          <cell r="A76">
            <v>827</v>
          </cell>
        </row>
        <row r="77">
          <cell r="A77">
            <v>828</v>
          </cell>
        </row>
        <row r="78">
          <cell r="A78">
            <v>829</v>
          </cell>
        </row>
        <row r="79">
          <cell r="A79">
            <v>830</v>
          </cell>
        </row>
        <row r="80">
          <cell r="A80">
            <v>831</v>
          </cell>
        </row>
        <row r="81">
          <cell r="A81">
            <v>832</v>
          </cell>
        </row>
        <row r="82">
          <cell r="A82">
            <v>833</v>
          </cell>
        </row>
        <row r="83">
          <cell r="A83">
            <v>834</v>
          </cell>
        </row>
        <row r="84">
          <cell r="A84">
            <v>835</v>
          </cell>
        </row>
        <row r="85">
          <cell r="A85">
            <v>836</v>
          </cell>
        </row>
        <row r="86">
          <cell r="A86">
            <v>837</v>
          </cell>
        </row>
        <row r="87">
          <cell r="A87">
            <v>838</v>
          </cell>
        </row>
        <row r="88">
          <cell r="A88">
            <v>839</v>
          </cell>
        </row>
        <row r="89">
          <cell r="A89">
            <v>840</v>
          </cell>
        </row>
        <row r="90">
          <cell r="A90">
            <v>841</v>
          </cell>
        </row>
        <row r="91">
          <cell r="A91">
            <v>842</v>
          </cell>
        </row>
        <row r="92">
          <cell r="A92">
            <v>843</v>
          </cell>
        </row>
        <row r="93">
          <cell r="A93">
            <v>844</v>
          </cell>
        </row>
        <row r="94">
          <cell r="A94">
            <v>845</v>
          </cell>
        </row>
        <row r="95">
          <cell r="A95">
            <v>846</v>
          </cell>
        </row>
        <row r="96">
          <cell r="A96">
            <v>847</v>
          </cell>
        </row>
        <row r="97">
          <cell r="A97">
            <v>848</v>
          </cell>
        </row>
        <row r="98">
          <cell r="A98">
            <v>849</v>
          </cell>
        </row>
        <row r="99">
          <cell r="A99">
            <v>850</v>
          </cell>
        </row>
        <row r="100">
          <cell r="A100">
            <v>851</v>
          </cell>
        </row>
        <row r="101">
          <cell r="A101">
            <v>852</v>
          </cell>
        </row>
        <row r="102">
          <cell r="A102">
            <v>853</v>
          </cell>
        </row>
        <row r="103">
          <cell r="A103">
            <v>854</v>
          </cell>
        </row>
        <row r="104">
          <cell r="A104">
            <v>855</v>
          </cell>
        </row>
        <row r="105">
          <cell r="A105">
            <v>856</v>
          </cell>
        </row>
        <row r="106">
          <cell r="A106">
            <v>857</v>
          </cell>
        </row>
        <row r="107">
          <cell r="A107">
            <v>858</v>
          </cell>
        </row>
        <row r="108">
          <cell r="A108">
            <v>859</v>
          </cell>
        </row>
        <row r="109">
          <cell r="A109">
            <v>860</v>
          </cell>
        </row>
        <row r="110">
          <cell r="A110">
            <v>861</v>
          </cell>
        </row>
        <row r="111">
          <cell r="A111">
            <v>862</v>
          </cell>
        </row>
        <row r="112">
          <cell r="A112">
            <v>863</v>
          </cell>
        </row>
        <row r="113">
          <cell r="A113">
            <v>864</v>
          </cell>
        </row>
        <row r="114">
          <cell r="A114">
            <v>865</v>
          </cell>
        </row>
        <row r="115">
          <cell r="A115">
            <v>866</v>
          </cell>
        </row>
        <row r="116">
          <cell r="A116">
            <v>867</v>
          </cell>
        </row>
        <row r="117">
          <cell r="A117">
            <v>868</v>
          </cell>
        </row>
        <row r="118">
          <cell r="A118">
            <v>869</v>
          </cell>
        </row>
        <row r="119">
          <cell r="A119">
            <v>870</v>
          </cell>
        </row>
        <row r="120">
          <cell r="A120">
            <v>871</v>
          </cell>
        </row>
        <row r="121">
          <cell r="A121">
            <v>872</v>
          </cell>
        </row>
        <row r="122">
          <cell r="A122">
            <v>873</v>
          </cell>
        </row>
        <row r="123">
          <cell r="A123">
            <v>874</v>
          </cell>
        </row>
        <row r="124">
          <cell r="A124">
            <v>875</v>
          </cell>
        </row>
        <row r="125">
          <cell r="A125">
            <v>876</v>
          </cell>
        </row>
        <row r="126">
          <cell r="A126">
            <v>877</v>
          </cell>
        </row>
        <row r="127">
          <cell r="A127">
            <v>878</v>
          </cell>
        </row>
        <row r="128">
          <cell r="A128">
            <v>879</v>
          </cell>
        </row>
        <row r="129">
          <cell r="A129">
            <v>880</v>
          </cell>
        </row>
        <row r="130">
          <cell r="A130">
            <v>881</v>
          </cell>
        </row>
        <row r="131">
          <cell r="A131">
            <v>882</v>
          </cell>
        </row>
        <row r="132">
          <cell r="A132">
            <v>883</v>
          </cell>
        </row>
        <row r="133">
          <cell r="A133">
            <v>884</v>
          </cell>
        </row>
        <row r="134">
          <cell r="A134">
            <v>885</v>
          </cell>
        </row>
        <row r="135">
          <cell r="A135">
            <v>886</v>
          </cell>
        </row>
        <row r="136">
          <cell r="A136">
            <v>887</v>
          </cell>
        </row>
        <row r="137">
          <cell r="A137">
            <v>888</v>
          </cell>
        </row>
        <row r="138">
          <cell r="A138">
            <v>889</v>
          </cell>
        </row>
        <row r="139">
          <cell r="A139">
            <v>890</v>
          </cell>
        </row>
        <row r="140">
          <cell r="A140">
            <v>891</v>
          </cell>
        </row>
        <row r="141">
          <cell r="A141">
            <v>892</v>
          </cell>
        </row>
        <row r="142">
          <cell r="A142">
            <v>893</v>
          </cell>
        </row>
        <row r="143">
          <cell r="A143">
            <v>894</v>
          </cell>
        </row>
        <row r="144">
          <cell r="A144">
            <v>895</v>
          </cell>
        </row>
        <row r="145">
          <cell r="A145">
            <v>896</v>
          </cell>
        </row>
        <row r="146">
          <cell r="A146">
            <v>897</v>
          </cell>
        </row>
        <row r="147">
          <cell r="A147">
            <v>898</v>
          </cell>
        </row>
        <row r="148">
          <cell r="A148">
            <v>899</v>
          </cell>
        </row>
        <row r="149">
          <cell r="A149">
            <v>900</v>
          </cell>
        </row>
        <row r="150">
          <cell r="A150">
            <v>901</v>
          </cell>
        </row>
        <row r="151">
          <cell r="A151">
            <v>902</v>
          </cell>
        </row>
        <row r="152">
          <cell r="A152">
            <v>903</v>
          </cell>
        </row>
        <row r="153">
          <cell r="A153">
            <v>904</v>
          </cell>
        </row>
        <row r="154">
          <cell r="A154">
            <v>905</v>
          </cell>
        </row>
        <row r="155">
          <cell r="A155">
            <v>906</v>
          </cell>
        </row>
        <row r="156">
          <cell r="A156">
            <v>907</v>
          </cell>
        </row>
        <row r="157">
          <cell r="A157">
            <v>908</v>
          </cell>
        </row>
        <row r="158">
          <cell r="A158">
            <v>909</v>
          </cell>
        </row>
        <row r="159">
          <cell r="A159">
            <v>910</v>
          </cell>
        </row>
        <row r="160">
          <cell r="A160">
            <v>911</v>
          </cell>
        </row>
        <row r="161">
          <cell r="A161">
            <v>912</v>
          </cell>
        </row>
        <row r="162">
          <cell r="A162">
            <v>913</v>
          </cell>
        </row>
        <row r="163">
          <cell r="A163">
            <v>914</v>
          </cell>
        </row>
        <row r="164">
          <cell r="A164">
            <v>915</v>
          </cell>
        </row>
        <row r="165">
          <cell r="A165">
            <v>916</v>
          </cell>
        </row>
        <row r="166">
          <cell r="A166">
            <v>917</v>
          </cell>
        </row>
        <row r="167">
          <cell r="A167">
            <v>918</v>
          </cell>
        </row>
        <row r="168">
          <cell r="A168">
            <v>919</v>
          </cell>
        </row>
        <row r="169">
          <cell r="A169">
            <v>920</v>
          </cell>
        </row>
        <row r="170">
          <cell r="A170">
            <v>921</v>
          </cell>
        </row>
        <row r="171">
          <cell r="A171">
            <v>922</v>
          </cell>
        </row>
        <row r="172">
          <cell r="A172">
            <v>923</v>
          </cell>
        </row>
        <row r="173">
          <cell r="A173">
            <v>924</v>
          </cell>
        </row>
        <row r="174">
          <cell r="A174">
            <v>925</v>
          </cell>
        </row>
        <row r="175">
          <cell r="A175">
            <v>926</v>
          </cell>
        </row>
        <row r="176">
          <cell r="A176">
            <v>927</v>
          </cell>
        </row>
        <row r="177">
          <cell r="A177">
            <v>928</v>
          </cell>
        </row>
        <row r="178">
          <cell r="A178">
            <v>929</v>
          </cell>
        </row>
        <row r="179">
          <cell r="A179">
            <v>930</v>
          </cell>
        </row>
        <row r="180">
          <cell r="A180">
            <v>931</v>
          </cell>
        </row>
        <row r="181">
          <cell r="A181">
            <v>932</v>
          </cell>
        </row>
        <row r="182">
          <cell r="A182">
            <v>933</v>
          </cell>
        </row>
        <row r="183">
          <cell r="A183">
            <v>934</v>
          </cell>
        </row>
        <row r="184">
          <cell r="A184">
            <v>935</v>
          </cell>
        </row>
        <row r="185">
          <cell r="A185">
            <v>936</v>
          </cell>
        </row>
        <row r="186">
          <cell r="A186">
            <v>937</v>
          </cell>
        </row>
        <row r="187">
          <cell r="A187">
            <v>938</v>
          </cell>
        </row>
        <row r="188">
          <cell r="A188">
            <v>939</v>
          </cell>
        </row>
        <row r="189">
          <cell r="A189">
            <v>940</v>
          </cell>
        </row>
        <row r="190">
          <cell r="A190">
            <v>941</v>
          </cell>
        </row>
        <row r="191">
          <cell r="A191">
            <v>942</v>
          </cell>
        </row>
        <row r="192">
          <cell r="A192">
            <v>943</v>
          </cell>
        </row>
        <row r="193">
          <cell r="A193">
            <v>944</v>
          </cell>
        </row>
        <row r="194">
          <cell r="A194">
            <v>945</v>
          </cell>
        </row>
        <row r="195">
          <cell r="A195">
            <v>946</v>
          </cell>
        </row>
        <row r="196">
          <cell r="A196">
            <v>947</v>
          </cell>
        </row>
        <row r="197">
          <cell r="A197">
            <v>948</v>
          </cell>
        </row>
        <row r="198">
          <cell r="A198">
            <v>949</v>
          </cell>
        </row>
        <row r="199">
          <cell r="A199">
            <v>950</v>
          </cell>
        </row>
        <row r="200">
          <cell r="A200">
            <v>951</v>
          </cell>
        </row>
        <row r="201">
          <cell r="A201">
            <v>952</v>
          </cell>
        </row>
        <row r="202">
          <cell r="A202">
            <v>953</v>
          </cell>
        </row>
        <row r="203">
          <cell r="A203">
            <v>954</v>
          </cell>
        </row>
        <row r="204">
          <cell r="A204">
            <v>955</v>
          </cell>
        </row>
        <row r="205">
          <cell r="A205">
            <v>956</v>
          </cell>
        </row>
        <row r="206">
          <cell r="A206">
            <v>957</v>
          </cell>
        </row>
        <row r="207">
          <cell r="A207">
            <v>958</v>
          </cell>
        </row>
        <row r="208">
          <cell r="A208">
            <v>959</v>
          </cell>
        </row>
        <row r="209">
          <cell r="A209">
            <v>960</v>
          </cell>
        </row>
        <row r="210">
          <cell r="A210">
            <v>961</v>
          </cell>
        </row>
        <row r="211">
          <cell r="A211">
            <v>962</v>
          </cell>
        </row>
        <row r="212">
          <cell r="A212">
            <v>963</v>
          </cell>
        </row>
        <row r="213">
          <cell r="A213">
            <v>964</v>
          </cell>
        </row>
        <row r="214">
          <cell r="A214">
            <v>965</v>
          </cell>
        </row>
        <row r="215">
          <cell r="A215">
            <v>966</v>
          </cell>
        </row>
        <row r="216">
          <cell r="A216">
            <v>967</v>
          </cell>
        </row>
        <row r="217">
          <cell r="A217">
            <v>968</v>
          </cell>
        </row>
        <row r="218">
          <cell r="A218">
            <v>969</v>
          </cell>
        </row>
        <row r="219">
          <cell r="A219">
            <v>970</v>
          </cell>
        </row>
        <row r="220">
          <cell r="A220">
            <v>971</v>
          </cell>
        </row>
        <row r="221">
          <cell r="A221">
            <v>972</v>
          </cell>
        </row>
        <row r="222">
          <cell r="A222">
            <v>973</v>
          </cell>
        </row>
        <row r="223">
          <cell r="A223">
            <v>974</v>
          </cell>
        </row>
        <row r="224">
          <cell r="A224">
            <v>975</v>
          </cell>
        </row>
        <row r="225">
          <cell r="A225">
            <v>976</v>
          </cell>
        </row>
        <row r="226">
          <cell r="A226">
            <v>977</v>
          </cell>
        </row>
        <row r="227">
          <cell r="A227">
            <v>978</v>
          </cell>
        </row>
        <row r="228">
          <cell r="A228">
            <v>979</v>
          </cell>
        </row>
        <row r="229">
          <cell r="A229">
            <v>980</v>
          </cell>
        </row>
        <row r="230">
          <cell r="A230">
            <v>981</v>
          </cell>
        </row>
        <row r="231">
          <cell r="A231">
            <v>982</v>
          </cell>
        </row>
        <row r="232">
          <cell r="A232">
            <v>983</v>
          </cell>
        </row>
        <row r="233">
          <cell r="A233">
            <v>984</v>
          </cell>
        </row>
        <row r="234">
          <cell r="A234">
            <v>985</v>
          </cell>
        </row>
        <row r="235">
          <cell r="A235">
            <v>986</v>
          </cell>
        </row>
        <row r="236">
          <cell r="A236">
            <v>987</v>
          </cell>
        </row>
        <row r="237">
          <cell r="A237">
            <v>988</v>
          </cell>
        </row>
        <row r="238">
          <cell r="A238">
            <v>989</v>
          </cell>
        </row>
        <row r="239">
          <cell r="A239">
            <v>990</v>
          </cell>
        </row>
        <row r="240">
          <cell r="A240">
            <v>991</v>
          </cell>
        </row>
        <row r="241">
          <cell r="A241">
            <v>992</v>
          </cell>
        </row>
        <row r="242">
          <cell r="A242">
            <v>993</v>
          </cell>
        </row>
        <row r="243">
          <cell r="A243">
            <v>994</v>
          </cell>
        </row>
        <row r="244">
          <cell r="A244">
            <v>995</v>
          </cell>
        </row>
        <row r="245">
          <cell r="A245">
            <v>996</v>
          </cell>
        </row>
        <row r="246">
          <cell r="A246">
            <v>997</v>
          </cell>
        </row>
        <row r="247">
          <cell r="A247">
            <v>998</v>
          </cell>
        </row>
        <row r="248">
          <cell r="A248">
            <v>999</v>
          </cell>
        </row>
        <row r="249">
          <cell r="A249">
            <v>1000</v>
          </cell>
        </row>
        <row r="250">
          <cell r="A250">
            <v>1001</v>
          </cell>
        </row>
        <row r="251">
          <cell r="A251">
            <v>1002</v>
          </cell>
        </row>
        <row r="252">
          <cell r="A252">
            <v>1003</v>
          </cell>
        </row>
        <row r="253">
          <cell r="A253">
            <v>1004</v>
          </cell>
        </row>
        <row r="254">
          <cell r="A254">
            <v>1005</v>
          </cell>
        </row>
        <row r="255">
          <cell r="A255">
            <v>1006</v>
          </cell>
        </row>
        <row r="256">
          <cell r="A256">
            <v>1007</v>
          </cell>
        </row>
        <row r="257">
          <cell r="A257">
            <v>1008</v>
          </cell>
        </row>
        <row r="258">
          <cell r="A258">
            <v>1009</v>
          </cell>
        </row>
        <row r="259">
          <cell r="A259">
            <v>1010</v>
          </cell>
        </row>
        <row r="260">
          <cell r="A260">
            <v>1011</v>
          </cell>
        </row>
        <row r="261">
          <cell r="A261">
            <v>1012</v>
          </cell>
        </row>
        <row r="262">
          <cell r="A262">
            <v>1013</v>
          </cell>
        </row>
        <row r="263">
          <cell r="A263">
            <v>1014</v>
          </cell>
        </row>
        <row r="264">
          <cell r="A264">
            <v>1015</v>
          </cell>
        </row>
        <row r="265">
          <cell r="A265">
            <v>1016</v>
          </cell>
        </row>
        <row r="266">
          <cell r="A266">
            <v>1017</v>
          </cell>
        </row>
        <row r="267">
          <cell r="A267">
            <v>1018</v>
          </cell>
        </row>
        <row r="268">
          <cell r="A268">
            <v>1019</v>
          </cell>
        </row>
        <row r="269">
          <cell r="A269">
            <v>1020</v>
          </cell>
        </row>
        <row r="270">
          <cell r="A270">
            <v>1021</v>
          </cell>
        </row>
        <row r="271">
          <cell r="A271">
            <v>1022</v>
          </cell>
        </row>
        <row r="272">
          <cell r="A272">
            <v>1023</v>
          </cell>
        </row>
        <row r="273">
          <cell r="A273">
            <v>1024</v>
          </cell>
        </row>
        <row r="274">
          <cell r="A274">
            <v>1025</v>
          </cell>
        </row>
        <row r="275">
          <cell r="A275">
            <v>1026</v>
          </cell>
        </row>
        <row r="276">
          <cell r="A276">
            <v>1027</v>
          </cell>
        </row>
        <row r="277">
          <cell r="A277">
            <v>1028</v>
          </cell>
        </row>
        <row r="278">
          <cell r="A278">
            <v>1029</v>
          </cell>
        </row>
        <row r="279">
          <cell r="A279">
            <v>1030</v>
          </cell>
        </row>
        <row r="280">
          <cell r="A280">
            <v>1031</v>
          </cell>
        </row>
        <row r="281">
          <cell r="A281">
            <v>1032</v>
          </cell>
        </row>
        <row r="282">
          <cell r="A282">
            <v>1033</v>
          </cell>
        </row>
        <row r="283">
          <cell r="A283">
            <v>1034</v>
          </cell>
        </row>
        <row r="284">
          <cell r="A284">
            <v>1035</v>
          </cell>
        </row>
        <row r="285">
          <cell r="A285">
            <v>1036</v>
          </cell>
        </row>
        <row r="286">
          <cell r="A286">
            <v>1037</v>
          </cell>
        </row>
        <row r="287">
          <cell r="A287">
            <v>1038</v>
          </cell>
        </row>
        <row r="288">
          <cell r="A288">
            <v>1039</v>
          </cell>
        </row>
        <row r="289">
          <cell r="A289">
            <v>1040</v>
          </cell>
        </row>
        <row r="290">
          <cell r="A290">
            <v>1041</v>
          </cell>
        </row>
        <row r="291">
          <cell r="A291">
            <v>1042</v>
          </cell>
        </row>
        <row r="292">
          <cell r="A292">
            <v>1043</v>
          </cell>
        </row>
        <row r="293">
          <cell r="A293">
            <v>1044</v>
          </cell>
        </row>
        <row r="294">
          <cell r="A294">
            <v>1045</v>
          </cell>
        </row>
        <row r="295">
          <cell r="A295">
            <v>1046</v>
          </cell>
        </row>
        <row r="296">
          <cell r="A296">
            <v>1047</v>
          </cell>
        </row>
        <row r="297">
          <cell r="A297">
            <v>1048</v>
          </cell>
        </row>
        <row r="298">
          <cell r="A298">
            <v>1049</v>
          </cell>
        </row>
        <row r="299">
          <cell r="A299">
            <v>1050</v>
          </cell>
        </row>
        <row r="300">
          <cell r="A300">
            <v>1051</v>
          </cell>
        </row>
        <row r="301">
          <cell r="A301">
            <v>1052</v>
          </cell>
        </row>
        <row r="302">
          <cell r="A302">
            <v>1053</v>
          </cell>
        </row>
        <row r="303">
          <cell r="A303">
            <v>1054</v>
          </cell>
        </row>
        <row r="304">
          <cell r="A304">
            <v>1055</v>
          </cell>
        </row>
        <row r="305">
          <cell r="A305">
            <v>1056</v>
          </cell>
        </row>
        <row r="306">
          <cell r="A306">
            <v>1057</v>
          </cell>
        </row>
        <row r="307">
          <cell r="A307">
            <v>1058</v>
          </cell>
        </row>
        <row r="308">
          <cell r="A308">
            <v>1059</v>
          </cell>
        </row>
        <row r="309">
          <cell r="A309">
            <v>1060</v>
          </cell>
        </row>
        <row r="310">
          <cell r="A310">
            <v>1061</v>
          </cell>
        </row>
        <row r="311">
          <cell r="A311">
            <v>1062</v>
          </cell>
        </row>
        <row r="312">
          <cell r="A312">
            <v>1063</v>
          </cell>
        </row>
        <row r="313">
          <cell r="A313">
            <v>1064</v>
          </cell>
        </row>
        <row r="314">
          <cell r="A314">
            <v>1065</v>
          </cell>
        </row>
        <row r="315">
          <cell r="A315">
            <v>1066</v>
          </cell>
        </row>
        <row r="316">
          <cell r="A316">
            <v>1067</v>
          </cell>
        </row>
        <row r="317">
          <cell r="A317">
            <v>1068</v>
          </cell>
        </row>
        <row r="318">
          <cell r="A318">
            <v>1069</v>
          </cell>
        </row>
        <row r="319">
          <cell r="A319">
            <v>1070</v>
          </cell>
        </row>
        <row r="320">
          <cell r="A320">
            <v>1071</v>
          </cell>
        </row>
        <row r="321">
          <cell r="A321">
            <v>1072</v>
          </cell>
        </row>
        <row r="322">
          <cell r="A322">
            <v>1073</v>
          </cell>
        </row>
        <row r="323">
          <cell r="A323">
            <v>1074</v>
          </cell>
        </row>
        <row r="324">
          <cell r="A324">
            <v>1075</v>
          </cell>
        </row>
        <row r="325">
          <cell r="A325">
            <v>1076</v>
          </cell>
        </row>
        <row r="326">
          <cell r="A326">
            <v>1077</v>
          </cell>
        </row>
        <row r="327">
          <cell r="A327">
            <v>1078</v>
          </cell>
        </row>
        <row r="328">
          <cell r="A328">
            <v>1079</v>
          </cell>
        </row>
        <row r="329">
          <cell r="A329">
            <v>1080</v>
          </cell>
        </row>
        <row r="330">
          <cell r="A330">
            <v>1081</v>
          </cell>
        </row>
        <row r="331">
          <cell r="A331">
            <v>1082</v>
          </cell>
        </row>
        <row r="332">
          <cell r="A332">
            <v>1083</v>
          </cell>
        </row>
        <row r="333">
          <cell r="A333">
            <v>1084</v>
          </cell>
        </row>
        <row r="334">
          <cell r="A334">
            <v>1085</v>
          </cell>
        </row>
        <row r="335">
          <cell r="A335">
            <v>1086</v>
          </cell>
        </row>
        <row r="336">
          <cell r="A336">
            <v>1087</v>
          </cell>
        </row>
        <row r="337">
          <cell r="A337">
            <v>1088</v>
          </cell>
        </row>
        <row r="338">
          <cell r="A338">
            <v>1089</v>
          </cell>
        </row>
        <row r="339">
          <cell r="A339">
            <v>1090</v>
          </cell>
        </row>
        <row r="340">
          <cell r="A340">
            <v>1091</v>
          </cell>
        </row>
        <row r="341">
          <cell r="A341">
            <v>1092</v>
          </cell>
        </row>
        <row r="342">
          <cell r="A342">
            <v>1093</v>
          </cell>
        </row>
        <row r="343">
          <cell r="A343">
            <v>1094</v>
          </cell>
        </row>
        <row r="344">
          <cell r="A344">
            <v>1095</v>
          </cell>
        </row>
        <row r="345">
          <cell r="A345">
            <v>1096</v>
          </cell>
        </row>
        <row r="346">
          <cell r="A346">
            <v>1097</v>
          </cell>
        </row>
        <row r="347">
          <cell r="A347">
            <v>1098</v>
          </cell>
        </row>
        <row r="348">
          <cell r="A348">
            <v>1099</v>
          </cell>
        </row>
        <row r="349">
          <cell r="A349">
            <v>1100</v>
          </cell>
        </row>
        <row r="350">
          <cell r="A350">
            <v>1101</v>
          </cell>
        </row>
        <row r="351">
          <cell r="A351">
            <v>1102</v>
          </cell>
        </row>
        <row r="352">
          <cell r="A352">
            <v>1103</v>
          </cell>
        </row>
        <row r="353">
          <cell r="A353">
            <v>1104</v>
          </cell>
        </row>
        <row r="354">
          <cell r="A354">
            <v>1105</v>
          </cell>
        </row>
        <row r="355">
          <cell r="A355">
            <v>1106</v>
          </cell>
        </row>
        <row r="356">
          <cell r="A356">
            <v>1107</v>
          </cell>
        </row>
        <row r="357">
          <cell r="A357">
            <v>1108</v>
          </cell>
        </row>
        <row r="358">
          <cell r="A358">
            <v>1109</v>
          </cell>
        </row>
        <row r="359">
          <cell r="A359">
            <v>1110</v>
          </cell>
        </row>
        <row r="360">
          <cell r="A360">
            <v>1111</v>
          </cell>
        </row>
        <row r="361">
          <cell r="A361">
            <v>1112</v>
          </cell>
        </row>
        <row r="362">
          <cell r="A362">
            <v>1113</v>
          </cell>
        </row>
        <row r="363">
          <cell r="A363">
            <v>1114</v>
          </cell>
        </row>
        <row r="364">
          <cell r="A364">
            <v>1115</v>
          </cell>
        </row>
        <row r="365">
          <cell r="A365">
            <v>1116</v>
          </cell>
        </row>
        <row r="366">
          <cell r="A366">
            <v>1117</v>
          </cell>
        </row>
        <row r="367">
          <cell r="A367">
            <v>1118</v>
          </cell>
        </row>
        <row r="368">
          <cell r="A368">
            <v>1119</v>
          </cell>
        </row>
        <row r="369">
          <cell r="A369">
            <v>1120</v>
          </cell>
        </row>
        <row r="370">
          <cell r="A370">
            <v>1121</v>
          </cell>
        </row>
        <row r="371">
          <cell r="A371">
            <v>1122</v>
          </cell>
        </row>
        <row r="372">
          <cell r="A372">
            <v>1123</v>
          </cell>
        </row>
        <row r="373">
          <cell r="A373">
            <v>1124</v>
          </cell>
        </row>
        <row r="374">
          <cell r="A374">
            <v>1125</v>
          </cell>
        </row>
        <row r="375">
          <cell r="A375">
            <v>1126</v>
          </cell>
        </row>
        <row r="376">
          <cell r="A376">
            <v>1127</v>
          </cell>
        </row>
        <row r="377">
          <cell r="A377">
            <v>1128</v>
          </cell>
        </row>
        <row r="378">
          <cell r="A378">
            <v>1129</v>
          </cell>
        </row>
        <row r="379">
          <cell r="A379">
            <v>1130</v>
          </cell>
        </row>
        <row r="380">
          <cell r="A380">
            <v>1131</v>
          </cell>
        </row>
        <row r="381">
          <cell r="A381">
            <v>1132</v>
          </cell>
        </row>
        <row r="382">
          <cell r="A382">
            <v>1133</v>
          </cell>
        </row>
        <row r="383">
          <cell r="A383">
            <v>1134</v>
          </cell>
        </row>
        <row r="384">
          <cell r="A384">
            <v>1135</v>
          </cell>
        </row>
        <row r="385">
          <cell r="A385">
            <v>1136</v>
          </cell>
        </row>
        <row r="386">
          <cell r="A386">
            <v>1137</v>
          </cell>
        </row>
        <row r="387">
          <cell r="A387">
            <v>1138</v>
          </cell>
        </row>
        <row r="388">
          <cell r="A388">
            <v>1139</v>
          </cell>
        </row>
        <row r="389">
          <cell r="A389">
            <v>1140</v>
          </cell>
        </row>
        <row r="390">
          <cell r="A390">
            <v>1141</v>
          </cell>
        </row>
        <row r="391">
          <cell r="A391">
            <v>1142</v>
          </cell>
        </row>
        <row r="392">
          <cell r="A392">
            <v>1143</v>
          </cell>
        </row>
        <row r="393">
          <cell r="A393">
            <v>1144</v>
          </cell>
        </row>
        <row r="394">
          <cell r="A394">
            <v>1145</v>
          </cell>
        </row>
        <row r="395">
          <cell r="A395">
            <v>1146</v>
          </cell>
        </row>
        <row r="396">
          <cell r="A396">
            <v>1147</v>
          </cell>
        </row>
        <row r="397">
          <cell r="A397">
            <v>1148</v>
          </cell>
        </row>
        <row r="398">
          <cell r="A398">
            <v>1149</v>
          </cell>
        </row>
        <row r="399">
          <cell r="A399">
            <v>1150</v>
          </cell>
        </row>
        <row r="400">
          <cell r="A400">
            <v>1151</v>
          </cell>
        </row>
        <row r="401">
          <cell r="A401">
            <v>1152</v>
          </cell>
        </row>
        <row r="402">
          <cell r="A402">
            <v>1153</v>
          </cell>
        </row>
        <row r="403">
          <cell r="A403">
            <v>1154</v>
          </cell>
        </row>
        <row r="404">
          <cell r="A404">
            <v>1155</v>
          </cell>
        </row>
        <row r="405">
          <cell r="A405">
            <v>1156</v>
          </cell>
        </row>
        <row r="406">
          <cell r="A406">
            <v>1157</v>
          </cell>
        </row>
        <row r="407">
          <cell r="A407">
            <v>1158</v>
          </cell>
        </row>
        <row r="408">
          <cell r="A408">
            <v>1159</v>
          </cell>
        </row>
        <row r="409">
          <cell r="A409">
            <v>1160</v>
          </cell>
        </row>
        <row r="410">
          <cell r="A410">
            <v>1161</v>
          </cell>
        </row>
        <row r="411">
          <cell r="A411">
            <v>1162</v>
          </cell>
        </row>
        <row r="412">
          <cell r="A412">
            <v>1163</v>
          </cell>
        </row>
        <row r="413">
          <cell r="A413">
            <v>1164</v>
          </cell>
        </row>
        <row r="414">
          <cell r="A414">
            <v>1165</v>
          </cell>
        </row>
        <row r="415">
          <cell r="A415">
            <v>1166</v>
          </cell>
        </row>
        <row r="416">
          <cell r="A416">
            <v>1167</v>
          </cell>
        </row>
        <row r="417">
          <cell r="A417">
            <v>1168</v>
          </cell>
        </row>
        <row r="418">
          <cell r="A418">
            <v>1169</v>
          </cell>
        </row>
        <row r="419">
          <cell r="A419">
            <v>1170</v>
          </cell>
        </row>
        <row r="420">
          <cell r="A420">
            <v>1171</v>
          </cell>
        </row>
        <row r="421">
          <cell r="A421">
            <v>1172</v>
          </cell>
        </row>
        <row r="422">
          <cell r="A422">
            <v>1173</v>
          </cell>
        </row>
        <row r="423">
          <cell r="A423">
            <v>1174</v>
          </cell>
        </row>
        <row r="424">
          <cell r="A424">
            <v>1175</v>
          </cell>
        </row>
        <row r="425">
          <cell r="A425">
            <v>1176</v>
          </cell>
        </row>
        <row r="426">
          <cell r="A426">
            <v>1177</v>
          </cell>
        </row>
        <row r="427">
          <cell r="A427">
            <v>1178</v>
          </cell>
        </row>
        <row r="428">
          <cell r="A428">
            <v>1179</v>
          </cell>
        </row>
        <row r="429">
          <cell r="A429">
            <v>1180</v>
          </cell>
        </row>
        <row r="430">
          <cell r="A430">
            <v>1181</v>
          </cell>
        </row>
        <row r="431">
          <cell r="A431">
            <v>1182</v>
          </cell>
        </row>
        <row r="432">
          <cell r="A432">
            <v>1183</v>
          </cell>
        </row>
        <row r="433">
          <cell r="A433">
            <v>1184</v>
          </cell>
        </row>
        <row r="434">
          <cell r="A434">
            <v>1185</v>
          </cell>
        </row>
        <row r="435">
          <cell r="A435">
            <v>1186</v>
          </cell>
        </row>
        <row r="436">
          <cell r="A436">
            <v>1187</v>
          </cell>
        </row>
        <row r="437">
          <cell r="A437">
            <v>1188</v>
          </cell>
        </row>
        <row r="438">
          <cell r="A438">
            <v>1189</v>
          </cell>
        </row>
        <row r="439">
          <cell r="A439">
            <v>1190</v>
          </cell>
        </row>
        <row r="440">
          <cell r="A440">
            <v>1191</v>
          </cell>
        </row>
        <row r="441">
          <cell r="A441">
            <v>1192</v>
          </cell>
        </row>
        <row r="442">
          <cell r="A442">
            <v>1193</v>
          </cell>
        </row>
        <row r="443">
          <cell r="A443">
            <v>1194</v>
          </cell>
        </row>
        <row r="444">
          <cell r="A444">
            <v>1195</v>
          </cell>
        </row>
        <row r="445">
          <cell r="A445">
            <v>1196</v>
          </cell>
        </row>
        <row r="446">
          <cell r="A446">
            <v>1197</v>
          </cell>
        </row>
        <row r="447">
          <cell r="A447">
            <v>1198</v>
          </cell>
        </row>
        <row r="448">
          <cell r="A448">
            <v>1199</v>
          </cell>
        </row>
        <row r="449">
          <cell r="A449">
            <v>1200</v>
          </cell>
        </row>
        <row r="450">
          <cell r="A450">
            <v>1201</v>
          </cell>
        </row>
        <row r="451">
          <cell r="A451">
            <v>1202</v>
          </cell>
        </row>
        <row r="452">
          <cell r="A452">
            <v>1203</v>
          </cell>
        </row>
        <row r="453">
          <cell r="A453">
            <v>1204</v>
          </cell>
        </row>
        <row r="454">
          <cell r="A454">
            <v>1205</v>
          </cell>
        </row>
        <row r="455">
          <cell r="A455">
            <v>1206</v>
          </cell>
        </row>
        <row r="456">
          <cell r="A456">
            <v>1207</v>
          </cell>
        </row>
        <row r="457">
          <cell r="A457">
            <v>1208</v>
          </cell>
        </row>
        <row r="458">
          <cell r="A458">
            <v>1209</v>
          </cell>
        </row>
        <row r="459">
          <cell r="A459">
            <v>1210</v>
          </cell>
        </row>
        <row r="460">
          <cell r="A460">
            <v>1211</v>
          </cell>
        </row>
        <row r="461">
          <cell r="A461">
            <v>1212</v>
          </cell>
        </row>
        <row r="462">
          <cell r="A462">
            <v>1213</v>
          </cell>
        </row>
        <row r="463">
          <cell r="A463">
            <v>1214</v>
          </cell>
        </row>
        <row r="464">
          <cell r="A464">
            <v>1215</v>
          </cell>
        </row>
        <row r="465">
          <cell r="A465">
            <v>1216</v>
          </cell>
        </row>
        <row r="466">
          <cell r="A466">
            <v>1217</v>
          </cell>
        </row>
        <row r="467">
          <cell r="A467">
            <v>1218</v>
          </cell>
        </row>
        <row r="468">
          <cell r="A468">
            <v>1219</v>
          </cell>
        </row>
        <row r="469">
          <cell r="A469">
            <v>1220</v>
          </cell>
        </row>
        <row r="470">
          <cell r="A470">
            <v>1221</v>
          </cell>
        </row>
        <row r="471">
          <cell r="A471">
            <v>1222</v>
          </cell>
        </row>
        <row r="472">
          <cell r="A472">
            <v>1223</v>
          </cell>
        </row>
        <row r="473">
          <cell r="A473">
            <v>1224</v>
          </cell>
        </row>
        <row r="474">
          <cell r="A474">
            <v>1225</v>
          </cell>
        </row>
        <row r="475">
          <cell r="A475">
            <v>1226</v>
          </cell>
        </row>
        <row r="476">
          <cell r="A476">
            <v>1227</v>
          </cell>
        </row>
        <row r="477">
          <cell r="A477">
            <v>1228</v>
          </cell>
        </row>
        <row r="478">
          <cell r="A478">
            <v>1229</v>
          </cell>
        </row>
        <row r="479">
          <cell r="A479">
            <v>1230</v>
          </cell>
        </row>
        <row r="480">
          <cell r="A480">
            <v>1231</v>
          </cell>
        </row>
        <row r="481">
          <cell r="A481">
            <v>1232</v>
          </cell>
        </row>
        <row r="482">
          <cell r="A482">
            <v>1233</v>
          </cell>
        </row>
        <row r="483">
          <cell r="A483">
            <v>1234</v>
          </cell>
        </row>
        <row r="484">
          <cell r="A484">
            <v>1235</v>
          </cell>
        </row>
        <row r="485">
          <cell r="A485">
            <v>1236</v>
          </cell>
        </row>
        <row r="486">
          <cell r="A486">
            <v>1237</v>
          </cell>
        </row>
        <row r="487">
          <cell r="A487">
            <v>1238</v>
          </cell>
        </row>
        <row r="488">
          <cell r="A488">
            <v>1239</v>
          </cell>
        </row>
        <row r="489">
          <cell r="A489">
            <v>1240</v>
          </cell>
        </row>
        <row r="490">
          <cell r="A490">
            <v>1241</v>
          </cell>
        </row>
        <row r="491">
          <cell r="A491">
            <v>1242</v>
          </cell>
        </row>
        <row r="492">
          <cell r="A492">
            <v>1243</v>
          </cell>
        </row>
        <row r="493">
          <cell r="A493">
            <v>1244</v>
          </cell>
        </row>
        <row r="494">
          <cell r="A494">
            <v>1245</v>
          </cell>
        </row>
        <row r="495">
          <cell r="A495">
            <v>1246</v>
          </cell>
        </row>
        <row r="496">
          <cell r="A496">
            <v>1247</v>
          </cell>
        </row>
        <row r="497">
          <cell r="A497">
            <v>1248</v>
          </cell>
        </row>
        <row r="498">
          <cell r="A498">
            <v>1249</v>
          </cell>
        </row>
        <row r="499">
          <cell r="A499">
            <v>1250</v>
          </cell>
        </row>
        <row r="500">
          <cell r="A500">
            <v>1251</v>
          </cell>
        </row>
        <row r="501">
          <cell r="A501">
            <v>1252</v>
          </cell>
        </row>
        <row r="502">
          <cell r="A502">
            <v>1253</v>
          </cell>
        </row>
        <row r="503">
          <cell r="A503">
            <v>1254</v>
          </cell>
        </row>
        <row r="504">
          <cell r="A504">
            <v>1255</v>
          </cell>
        </row>
        <row r="505">
          <cell r="A505">
            <v>1256</v>
          </cell>
        </row>
        <row r="506">
          <cell r="A506">
            <v>1257</v>
          </cell>
        </row>
        <row r="507">
          <cell r="A507">
            <v>1258</v>
          </cell>
        </row>
        <row r="508">
          <cell r="A508">
            <v>1259</v>
          </cell>
        </row>
        <row r="509">
          <cell r="A509">
            <v>1260</v>
          </cell>
        </row>
        <row r="510">
          <cell r="A510">
            <v>1261</v>
          </cell>
        </row>
        <row r="511">
          <cell r="A511">
            <v>1262</v>
          </cell>
        </row>
        <row r="512">
          <cell r="A512">
            <v>1263</v>
          </cell>
        </row>
        <row r="513">
          <cell r="A513">
            <v>1264</v>
          </cell>
        </row>
        <row r="514">
          <cell r="A514">
            <v>1265</v>
          </cell>
        </row>
        <row r="515">
          <cell r="A515">
            <v>1266</v>
          </cell>
        </row>
        <row r="516">
          <cell r="A516">
            <v>1267</v>
          </cell>
        </row>
        <row r="517">
          <cell r="A517">
            <v>1268</v>
          </cell>
        </row>
        <row r="518">
          <cell r="A518">
            <v>1269</v>
          </cell>
        </row>
        <row r="519">
          <cell r="A519">
            <v>1270</v>
          </cell>
        </row>
        <row r="520">
          <cell r="A520">
            <v>1271</v>
          </cell>
        </row>
        <row r="521">
          <cell r="A521">
            <v>1272</v>
          </cell>
        </row>
        <row r="522">
          <cell r="A522">
            <v>1273</v>
          </cell>
        </row>
        <row r="523">
          <cell r="A523">
            <v>1274</v>
          </cell>
        </row>
        <row r="524">
          <cell r="A524">
            <v>1275</v>
          </cell>
        </row>
        <row r="525">
          <cell r="A525">
            <v>1276</v>
          </cell>
        </row>
        <row r="526">
          <cell r="A526">
            <v>1277</v>
          </cell>
        </row>
        <row r="527">
          <cell r="A527">
            <v>1278</v>
          </cell>
        </row>
        <row r="528">
          <cell r="A528">
            <v>1279</v>
          </cell>
        </row>
        <row r="529">
          <cell r="A529">
            <v>1280</v>
          </cell>
        </row>
        <row r="530">
          <cell r="A530">
            <v>1281</v>
          </cell>
        </row>
        <row r="531">
          <cell r="A531">
            <v>1282</v>
          </cell>
        </row>
        <row r="532">
          <cell r="A532">
            <v>1283</v>
          </cell>
        </row>
        <row r="533">
          <cell r="A533">
            <v>1284</v>
          </cell>
        </row>
        <row r="534">
          <cell r="A534">
            <v>1285</v>
          </cell>
        </row>
        <row r="535">
          <cell r="A535">
            <v>1286</v>
          </cell>
        </row>
        <row r="536">
          <cell r="A536">
            <v>1287</v>
          </cell>
        </row>
        <row r="537">
          <cell r="A537">
            <v>1288</v>
          </cell>
        </row>
        <row r="538">
          <cell r="A538">
            <v>1289</v>
          </cell>
        </row>
        <row r="539">
          <cell r="A539">
            <v>1290</v>
          </cell>
        </row>
        <row r="540">
          <cell r="A540">
            <v>1291</v>
          </cell>
        </row>
        <row r="541">
          <cell r="A541">
            <v>1292</v>
          </cell>
        </row>
        <row r="542">
          <cell r="A542">
            <v>1293</v>
          </cell>
        </row>
        <row r="543">
          <cell r="A543">
            <v>1294</v>
          </cell>
        </row>
        <row r="544">
          <cell r="A544">
            <v>1295</v>
          </cell>
        </row>
        <row r="545">
          <cell r="A545">
            <v>1296</v>
          </cell>
        </row>
        <row r="546">
          <cell r="A546">
            <v>1297</v>
          </cell>
        </row>
        <row r="547">
          <cell r="A547">
            <v>1298</v>
          </cell>
        </row>
        <row r="548">
          <cell r="A548">
            <v>1299</v>
          </cell>
        </row>
        <row r="549">
          <cell r="A549">
            <v>1300</v>
          </cell>
        </row>
        <row r="550">
          <cell r="A550">
            <v>1301</v>
          </cell>
        </row>
        <row r="551">
          <cell r="A551">
            <v>1302</v>
          </cell>
        </row>
        <row r="552">
          <cell r="A552">
            <v>1303</v>
          </cell>
        </row>
        <row r="553">
          <cell r="A553">
            <v>1304</v>
          </cell>
        </row>
      </sheetData>
      <sheetData sheetId="8">
        <row r="45">
          <cell r="E45">
            <v>0.42688393208263353</v>
          </cell>
        </row>
        <row r="108">
          <cell r="D108">
            <v>0.42545260593500756</v>
          </cell>
          <cell r="E108">
            <v>0.42688393208263353</v>
          </cell>
          <cell r="F108">
            <v>0</v>
          </cell>
          <cell r="G108">
            <v>0</v>
          </cell>
          <cell r="H108">
            <v>0</v>
          </cell>
          <cell r="I108">
            <v>0.47836997190980224</v>
          </cell>
          <cell r="J108">
            <v>0.48051573458310637</v>
          </cell>
          <cell r="K108">
            <v>0.60135394025311018</v>
          </cell>
          <cell r="L108">
            <v>0</v>
          </cell>
          <cell r="M108">
            <v>0</v>
          </cell>
          <cell r="N108">
            <v>0.55005505626925044</v>
          </cell>
          <cell r="O108">
            <v>0.56252084778676392</v>
          </cell>
          <cell r="P108">
            <v>0</v>
          </cell>
          <cell r="Q108">
            <v>0.6320159519148153</v>
          </cell>
          <cell r="R108">
            <v>0.46766498474194396</v>
          </cell>
          <cell r="S108">
            <v>0.46766498474194412</v>
          </cell>
          <cell r="T108">
            <v>0</v>
          </cell>
          <cell r="U108">
            <v>0</v>
          </cell>
          <cell r="V108">
            <v>0</v>
          </cell>
          <cell r="W108">
            <v>0.85345468525499213</v>
          </cell>
          <cell r="X108">
            <v>0.85511040629477308</v>
          </cell>
          <cell r="Y108">
            <v>0.84647988717345324</v>
          </cell>
          <cell r="Z108">
            <v>0.81180122013887868</v>
          </cell>
          <cell r="AA108">
            <v>0</v>
          </cell>
          <cell r="AB108">
            <v>0</v>
          </cell>
          <cell r="AC108">
            <v>1</v>
          </cell>
          <cell r="AD108">
            <v>0.85492621311757366</v>
          </cell>
          <cell r="AE108">
            <v>0</v>
          </cell>
          <cell r="AF108">
            <v>0</v>
          </cell>
          <cell r="AG108">
            <v>0.43736012427546728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</row>
        <row r="109">
          <cell r="D109">
            <v>0.11045284452114176</v>
          </cell>
          <cell r="E109">
            <v>0.11082443478110818</v>
          </cell>
          <cell r="F109">
            <v>0</v>
          </cell>
          <cell r="G109">
            <v>0</v>
          </cell>
          <cell r="H109">
            <v>0</v>
          </cell>
          <cell r="I109">
            <v>0.10879828186007846</v>
          </cell>
          <cell r="J109">
            <v>0.11044201479698711</v>
          </cell>
          <cell r="K109">
            <v>0.12764834124194138</v>
          </cell>
          <cell r="L109">
            <v>0</v>
          </cell>
          <cell r="M109">
            <v>0</v>
          </cell>
          <cell r="N109">
            <v>0.13398673499836319</v>
          </cell>
          <cell r="O109">
            <v>0.13702325049906672</v>
          </cell>
          <cell r="P109">
            <v>0</v>
          </cell>
          <cell r="Q109">
            <v>0.2161559078430848</v>
          </cell>
          <cell r="R109">
            <v>0.11391751364605232</v>
          </cell>
          <cell r="S109">
            <v>0.11391751364605235</v>
          </cell>
          <cell r="T109">
            <v>0</v>
          </cell>
          <cell r="U109">
            <v>0</v>
          </cell>
          <cell r="V109">
            <v>0</v>
          </cell>
          <cell r="W109">
            <v>0.1276511658972212</v>
          </cell>
          <cell r="X109">
            <v>0.12789881199346992</v>
          </cell>
          <cell r="Y109">
            <v>0.14329087070335367</v>
          </cell>
          <cell r="Z109">
            <v>0.15801884977479413</v>
          </cell>
          <cell r="AA109">
            <v>0</v>
          </cell>
          <cell r="AB109">
            <v>0</v>
          </cell>
          <cell r="AC109">
            <v>0</v>
          </cell>
          <cell r="AD109">
            <v>0.12787126223104431</v>
          </cell>
          <cell r="AE109">
            <v>0</v>
          </cell>
          <cell r="AF109">
            <v>0</v>
          </cell>
          <cell r="AG109">
            <v>0.14630953769074817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</row>
        <row r="110">
          <cell r="D110">
            <v>0.24324387396055613</v>
          </cell>
          <cell r="E110">
            <v>0.24383200194725727</v>
          </cell>
          <cell r="F110">
            <v>0</v>
          </cell>
          <cell r="G110">
            <v>0</v>
          </cell>
          <cell r="H110">
            <v>0</v>
          </cell>
          <cell r="I110">
            <v>0.23885644250637914</v>
          </cell>
          <cell r="J110">
            <v>0.23592211456026543</v>
          </cell>
          <cell r="K110">
            <v>0.24863016712059083</v>
          </cell>
          <cell r="L110">
            <v>0</v>
          </cell>
          <cell r="M110">
            <v>0</v>
          </cell>
          <cell r="N110">
            <v>0.2776606844951805</v>
          </cell>
          <cell r="O110">
            <v>0.26129044808092095</v>
          </cell>
          <cell r="P110">
            <v>0</v>
          </cell>
          <cell r="Q110">
            <v>0.10212176944698906</v>
          </cell>
          <cell r="R110">
            <v>0.23607124104739444</v>
          </cell>
          <cell r="S110">
            <v>0.23607124104739446</v>
          </cell>
          <cell r="T110">
            <v>0</v>
          </cell>
          <cell r="U110">
            <v>0</v>
          </cell>
          <cell r="V110">
            <v>0</v>
          </cell>
          <cell r="W110">
            <v>7.4743183321332807E-3</v>
          </cell>
          <cell r="X110">
            <v>7.3634664080405639E-3</v>
          </cell>
          <cell r="Y110">
            <v>2.7920478172309329E-3</v>
          </cell>
          <cell r="Z110">
            <v>1.4410637116702492E-2</v>
          </cell>
          <cell r="AA110">
            <v>0</v>
          </cell>
          <cell r="AB110">
            <v>0</v>
          </cell>
          <cell r="AC110">
            <v>0</v>
          </cell>
          <cell r="AD110">
            <v>7.4872055631363555E-3</v>
          </cell>
          <cell r="AE110">
            <v>0</v>
          </cell>
          <cell r="AF110">
            <v>0</v>
          </cell>
          <cell r="AG110">
            <v>0.2506309688145309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</row>
        <row r="111">
          <cell r="D111">
            <v>0.19286263790944624</v>
          </cell>
          <cell r="E111">
            <v>0.19037743494241274</v>
          </cell>
          <cell r="F111">
            <v>0</v>
          </cell>
          <cell r="G111">
            <v>0</v>
          </cell>
          <cell r="H111">
            <v>0</v>
          </cell>
          <cell r="I111">
            <v>0.15460647781336617</v>
          </cell>
          <cell r="J111">
            <v>0.15351564254890251</v>
          </cell>
          <cell r="K111">
            <v>0</v>
          </cell>
          <cell r="L111">
            <v>1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0.14978513621184977</v>
          </cell>
          <cell r="S111">
            <v>0.1497851362118498</v>
          </cell>
          <cell r="T111">
            <v>0</v>
          </cell>
          <cell r="U111">
            <v>0</v>
          </cell>
          <cell r="V111">
            <v>0</v>
          </cell>
          <cell r="W111">
            <v>8.9922490722670558E-5</v>
          </cell>
          <cell r="X111">
            <v>0</v>
          </cell>
          <cell r="Y111">
            <v>0</v>
          </cell>
          <cell r="Z111">
            <v>1.4927794125135954E-3</v>
          </cell>
          <cell r="AA111">
            <v>0</v>
          </cell>
          <cell r="AB111">
            <v>1</v>
          </cell>
          <cell r="AC111">
            <v>0</v>
          </cell>
          <cell r="AD111">
            <v>9.0077535217542146E-5</v>
          </cell>
          <cell r="AE111">
            <v>0</v>
          </cell>
          <cell r="AF111">
            <v>0</v>
          </cell>
          <cell r="AG111">
            <v>0.13023346786478648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</row>
        <row r="112">
          <cell r="D112">
            <v>2.4797892171547011E-2</v>
          </cell>
          <cell r="E112">
            <v>2.4881318318140101E-2</v>
          </cell>
          <cell r="F112">
            <v>0</v>
          </cell>
          <cell r="G112">
            <v>0</v>
          </cell>
          <cell r="H112">
            <v>0</v>
          </cell>
          <cell r="I112">
            <v>1.8370307167559399E-2</v>
          </cell>
          <cell r="J112">
            <v>1.8555718229397607E-2</v>
          </cell>
          <cell r="K112">
            <v>2.2072500004175166E-2</v>
          </cell>
          <cell r="L112">
            <v>0</v>
          </cell>
          <cell r="M112">
            <v>0</v>
          </cell>
          <cell r="N112">
            <v>3.3233293658852144E-2</v>
          </cell>
          <cell r="O112">
            <v>3.3986453375265631E-2</v>
          </cell>
          <cell r="P112">
            <v>0</v>
          </cell>
          <cell r="Q112">
            <v>4.9706370795110741E-2</v>
          </cell>
          <cell r="R112">
            <v>2.8255440241392569E-2</v>
          </cell>
          <cell r="S112">
            <v>2.8255440241392576E-2</v>
          </cell>
          <cell r="T112">
            <v>0</v>
          </cell>
          <cell r="U112">
            <v>0</v>
          </cell>
          <cell r="V112">
            <v>0</v>
          </cell>
          <cell r="W112">
            <v>9.6086742622934779E-3</v>
          </cell>
          <cell r="X112">
            <v>9.627315303716466E-3</v>
          </cell>
          <cell r="Y112">
            <v>7.4371943059619583E-3</v>
          </cell>
          <cell r="Z112">
            <v>1.4276513557111055E-2</v>
          </cell>
          <cell r="AA112">
            <v>0</v>
          </cell>
          <cell r="AB112">
            <v>0</v>
          </cell>
          <cell r="AC112">
            <v>0</v>
          </cell>
          <cell r="AD112">
            <v>9.62524155302809E-3</v>
          </cell>
          <cell r="AE112">
            <v>0</v>
          </cell>
          <cell r="AF112">
            <v>0</v>
          </cell>
          <cell r="AG112">
            <v>2.2998860306701622E-2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</row>
        <row r="113">
          <cell r="D113">
            <v>3.1901455023012736E-3</v>
          </cell>
          <cell r="E113">
            <v>3.2008779284481061E-3</v>
          </cell>
          <cell r="F113">
            <v>0</v>
          </cell>
          <cell r="G113">
            <v>0</v>
          </cell>
          <cell r="H113">
            <v>0</v>
          </cell>
          <cell r="I113">
            <v>9.9851874281460399E-4</v>
          </cell>
          <cell r="J113">
            <v>1.0487752813409426E-3</v>
          </cell>
          <cell r="K113">
            <v>2.9505138018238655E-4</v>
          </cell>
          <cell r="L113">
            <v>0</v>
          </cell>
          <cell r="M113">
            <v>0</v>
          </cell>
          <cell r="N113">
            <v>5.0642305783537966E-3</v>
          </cell>
          <cell r="O113">
            <v>5.1790002579828725E-3</v>
          </cell>
          <cell r="P113">
            <v>1</v>
          </cell>
          <cell r="Q113">
            <v>0</v>
          </cell>
          <cell r="R113">
            <v>4.3056841113668573E-3</v>
          </cell>
          <cell r="S113">
            <v>4.305684111366859E-3</v>
          </cell>
          <cell r="T113">
            <v>0</v>
          </cell>
          <cell r="U113">
            <v>0</v>
          </cell>
          <cell r="V113">
            <v>0</v>
          </cell>
          <cell r="W113">
            <v>1.7212337626372051E-3</v>
          </cell>
          <cell r="X113">
            <v>0</v>
          </cell>
          <cell r="Y113">
            <v>0</v>
          </cell>
          <cell r="Z113">
            <v>0</v>
          </cell>
          <cell r="AA113">
            <v>1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1.2467041047765562E-2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</row>
        <row r="114"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1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</row>
        <row r="115"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</row>
        <row r="116"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</row>
        <row r="117">
          <cell r="D117">
            <v>0</v>
          </cell>
          <cell r="E117">
            <v>0</v>
          </cell>
          <cell r="F117">
            <v>1</v>
          </cell>
          <cell r="G117">
            <v>1</v>
          </cell>
          <cell r="H117">
            <v>1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1</v>
          </cell>
          <cell r="U117">
            <v>1</v>
          </cell>
          <cell r="V117">
            <v>1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1</v>
          </cell>
          <cell r="AF117">
            <v>1</v>
          </cell>
          <cell r="AG117">
            <v>0</v>
          </cell>
          <cell r="AH117">
            <v>1</v>
          </cell>
          <cell r="AI117">
            <v>1</v>
          </cell>
          <cell r="AJ117">
            <v>1</v>
          </cell>
          <cell r="AK117">
            <v>1</v>
          </cell>
          <cell r="AL117">
            <v>1</v>
          </cell>
          <cell r="AM117">
            <v>1</v>
          </cell>
          <cell r="AN117">
            <v>1</v>
          </cell>
          <cell r="AO117">
            <v>1</v>
          </cell>
          <cell r="AP117">
            <v>1</v>
          </cell>
        </row>
      </sheetData>
      <sheetData sheetId="9">
        <row r="71">
          <cell r="E71">
            <v>0.46146847756751341</v>
          </cell>
        </row>
      </sheetData>
      <sheetData sheetId="10"/>
      <sheetData sheetId="11"/>
      <sheetData sheetId="12">
        <row r="5">
          <cell r="BN5" t="str">
            <v>BN</v>
          </cell>
        </row>
        <row r="6">
          <cell r="BN6" t="str">
            <v>check</v>
          </cell>
        </row>
        <row r="8">
          <cell r="BN8" t="str">
            <v>AMI values</v>
          </cell>
        </row>
        <row r="21">
          <cell r="BN21" t="str">
            <v>ok</v>
          </cell>
        </row>
        <row r="27">
          <cell r="BN27" t="str">
            <v>ok</v>
          </cell>
        </row>
        <row r="28">
          <cell r="BN28" t="str">
            <v>ok</v>
          </cell>
        </row>
        <row r="36">
          <cell r="BN36" t="str">
            <v>ok</v>
          </cell>
        </row>
        <row r="42">
          <cell r="BN42" t="str">
            <v>ok</v>
          </cell>
        </row>
        <row r="43">
          <cell r="BN43" t="str">
            <v>ok</v>
          </cell>
        </row>
        <row r="51">
          <cell r="BN51" t="str">
            <v>ok</v>
          </cell>
        </row>
        <row r="57">
          <cell r="BN57" t="str">
            <v>ok</v>
          </cell>
        </row>
        <row r="58">
          <cell r="BN58" t="str">
            <v>ok</v>
          </cell>
        </row>
        <row r="64">
          <cell r="BN64" t="str">
            <v>ok</v>
          </cell>
        </row>
        <row r="66">
          <cell r="BN66">
            <v>0</v>
          </cell>
        </row>
        <row r="82">
          <cell r="BN82" t="str">
            <v>ok</v>
          </cell>
        </row>
        <row r="93">
          <cell r="BN93" t="str">
            <v>ok</v>
          </cell>
        </row>
        <row r="94">
          <cell r="BN94" t="str">
            <v>ok</v>
          </cell>
        </row>
        <row r="107">
          <cell r="BN107" t="str">
            <v>ok</v>
          </cell>
        </row>
        <row r="118">
          <cell r="BN118" t="str">
            <v>ok</v>
          </cell>
        </row>
        <row r="119">
          <cell r="BN119" t="str">
            <v>ok</v>
          </cell>
        </row>
        <row r="127">
          <cell r="BN127" t="str">
            <v>ok</v>
          </cell>
        </row>
        <row r="129">
          <cell r="BN129">
            <v>0</v>
          </cell>
        </row>
        <row r="134">
          <cell r="BN134" t="str">
            <v>ok</v>
          </cell>
        </row>
        <row r="141">
          <cell r="BN141" t="str">
            <v>ok</v>
          </cell>
        </row>
        <row r="143">
          <cell r="BN143" t="str">
            <v>ok</v>
          </cell>
        </row>
        <row r="146">
          <cell r="BN146">
            <v>-2985807</v>
          </cell>
        </row>
        <row r="160">
          <cell r="BN160" t="str">
            <v>ok</v>
          </cell>
        </row>
        <row r="162">
          <cell r="BN162" t="str">
            <v>ok</v>
          </cell>
        </row>
        <row r="175">
          <cell r="BN175" t="str">
            <v>ok</v>
          </cell>
        </row>
        <row r="177">
          <cell r="BN177">
            <v>0</v>
          </cell>
        </row>
        <row r="187">
          <cell r="BN187" t="str">
            <v>ok</v>
          </cell>
        </row>
        <row r="196">
          <cell r="BN196" t="str">
            <v>ok</v>
          </cell>
        </row>
        <row r="206">
          <cell r="BN206" t="str">
            <v>ok</v>
          </cell>
        </row>
        <row r="207">
          <cell r="BN207" t="str">
            <v>ok</v>
          </cell>
        </row>
        <row r="220">
          <cell r="BN220" t="str">
            <v>ok</v>
          </cell>
        </row>
        <row r="233">
          <cell r="BN233">
            <v>3938702</v>
          </cell>
        </row>
        <row r="237">
          <cell r="BN237" t="str">
            <v>ok</v>
          </cell>
        </row>
        <row r="242">
          <cell r="BN242">
            <v>1073263</v>
          </cell>
        </row>
        <row r="246">
          <cell r="BN246">
            <v>34126</v>
          </cell>
        </row>
        <row r="248">
          <cell r="BN248">
            <v>375486</v>
          </cell>
        </row>
        <row r="252">
          <cell r="BN252" t="str">
            <v>ok</v>
          </cell>
        </row>
        <row r="254">
          <cell r="BN254" t="str">
            <v>ok</v>
          </cell>
        </row>
        <row r="260">
          <cell r="BN260">
            <v>4324939</v>
          </cell>
        </row>
        <row r="262">
          <cell r="BN262" t="str">
            <v>ok</v>
          </cell>
        </row>
        <row r="264">
          <cell r="BN264" t="str">
            <v>ok</v>
          </cell>
        </row>
        <row r="266">
          <cell r="BN266">
            <v>0</v>
          </cell>
        </row>
        <row r="284">
          <cell r="BN284">
            <v>41648</v>
          </cell>
        </row>
        <row r="288">
          <cell r="BN288">
            <v>4286654</v>
          </cell>
        </row>
        <row r="289">
          <cell r="BN289" t="str">
            <v>ok</v>
          </cell>
        </row>
        <row r="300">
          <cell r="BN300" t="str">
            <v>ok</v>
          </cell>
        </row>
        <row r="309">
          <cell r="BN309" t="str">
            <v>ok</v>
          </cell>
        </row>
        <row r="312">
          <cell r="BN312" t="str">
            <v>ok</v>
          </cell>
        </row>
        <row r="322">
          <cell r="BN322" t="str">
            <v>ok</v>
          </cell>
        </row>
        <row r="324">
          <cell r="BN324" t="str">
            <v>ok</v>
          </cell>
        </row>
        <row r="326">
          <cell r="BN326" t="str">
            <v>ok</v>
          </cell>
        </row>
        <row r="330">
          <cell r="BN330">
            <v>0</v>
          </cell>
        </row>
        <row r="336">
          <cell r="BN336">
            <v>29775466</v>
          </cell>
        </row>
        <row r="338">
          <cell r="BN338" t="str">
            <v>ok</v>
          </cell>
        </row>
        <row r="349">
          <cell r="BN349" t="str">
            <v>ok</v>
          </cell>
        </row>
        <row r="358">
          <cell r="BN358" t="str">
            <v>ok</v>
          </cell>
        </row>
        <row r="368">
          <cell r="BN368" t="str">
            <v>ok</v>
          </cell>
        </row>
        <row r="369">
          <cell r="BN369" t="str">
            <v>ok</v>
          </cell>
        </row>
        <row r="382">
          <cell r="BN382" t="str">
            <v>ok</v>
          </cell>
        </row>
        <row r="395">
          <cell r="BN395">
            <v>59139674</v>
          </cell>
        </row>
        <row r="400">
          <cell r="BN400" t="str">
            <v>ok</v>
          </cell>
        </row>
        <row r="405">
          <cell r="BN405">
            <v>5366317</v>
          </cell>
        </row>
        <row r="409">
          <cell r="BN409">
            <v>238809</v>
          </cell>
        </row>
        <row r="411">
          <cell r="BN411">
            <v>11043696</v>
          </cell>
        </row>
        <row r="415">
          <cell r="BN415" t="str">
            <v>ok</v>
          </cell>
        </row>
        <row r="417">
          <cell r="BN417" t="str">
            <v>ok</v>
          </cell>
        </row>
        <row r="431">
          <cell r="BN431" t="str">
            <v>ok</v>
          </cell>
        </row>
        <row r="440">
          <cell r="BN440" t="str">
            <v>ok</v>
          </cell>
        </row>
        <row r="450">
          <cell r="BN450" t="str">
            <v>ok</v>
          </cell>
        </row>
        <row r="451">
          <cell r="BN451" t="str">
            <v>ok</v>
          </cell>
        </row>
        <row r="464">
          <cell r="BN464" t="str">
            <v>ok</v>
          </cell>
        </row>
        <row r="477">
          <cell r="BN477">
            <v>-9565253</v>
          </cell>
        </row>
        <row r="482">
          <cell r="BN482" t="str">
            <v>ok</v>
          </cell>
        </row>
        <row r="488">
          <cell r="BN488">
            <v>-3945328</v>
          </cell>
        </row>
        <row r="492">
          <cell r="BN492">
            <v>-104460</v>
          </cell>
        </row>
        <row r="494">
          <cell r="BN494">
            <v>-833891</v>
          </cell>
        </row>
        <row r="498">
          <cell r="BN498" t="str">
            <v>ok</v>
          </cell>
        </row>
        <row r="500">
          <cell r="BN500" t="str">
            <v>ok</v>
          </cell>
        </row>
        <row r="505">
          <cell r="BN505">
            <v>-16191606</v>
          </cell>
        </row>
        <row r="507">
          <cell r="BN507" t="str">
            <v>ok</v>
          </cell>
        </row>
        <row r="509">
          <cell r="BN509" t="str">
            <v>ok</v>
          </cell>
        </row>
        <row r="511">
          <cell r="BN511" t="str">
            <v>ok</v>
          </cell>
        </row>
        <row r="519">
          <cell r="BN519">
            <v>1031168</v>
          </cell>
        </row>
        <row r="523">
          <cell r="BN523">
            <v>52313730</v>
          </cell>
        </row>
        <row r="531">
          <cell r="BN531" t="str">
            <v>ok</v>
          </cell>
        </row>
        <row r="533">
          <cell r="BN533" t="str">
            <v>ok</v>
          </cell>
        </row>
        <row r="537">
          <cell r="BN537" t="str">
            <v>ok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1157F34-1CFE-4CD2-BE9A-415A5C85D436}" name="Table1" displayName="Table1" ref="B1:N54" totalsRowShown="0" headerRowDxfId="14" dataDxfId="13">
  <tableColumns count="13">
    <tableColumn id="1" xr3:uid="{F1CE4EC6-B47C-4167-8B26-0629273ADFC4}" name="Costs" dataDxfId="12"/>
    <tableColumn id="13" xr3:uid="{8F3F7CAF-4ACD-4E48-B701-3A7926AFDB0B}" name="Description" dataDxfId="11"/>
    <tableColumn id="11" xr3:uid="{32A226DC-8496-4D13-8B53-0E16336C1CF3}" name="Acronym" dataDxfId="10"/>
    <tableColumn id="6" xr3:uid="{132E343D-BEB0-4678-B62E-BE4AB4AF943F}" name="Functionalization" dataDxfId="9"/>
    <tableColumn id="7" xr3:uid="{94FBBE0F-0752-4FB3-A0DE-A39CB3A84756}" name="Classification" dataDxfId="8"/>
    <tableColumn id="8" xr3:uid="{CC9FACED-AD83-4D81-83AA-B92804187D0F}" name="Allocation" dataDxfId="7"/>
    <tableColumn id="2" xr3:uid="{5FA3601C-6FB5-44DA-A36A-8E432FFD360A}" name="Residential Service _x000a_Sch 1-2" dataDxfId="6"/>
    <tableColumn id="3" xr3:uid="{A6E3BC4D-AAE5-41FE-894F-8FAEB9EEBAD2}" name="General Service _x000a_Sch 11-12" dataDxfId="5"/>
    <tableColumn id="4" xr3:uid="{C8397932-E4C3-4553-9B6E-BC2FEAB3C4E8}" name="Large Gen Service _x000a_Sch 21-22" dataDxfId="4"/>
    <tableColumn id="10" xr3:uid="{FA0E258B-A5E6-4E93-B246-327C7D8E542A}" name="Extra Large Gen Service _x000a_Sch 25" dataDxfId="3"/>
    <tableColumn id="9" xr3:uid="{3E837D99-E72D-4B6B-8B32-FB228639159F}" name="Pumping Service _x000a_Sch 31-32" dataDxfId="2"/>
    <tableColumn id="5" xr3:uid="{D92FFFD0-B465-40F3-A1A4-5F059469B0EA}" name="Street &amp; Area Lights _x000a_Sch 41-48" dataDxfId="1"/>
    <tableColumn id="12" xr3:uid="{63AD3368-3A1C-4EDA-8E38-75D92B54BF91}" name="TOTAL" dataDxfId="0">
      <calculatedColumnFormula>SUM(Table1[[#This Row],[Residential Service 
Sch 1-2]:[Street &amp; Area Lights 
Sch 41-48]])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3E0C52-8963-4963-8635-45B38C2A438B}">
  <dimension ref="A1:BF870"/>
  <sheetViews>
    <sheetView tabSelected="1" topLeftCell="AY1" workbookViewId="0">
      <selection activeCell="BM25" sqref="BM25"/>
    </sheetView>
  </sheetViews>
  <sheetFormatPr defaultColWidth="8.7109375" defaultRowHeight="15.75" outlineLevelRow="2"/>
  <cols>
    <col min="1" max="1" width="5.28515625" style="69" customWidth="1"/>
    <col min="2" max="2" width="29.5703125" style="17" customWidth="1"/>
    <col min="3" max="3" width="48.140625" style="17" customWidth="1"/>
    <col min="4" max="4" width="13.7109375" style="17" customWidth="1"/>
    <col min="5" max="5" width="18.85546875" style="17" customWidth="1"/>
    <col min="6" max="6" width="15.7109375" style="17" customWidth="1"/>
    <col min="7" max="7" width="17.28515625" style="17" customWidth="1"/>
    <col min="8" max="8" width="14.28515625" style="17" customWidth="1"/>
    <col min="9" max="9" width="14.5703125" style="17" customWidth="1"/>
    <col min="10" max="10" width="14.42578125" style="17" customWidth="1"/>
    <col min="11" max="11" width="13.85546875" style="17" customWidth="1"/>
    <col min="12" max="12" width="14.140625" style="17" customWidth="1"/>
    <col min="13" max="13" width="12.7109375" style="17" customWidth="1"/>
    <col min="14" max="14" width="13.7109375" style="17" customWidth="1"/>
    <col min="15" max="15" width="17.85546875" style="17" customWidth="1"/>
    <col min="16" max="16" width="13.42578125" style="17" customWidth="1"/>
    <col min="17" max="17" width="12.5703125" style="17" customWidth="1"/>
    <col min="18" max="18" width="14" style="17" customWidth="1"/>
    <col min="19" max="19" width="15" style="17" customWidth="1"/>
    <col min="20" max="20" width="13.42578125" style="17" customWidth="1"/>
    <col min="21" max="21" width="14.7109375" style="17" customWidth="1"/>
    <col min="22" max="22" width="12.140625" style="17" customWidth="1"/>
    <col min="23" max="23" width="13.7109375" style="17" customWidth="1"/>
    <col min="24" max="24" width="15.85546875" style="17" customWidth="1"/>
    <col min="25" max="25" width="14.28515625" style="17" customWidth="1"/>
    <col min="26" max="26" width="14.42578125" style="17" customWidth="1"/>
    <col min="27" max="27" width="14" style="17" customWidth="1"/>
    <col min="28" max="28" width="14.140625" style="17" customWidth="1"/>
    <col min="29" max="29" width="22" style="17" customWidth="1"/>
    <col min="30" max="30" width="15.7109375" style="17" customWidth="1"/>
    <col min="31" max="31" width="17.5703125" style="17" customWidth="1"/>
    <col min="32" max="32" width="17.28515625" style="17" customWidth="1"/>
    <col min="33" max="33" width="16.140625" style="17" customWidth="1"/>
    <col min="34" max="34" width="13.140625" style="17" customWidth="1"/>
    <col min="35" max="35" width="14.5703125" style="17" customWidth="1"/>
    <col min="36" max="36" width="14.42578125" style="17" customWidth="1"/>
    <col min="37" max="38" width="14.140625" style="17" customWidth="1"/>
    <col min="39" max="39" width="12.5703125" style="17" customWidth="1"/>
    <col min="40" max="40" width="14" style="17" customWidth="1"/>
    <col min="41" max="41" width="14.42578125" style="17" customWidth="1"/>
    <col min="42" max="42" width="16.42578125" style="17" customWidth="1"/>
    <col min="43" max="43" width="17.5703125" style="17" customWidth="1"/>
    <col min="44" max="44" width="16.140625" style="17" customWidth="1"/>
    <col min="45" max="45" width="16.28515625" style="17" customWidth="1"/>
    <col min="46" max="46" width="16.140625" style="17" customWidth="1"/>
    <col min="47" max="47" width="14.140625" style="17" customWidth="1"/>
    <col min="48" max="48" width="16.85546875" style="17" customWidth="1"/>
    <col min="49" max="49" width="13.42578125" style="17" customWidth="1"/>
    <col min="50" max="50" width="18.140625" style="17" customWidth="1"/>
    <col min="51" max="51" width="15.28515625" style="17" customWidth="1"/>
    <col min="52" max="52" width="14.140625" style="17" customWidth="1"/>
    <col min="53" max="53" width="15.140625" style="17" customWidth="1"/>
    <col min="54" max="54" width="22.140625" style="17" customWidth="1"/>
    <col min="55" max="55" width="19.7109375" style="17" bestFit="1" customWidth="1"/>
    <col min="56" max="56" width="18" style="17" customWidth="1"/>
    <col min="57" max="57" width="16.5703125" style="17" customWidth="1"/>
    <col min="58" max="58" width="17" style="17" customWidth="1"/>
    <col min="59" max="16384" width="8.7109375" style="17"/>
  </cols>
  <sheetData>
    <row r="1" spans="1:58" s="1" customFormat="1">
      <c r="A1" s="1" t="s">
        <v>0</v>
      </c>
      <c r="B1" s="1" t="s">
        <v>1</v>
      </c>
      <c r="E1" s="1" t="s">
        <v>2</v>
      </c>
      <c r="AC1" s="1" t="s">
        <v>3</v>
      </c>
      <c r="BB1" s="1" t="s">
        <v>4</v>
      </c>
      <c r="BC1" s="1" t="s">
        <v>5</v>
      </c>
      <c r="BD1" s="1" t="s">
        <v>6</v>
      </c>
      <c r="BE1" s="1" t="s">
        <v>7</v>
      </c>
      <c r="BF1" s="1" t="s">
        <v>8</v>
      </c>
    </row>
    <row r="2" spans="1:58" s="9" customFormat="1" ht="47.25">
      <c r="A2" s="2" t="s">
        <v>9</v>
      </c>
      <c r="B2" s="3"/>
      <c r="C2" s="4"/>
      <c r="D2" s="5" t="s">
        <v>10</v>
      </c>
      <c r="E2" s="6" t="s">
        <v>11</v>
      </c>
      <c r="F2" s="7" t="s">
        <v>531</v>
      </c>
      <c r="G2" s="7" t="s">
        <v>532</v>
      </c>
      <c r="H2" s="7" t="s">
        <v>533</v>
      </c>
      <c r="I2" s="7" t="s">
        <v>534</v>
      </c>
      <c r="J2" s="7" t="s">
        <v>535</v>
      </c>
      <c r="K2" s="7" t="s">
        <v>536</v>
      </c>
      <c r="L2" s="7" t="s">
        <v>537</v>
      </c>
      <c r="M2" s="7" t="s">
        <v>538</v>
      </c>
      <c r="N2" s="7" t="s">
        <v>539</v>
      </c>
      <c r="O2" s="7" t="s">
        <v>540</v>
      </c>
      <c r="P2" s="7" t="s">
        <v>541</v>
      </c>
      <c r="Q2" s="7" t="s">
        <v>542</v>
      </c>
      <c r="R2" s="7" t="s">
        <v>543</v>
      </c>
      <c r="S2" s="7" t="s">
        <v>544</v>
      </c>
      <c r="T2" s="7" t="s">
        <v>545</v>
      </c>
      <c r="U2" s="7" t="s">
        <v>546</v>
      </c>
      <c r="V2" s="7" t="s">
        <v>547</v>
      </c>
      <c r="W2" s="7" t="s">
        <v>548</v>
      </c>
      <c r="X2" s="7" t="s">
        <v>549</v>
      </c>
      <c r="Y2" s="7" t="s">
        <v>550</v>
      </c>
      <c r="Z2" s="7" t="s">
        <v>551</v>
      </c>
      <c r="AA2" s="7" t="s">
        <v>552</v>
      </c>
      <c r="AB2" s="7" t="s">
        <v>553</v>
      </c>
      <c r="AC2" s="6" t="s">
        <v>12</v>
      </c>
      <c r="AD2" s="7" t="s">
        <v>554</v>
      </c>
      <c r="AE2" s="7" t="s">
        <v>555</v>
      </c>
      <c r="AF2" s="7" t="s">
        <v>556</v>
      </c>
      <c r="AG2" s="7" t="s">
        <v>557</v>
      </c>
      <c r="AH2" s="7" t="s">
        <v>558</v>
      </c>
      <c r="AI2" s="7" t="s">
        <v>559</v>
      </c>
      <c r="AJ2" s="7" t="s">
        <v>560</v>
      </c>
      <c r="AK2" s="7" t="s">
        <v>561</v>
      </c>
      <c r="AL2" s="7" t="s">
        <v>562</v>
      </c>
      <c r="AM2" s="7" t="s">
        <v>563</v>
      </c>
      <c r="AN2" s="7" t="s">
        <v>564</v>
      </c>
      <c r="AO2" s="7" t="s">
        <v>565</v>
      </c>
      <c r="AP2" s="7" t="s">
        <v>566</v>
      </c>
      <c r="AQ2" s="7" t="s">
        <v>567</v>
      </c>
      <c r="AR2" s="7" t="s">
        <v>568</v>
      </c>
      <c r="AS2" s="7" t="s">
        <v>569</v>
      </c>
      <c r="AT2" s="7" t="s">
        <v>570</v>
      </c>
      <c r="AU2" s="7" t="s">
        <v>571</v>
      </c>
      <c r="AV2" s="7" t="s">
        <v>572</v>
      </c>
      <c r="AW2" s="7" t="s">
        <v>573</v>
      </c>
      <c r="AX2" s="7" t="s">
        <v>574</v>
      </c>
      <c r="AY2" s="7" t="s">
        <v>575</v>
      </c>
      <c r="AZ2" s="7" t="s">
        <v>576</v>
      </c>
      <c r="BA2" s="7" t="s">
        <v>13</v>
      </c>
      <c r="BB2" s="6" t="s">
        <v>14</v>
      </c>
      <c r="BC2" s="8" t="s">
        <v>15</v>
      </c>
      <c r="BD2" s="8" t="s">
        <v>16</v>
      </c>
      <c r="BE2" s="6" t="s">
        <v>17</v>
      </c>
      <c r="BF2" s="6" t="s">
        <v>18</v>
      </c>
    </row>
    <row r="3" spans="1:58" s="9" customFormat="1" ht="30.75" customHeight="1">
      <c r="A3" s="10">
        <v>1</v>
      </c>
      <c r="B3" s="180" t="s">
        <v>19</v>
      </c>
      <c r="C3" s="180"/>
      <c r="D3" s="180"/>
      <c r="E3" s="11" t="s">
        <v>577</v>
      </c>
      <c r="F3" s="11" t="s">
        <v>578</v>
      </c>
      <c r="G3" s="11" t="s">
        <v>579</v>
      </c>
      <c r="H3" s="11" t="s">
        <v>580</v>
      </c>
      <c r="I3" s="11" t="s">
        <v>581</v>
      </c>
      <c r="J3" s="11" t="s">
        <v>582</v>
      </c>
      <c r="K3" s="11" t="s">
        <v>583</v>
      </c>
      <c r="L3" s="11" t="s">
        <v>584</v>
      </c>
      <c r="M3" s="11" t="s">
        <v>585</v>
      </c>
      <c r="N3" s="11" t="s">
        <v>586</v>
      </c>
      <c r="O3" s="11" t="s">
        <v>587</v>
      </c>
      <c r="P3" s="11" t="s">
        <v>588</v>
      </c>
      <c r="Q3" s="11" t="s">
        <v>589</v>
      </c>
      <c r="R3" s="11" t="s">
        <v>590</v>
      </c>
      <c r="S3" s="11" t="s">
        <v>591</v>
      </c>
      <c r="T3" s="11" t="s">
        <v>592</v>
      </c>
      <c r="U3" s="11" t="s">
        <v>593</v>
      </c>
      <c r="V3" s="11" t="s">
        <v>594</v>
      </c>
      <c r="W3" s="11" t="s">
        <v>595</v>
      </c>
      <c r="X3" s="11" t="s">
        <v>596</v>
      </c>
      <c r="Y3" s="11" t="s">
        <v>597</v>
      </c>
      <c r="Z3" s="11" t="s">
        <v>598</v>
      </c>
      <c r="AA3" s="11" t="s">
        <v>599</v>
      </c>
      <c r="AB3" s="11" t="s">
        <v>600</v>
      </c>
      <c r="AC3" s="12" t="s">
        <v>20</v>
      </c>
      <c r="AD3" s="11" t="s">
        <v>601</v>
      </c>
      <c r="AE3" s="11" t="s">
        <v>602</v>
      </c>
      <c r="AF3" s="11" t="s">
        <v>603</v>
      </c>
      <c r="AG3" s="11" t="s">
        <v>604</v>
      </c>
      <c r="AH3" s="11" t="s">
        <v>605</v>
      </c>
      <c r="AI3" s="11" t="s">
        <v>606</v>
      </c>
      <c r="AJ3" s="11" t="s">
        <v>607</v>
      </c>
      <c r="AK3" s="11" t="s">
        <v>608</v>
      </c>
      <c r="AL3" s="11" t="s">
        <v>609</v>
      </c>
      <c r="AM3" s="11" t="s">
        <v>610</v>
      </c>
      <c r="AN3" s="11" t="s">
        <v>611</v>
      </c>
      <c r="AO3" s="11" t="s">
        <v>612</v>
      </c>
      <c r="AP3" s="11" t="s">
        <v>613</v>
      </c>
      <c r="AQ3" s="11" t="s">
        <v>614</v>
      </c>
      <c r="AR3" s="11" t="s">
        <v>615</v>
      </c>
      <c r="AS3" s="11" t="s">
        <v>616</v>
      </c>
      <c r="AT3" s="11" t="s">
        <v>617</v>
      </c>
      <c r="AU3" s="11" t="s">
        <v>618</v>
      </c>
      <c r="AV3" s="11" t="s">
        <v>619</v>
      </c>
      <c r="AW3" s="11" t="s">
        <v>620</v>
      </c>
      <c r="AX3" s="11" t="s">
        <v>621</v>
      </c>
      <c r="AY3" s="11" t="s">
        <v>622</v>
      </c>
      <c r="AZ3" s="11" t="s">
        <v>623</v>
      </c>
      <c r="BA3" s="11"/>
      <c r="BB3" s="12" t="s">
        <v>21</v>
      </c>
      <c r="BC3" s="13" t="s">
        <v>22</v>
      </c>
      <c r="BD3" s="13" t="s">
        <v>23</v>
      </c>
      <c r="BE3" s="12" t="s">
        <v>24</v>
      </c>
      <c r="BF3" s="13" t="s">
        <v>25</v>
      </c>
    </row>
    <row r="4" spans="1:58" outlineLevel="1">
      <c r="A4" s="10">
        <v>2</v>
      </c>
      <c r="B4" s="181" t="s">
        <v>26</v>
      </c>
      <c r="C4" s="14" t="s">
        <v>27</v>
      </c>
      <c r="D4" s="15">
        <v>440</v>
      </c>
      <c r="E4" s="16">
        <v>249947404</v>
      </c>
      <c r="F4" s="16">
        <v>0</v>
      </c>
      <c r="G4" s="16">
        <v>0</v>
      </c>
      <c r="H4" s="16">
        <v>0</v>
      </c>
      <c r="I4" s="16">
        <v>0</v>
      </c>
      <c r="J4" s="16">
        <v>-8376561</v>
      </c>
      <c r="K4" s="16">
        <v>0</v>
      </c>
      <c r="L4" s="16">
        <v>0</v>
      </c>
      <c r="M4" s="16">
        <v>0</v>
      </c>
      <c r="N4" s="16">
        <v>0</v>
      </c>
      <c r="O4" s="16">
        <v>0</v>
      </c>
      <c r="P4" s="16">
        <v>0</v>
      </c>
      <c r="Q4" s="16">
        <v>0</v>
      </c>
      <c r="R4" s="16">
        <v>0</v>
      </c>
      <c r="S4" s="16">
        <v>-3313360</v>
      </c>
      <c r="T4" s="16">
        <v>-21727944</v>
      </c>
      <c r="U4" s="16">
        <v>0</v>
      </c>
      <c r="V4" s="16">
        <v>0</v>
      </c>
      <c r="W4" s="16">
        <v>0</v>
      </c>
      <c r="X4" s="16">
        <v>1739675</v>
      </c>
      <c r="Y4" s="16">
        <v>0</v>
      </c>
      <c r="Z4" s="16">
        <v>0</v>
      </c>
      <c r="AA4" s="16">
        <v>0</v>
      </c>
      <c r="AB4" s="16">
        <v>0</v>
      </c>
      <c r="AC4" s="16">
        <f>SUM(F4:AB4)</f>
        <v>-31678190</v>
      </c>
      <c r="AD4" s="16">
        <v>0</v>
      </c>
      <c r="AE4" s="16">
        <v>0</v>
      </c>
      <c r="AF4" s="16">
        <v>14284825</v>
      </c>
      <c r="AG4" s="16">
        <v>0</v>
      </c>
      <c r="AH4" s="16">
        <v>0</v>
      </c>
      <c r="AI4" s="16">
        <v>0</v>
      </c>
      <c r="AJ4" s="16">
        <v>0</v>
      </c>
      <c r="AK4" s="16">
        <v>0</v>
      </c>
      <c r="AL4" s="16">
        <v>0</v>
      </c>
      <c r="AM4" s="16">
        <v>0</v>
      </c>
      <c r="AN4" s="16">
        <v>0</v>
      </c>
      <c r="AO4" s="16">
        <v>0</v>
      </c>
      <c r="AP4" s="16">
        <v>0</v>
      </c>
      <c r="AQ4" s="16">
        <v>0</v>
      </c>
      <c r="AR4" s="16">
        <v>0</v>
      </c>
      <c r="AS4" s="16">
        <v>0</v>
      </c>
      <c r="AT4" s="16">
        <v>0</v>
      </c>
      <c r="AU4" s="16">
        <v>0</v>
      </c>
      <c r="AV4" s="16">
        <v>0</v>
      </c>
      <c r="AW4" s="16">
        <v>0</v>
      </c>
      <c r="AX4" s="16">
        <v>0</v>
      </c>
      <c r="AY4" s="16">
        <v>0</v>
      </c>
      <c r="AZ4" s="16">
        <v>0</v>
      </c>
      <c r="BA4" s="16">
        <v>-39</v>
      </c>
      <c r="BB4" s="16">
        <f t="shared" ref="BB4:BB9" si="0">SUM(AD4:BA4)</f>
        <v>14284786</v>
      </c>
      <c r="BC4" s="16">
        <f t="shared" ref="BC4:BC9" si="1">AC4+BB4</f>
        <v>-17393404</v>
      </c>
      <c r="BD4" s="16">
        <f t="shared" ref="BD4:BD9" si="2">E4+BC4</f>
        <v>232554000</v>
      </c>
      <c r="BE4" s="16">
        <v>19321000</v>
      </c>
      <c r="BF4" s="16">
        <f>BD4+BE4</f>
        <v>251875000</v>
      </c>
    </row>
    <row r="5" spans="1:58" outlineLevel="1">
      <c r="A5" s="10">
        <v>3</v>
      </c>
      <c r="B5" s="182"/>
      <c r="C5" s="18" t="s">
        <v>28</v>
      </c>
      <c r="D5" s="19">
        <v>442</v>
      </c>
      <c r="E5" s="16">
        <v>291823877</v>
      </c>
      <c r="F5" s="16">
        <v>0</v>
      </c>
      <c r="G5" s="16">
        <v>0</v>
      </c>
      <c r="H5" s="16">
        <v>0</v>
      </c>
      <c r="I5" s="16">
        <v>0</v>
      </c>
      <c r="J5" s="16">
        <v>-10282810</v>
      </c>
      <c r="K5" s="16">
        <v>0</v>
      </c>
      <c r="L5" s="16">
        <v>0</v>
      </c>
      <c r="M5" s="16">
        <v>0</v>
      </c>
      <c r="N5" s="16">
        <v>0</v>
      </c>
      <c r="O5" s="16">
        <v>0</v>
      </c>
      <c r="P5" s="16">
        <v>0</v>
      </c>
      <c r="Q5" s="16">
        <v>0</v>
      </c>
      <c r="R5" s="16">
        <v>0</v>
      </c>
      <c r="S5" s="16">
        <v>-521992</v>
      </c>
      <c r="T5" s="16">
        <v>0</v>
      </c>
      <c r="U5" s="16">
        <v>0</v>
      </c>
      <c r="V5" s="16">
        <v>0</v>
      </c>
      <c r="W5" s="16">
        <v>0</v>
      </c>
      <c r="X5" s="16">
        <v>0</v>
      </c>
      <c r="Y5" s="16">
        <v>0</v>
      </c>
      <c r="Z5" s="16">
        <v>0</v>
      </c>
      <c r="AA5" s="16">
        <v>0</v>
      </c>
      <c r="AB5" s="16">
        <v>0</v>
      </c>
      <c r="AC5" s="16">
        <f t="shared" ref="AC5:AC68" si="3">SUM(F5:AB5)</f>
        <v>-10804802</v>
      </c>
      <c r="AD5" s="16">
        <v>0</v>
      </c>
      <c r="AE5" s="16">
        <v>0</v>
      </c>
      <c r="AF5" s="16">
        <v>11520255</v>
      </c>
      <c r="AG5" s="16">
        <v>0</v>
      </c>
      <c r="AH5" s="16">
        <v>0</v>
      </c>
      <c r="AI5" s="16">
        <v>0</v>
      </c>
      <c r="AJ5" s="16">
        <v>0</v>
      </c>
      <c r="AK5" s="16">
        <v>0</v>
      </c>
      <c r="AL5" s="16">
        <v>0</v>
      </c>
      <c r="AM5" s="16">
        <v>0</v>
      </c>
      <c r="AN5" s="16">
        <v>0</v>
      </c>
      <c r="AO5" s="16">
        <v>0</v>
      </c>
      <c r="AP5" s="16">
        <v>0</v>
      </c>
      <c r="AQ5" s="16">
        <v>0</v>
      </c>
      <c r="AR5" s="16">
        <v>0</v>
      </c>
      <c r="AS5" s="16">
        <v>0</v>
      </c>
      <c r="AT5" s="16">
        <v>0</v>
      </c>
      <c r="AU5" s="16">
        <v>0</v>
      </c>
      <c r="AV5" s="16">
        <v>0</v>
      </c>
      <c r="AW5" s="16">
        <v>0</v>
      </c>
      <c r="AX5" s="16">
        <v>0</v>
      </c>
      <c r="AY5" s="16">
        <v>0</v>
      </c>
      <c r="AZ5" s="16">
        <v>0</v>
      </c>
      <c r="BA5" s="16">
        <v>-330</v>
      </c>
      <c r="BB5" s="16">
        <f t="shared" si="0"/>
        <v>11519925</v>
      </c>
      <c r="BC5" s="16">
        <f t="shared" si="1"/>
        <v>715123</v>
      </c>
      <c r="BD5" s="16">
        <f t="shared" si="2"/>
        <v>292539000</v>
      </c>
      <c r="BE5" s="16">
        <v>24314000</v>
      </c>
      <c r="BF5" s="16">
        <f t="shared" ref="BF5:BF68" si="4">BD5+BE5</f>
        <v>316853000</v>
      </c>
    </row>
    <row r="6" spans="1:58" outlineLevel="1">
      <c r="A6" s="10">
        <v>4</v>
      </c>
      <c r="B6" s="182"/>
      <c r="C6" s="18" t="s">
        <v>29</v>
      </c>
      <c r="D6" s="19">
        <v>444</v>
      </c>
      <c r="E6" s="16">
        <v>4777963</v>
      </c>
      <c r="F6" s="16">
        <v>0</v>
      </c>
      <c r="G6" s="16">
        <v>0</v>
      </c>
      <c r="H6" s="16">
        <v>0</v>
      </c>
      <c r="I6" s="16">
        <v>0</v>
      </c>
      <c r="J6" s="16">
        <v>-211865</v>
      </c>
      <c r="K6" s="16">
        <v>0</v>
      </c>
      <c r="L6" s="16">
        <v>0</v>
      </c>
      <c r="M6" s="16">
        <v>0</v>
      </c>
      <c r="N6" s="16">
        <v>0</v>
      </c>
      <c r="O6" s="16">
        <v>0</v>
      </c>
      <c r="P6" s="16">
        <v>0</v>
      </c>
      <c r="Q6" s="16">
        <v>0</v>
      </c>
      <c r="R6" s="16">
        <v>0</v>
      </c>
      <c r="S6" s="16">
        <v>0</v>
      </c>
      <c r="T6" s="16">
        <v>0</v>
      </c>
      <c r="U6" s="16">
        <v>0</v>
      </c>
      <c r="V6" s="16">
        <v>0</v>
      </c>
      <c r="W6" s="16">
        <v>0</v>
      </c>
      <c r="X6" s="16">
        <v>0</v>
      </c>
      <c r="Y6" s="16">
        <v>0</v>
      </c>
      <c r="Z6" s="16">
        <v>0</v>
      </c>
      <c r="AA6" s="16">
        <v>0</v>
      </c>
      <c r="AB6" s="16">
        <v>0</v>
      </c>
      <c r="AC6" s="16">
        <f t="shared" si="3"/>
        <v>-211865</v>
      </c>
      <c r="AD6" s="16">
        <v>0</v>
      </c>
      <c r="AE6" s="16">
        <v>0</v>
      </c>
      <c r="AF6" s="16">
        <v>2062464</v>
      </c>
      <c r="AG6" s="16">
        <v>0</v>
      </c>
      <c r="AH6" s="16">
        <v>0</v>
      </c>
      <c r="AI6" s="16">
        <v>0</v>
      </c>
      <c r="AJ6" s="16">
        <v>0</v>
      </c>
      <c r="AK6" s="16">
        <v>0</v>
      </c>
      <c r="AL6" s="16">
        <v>0</v>
      </c>
      <c r="AM6" s="16">
        <v>0</v>
      </c>
      <c r="AN6" s="16">
        <v>0</v>
      </c>
      <c r="AO6" s="16">
        <v>0</v>
      </c>
      <c r="AP6" s="16">
        <v>0</v>
      </c>
      <c r="AQ6" s="16">
        <v>0</v>
      </c>
      <c r="AR6" s="16">
        <v>0</v>
      </c>
      <c r="AS6" s="16">
        <v>0</v>
      </c>
      <c r="AT6" s="16">
        <v>0</v>
      </c>
      <c r="AU6" s="16">
        <v>0</v>
      </c>
      <c r="AV6" s="16">
        <v>0</v>
      </c>
      <c r="AW6" s="16">
        <v>0</v>
      </c>
      <c r="AX6" s="16">
        <v>0</v>
      </c>
      <c r="AY6" s="16">
        <v>0</v>
      </c>
      <c r="AZ6" s="16">
        <v>0</v>
      </c>
      <c r="BA6" s="16">
        <v>438</v>
      </c>
      <c r="BB6" s="16">
        <f t="shared" si="0"/>
        <v>2062902</v>
      </c>
      <c r="BC6" s="16">
        <f t="shared" si="1"/>
        <v>1851037</v>
      </c>
      <c r="BD6" s="16">
        <f t="shared" si="2"/>
        <v>6629000</v>
      </c>
      <c r="BE6" s="16">
        <v>550000</v>
      </c>
      <c r="BF6" s="16">
        <f t="shared" si="4"/>
        <v>7179000</v>
      </c>
    </row>
    <row r="7" spans="1:58" outlineLevel="1">
      <c r="A7" s="10">
        <v>5</v>
      </c>
      <c r="B7" s="182"/>
      <c r="C7" s="18" t="s">
        <v>30</v>
      </c>
      <c r="D7" s="20">
        <v>445</v>
      </c>
      <c r="E7" s="16">
        <v>0</v>
      </c>
      <c r="F7" s="16">
        <v>0</v>
      </c>
      <c r="G7" s="16">
        <v>0</v>
      </c>
      <c r="H7" s="16">
        <v>0</v>
      </c>
      <c r="I7" s="16">
        <v>0</v>
      </c>
      <c r="J7" s="16">
        <v>0</v>
      </c>
      <c r="K7" s="16">
        <v>0</v>
      </c>
      <c r="L7" s="16">
        <v>0</v>
      </c>
      <c r="M7" s="16">
        <v>0</v>
      </c>
      <c r="N7" s="16">
        <v>0</v>
      </c>
      <c r="O7" s="16">
        <v>0</v>
      </c>
      <c r="P7" s="16">
        <v>0</v>
      </c>
      <c r="Q7" s="16">
        <v>0</v>
      </c>
      <c r="R7" s="16">
        <v>0</v>
      </c>
      <c r="S7" s="16">
        <v>0</v>
      </c>
      <c r="T7" s="16">
        <v>0</v>
      </c>
      <c r="U7" s="16">
        <v>0</v>
      </c>
      <c r="V7" s="16">
        <v>0</v>
      </c>
      <c r="W7" s="16">
        <v>0</v>
      </c>
      <c r="X7" s="16">
        <v>0</v>
      </c>
      <c r="Y7" s="16">
        <v>0</v>
      </c>
      <c r="Z7" s="16">
        <v>0</v>
      </c>
      <c r="AA7" s="16">
        <v>0</v>
      </c>
      <c r="AB7" s="16">
        <v>0</v>
      </c>
      <c r="AC7" s="16">
        <f t="shared" si="3"/>
        <v>0</v>
      </c>
      <c r="AD7" s="16">
        <v>0</v>
      </c>
      <c r="AE7" s="16">
        <v>0</v>
      </c>
      <c r="AF7" s="16">
        <v>0</v>
      </c>
      <c r="AG7" s="16">
        <v>0</v>
      </c>
      <c r="AH7" s="16">
        <v>0</v>
      </c>
      <c r="AI7" s="16">
        <v>0</v>
      </c>
      <c r="AJ7" s="16">
        <v>0</v>
      </c>
      <c r="AK7" s="16">
        <v>0</v>
      </c>
      <c r="AL7" s="16">
        <v>0</v>
      </c>
      <c r="AM7" s="16">
        <v>0</v>
      </c>
      <c r="AN7" s="16">
        <v>0</v>
      </c>
      <c r="AO7" s="16">
        <v>0</v>
      </c>
      <c r="AP7" s="16">
        <v>0</v>
      </c>
      <c r="AQ7" s="16">
        <v>0</v>
      </c>
      <c r="AR7" s="16">
        <v>0</v>
      </c>
      <c r="AS7" s="16">
        <v>0</v>
      </c>
      <c r="AT7" s="16">
        <v>0</v>
      </c>
      <c r="AU7" s="16">
        <v>0</v>
      </c>
      <c r="AV7" s="16">
        <v>0</v>
      </c>
      <c r="AW7" s="16">
        <v>0</v>
      </c>
      <c r="AX7" s="16">
        <v>0</v>
      </c>
      <c r="AY7" s="16">
        <v>0</v>
      </c>
      <c r="AZ7" s="16">
        <v>0</v>
      </c>
      <c r="BA7" s="16">
        <v>0</v>
      </c>
      <c r="BB7" s="16">
        <f t="shared" si="0"/>
        <v>0</v>
      </c>
      <c r="BC7" s="16">
        <f t="shared" si="1"/>
        <v>0</v>
      </c>
      <c r="BD7" s="16">
        <f t="shared" si="2"/>
        <v>0</v>
      </c>
      <c r="BE7" s="16"/>
      <c r="BF7" s="16">
        <f t="shared" si="4"/>
        <v>0</v>
      </c>
    </row>
    <row r="8" spans="1:58" outlineLevel="1">
      <c r="A8" s="10">
        <v>6</v>
      </c>
      <c r="B8" s="182"/>
      <c r="C8" s="18" t="s">
        <v>31</v>
      </c>
      <c r="D8" s="20">
        <v>446</v>
      </c>
      <c r="E8" s="16">
        <v>0</v>
      </c>
      <c r="F8" s="16">
        <v>0</v>
      </c>
      <c r="G8" s="16">
        <v>0</v>
      </c>
      <c r="H8" s="16">
        <v>0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  <c r="O8" s="16">
        <v>0</v>
      </c>
      <c r="P8" s="16">
        <v>0</v>
      </c>
      <c r="Q8" s="16">
        <v>0</v>
      </c>
      <c r="R8" s="16">
        <v>0</v>
      </c>
      <c r="S8" s="16">
        <v>0</v>
      </c>
      <c r="T8" s="16">
        <v>0</v>
      </c>
      <c r="U8" s="16">
        <v>0</v>
      </c>
      <c r="V8" s="16">
        <v>0</v>
      </c>
      <c r="W8" s="16">
        <v>0</v>
      </c>
      <c r="X8" s="16">
        <v>0</v>
      </c>
      <c r="Y8" s="16">
        <v>0</v>
      </c>
      <c r="Z8" s="16">
        <v>0</v>
      </c>
      <c r="AA8" s="16">
        <v>0</v>
      </c>
      <c r="AB8" s="16">
        <v>0</v>
      </c>
      <c r="AC8" s="16">
        <f t="shared" si="3"/>
        <v>0</v>
      </c>
      <c r="AD8" s="16">
        <v>0</v>
      </c>
      <c r="AE8" s="16">
        <v>0</v>
      </c>
      <c r="AF8" s="16">
        <v>0</v>
      </c>
      <c r="AG8" s="16">
        <v>0</v>
      </c>
      <c r="AH8" s="16">
        <v>0</v>
      </c>
      <c r="AI8" s="16">
        <v>0</v>
      </c>
      <c r="AJ8" s="16">
        <v>0</v>
      </c>
      <c r="AK8" s="16">
        <v>0</v>
      </c>
      <c r="AL8" s="16">
        <v>0</v>
      </c>
      <c r="AM8" s="16">
        <v>0</v>
      </c>
      <c r="AN8" s="16">
        <v>0</v>
      </c>
      <c r="AO8" s="16">
        <v>0</v>
      </c>
      <c r="AP8" s="16">
        <v>0</v>
      </c>
      <c r="AQ8" s="16">
        <v>0</v>
      </c>
      <c r="AR8" s="16">
        <v>0</v>
      </c>
      <c r="AS8" s="16">
        <v>0</v>
      </c>
      <c r="AT8" s="16">
        <v>0</v>
      </c>
      <c r="AU8" s="16">
        <v>0</v>
      </c>
      <c r="AV8" s="16">
        <v>0</v>
      </c>
      <c r="AW8" s="16">
        <v>0</v>
      </c>
      <c r="AX8" s="16">
        <v>0</v>
      </c>
      <c r="AY8" s="16">
        <v>0</v>
      </c>
      <c r="AZ8" s="16">
        <v>0</v>
      </c>
      <c r="BA8" s="16">
        <v>0</v>
      </c>
      <c r="BB8" s="16">
        <f t="shared" si="0"/>
        <v>0</v>
      </c>
      <c r="BC8" s="16">
        <f t="shared" si="1"/>
        <v>0</v>
      </c>
      <c r="BD8" s="16">
        <f t="shared" si="2"/>
        <v>0</v>
      </c>
      <c r="BE8" s="16"/>
      <c r="BF8" s="16">
        <f t="shared" si="4"/>
        <v>0</v>
      </c>
    </row>
    <row r="9" spans="1:58" outlineLevel="1">
      <c r="A9" s="10">
        <v>7</v>
      </c>
      <c r="B9" s="182"/>
      <c r="C9" s="18" t="s">
        <v>32</v>
      </c>
      <c r="D9" s="20">
        <v>448</v>
      </c>
      <c r="E9" s="16">
        <v>1227642</v>
      </c>
      <c r="F9" s="16">
        <v>0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6">
        <v>0</v>
      </c>
      <c r="M9" s="16">
        <v>0</v>
      </c>
      <c r="N9" s="16">
        <v>0</v>
      </c>
      <c r="O9" s="16">
        <v>0</v>
      </c>
      <c r="P9" s="16">
        <v>0</v>
      </c>
      <c r="Q9" s="16">
        <v>0</v>
      </c>
      <c r="R9" s="16">
        <v>0</v>
      </c>
      <c r="S9" s="16">
        <v>0</v>
      </c>
      <c r="T9" s="16">
        <v>0</v>
      </c>
      <c r="U9" s="16">
        <v>0</v>
      </c>
      <c r="V9" s="16">
        <v>0</v>
      </c>
      <c r="W9" s="16">
        <v>0</v>
      </c>
      <c r="X9" s="16">
        <v>0</v>
      </c>
      <c r="Y9" s="16">
        <v>0</v>
      </c>
      <c r="Z9" s="16">
        <v>0</v>
      </c>
      <c r="AA9" s="16">
        <v>0</v>
      </c>
      <c r="AB9" s="16">
        <v>0</v>
      </c>
      <c r="AC9" s="16">
        <f t="shared" si="3"/>
        <v>0</v>
      </c>
      <c r="AD9" s="16">
        <v>0</v>
      </c>
      <c r="AE9" s="16">
        <v>0</v>
      </c>
      <c r="AF9" s="16">
        <v>-1227642</v>
      </c>
      <c r="AG9" s="16">
        <v>0</v>
      </c>
      <c r="AH9" s="16">
        <v>0</v>
      </c>
      <c r="AI9" s="16">
        <v>0</v>
      </c>
      <c r="AJ9" s="16">
        <v>0</v>
      </c>
      <c r="AK9" s="16">
        <v>0</v>
      </c>
      <c r="AL9" s="16">
        <v>0</v>
      </c>
      <c r="AM9" s="16">
        <v>0</v>
      </c>
      <c r="AN9" s="16">
        <v>0</v>
      </c>
      <c r="AO9" s="16">
        <v>0</v>
      </c>
      <c r="AP9" s="16">
        <v>0</v>
      </c>
      <c r="AQ9" s="16">
        <v>0</v>
      </c>
      <c r="AR9" s="16">
        <v>0</v>
      </c>
      <c r="AS9" s="16">
        <v>0</v>
      </c>
      <c r="AT9" s="16">
        <v>0</v>
      </c>
      <c r="AU9" s="16">
        <v>0</v>
      </c>
      <c r="AV9" s="16">
        <v>0</v>
      </c>
      <c r="AW9" s="16">
        <v>0</v>
      </c>
      <c r="AX9" s="16">
        <v>0</v>
      </c>
      <c r="AY9" s="16">
        <v>0</v>
      </c>
      <c r="AZ9" s="16">
        <v>0</v>
      </c>
      <c r="BA9" s="16">
        <v>0</v>
      </c>
      <c r="BB9" s="16">
        <f t="shared" si="0"/>
        <v>-1227642</v>
      </c>
      <c r="BC9" s="16">
        <f t="shared" si="1"/>
        <v>-1227642</v>
      </c>
      <c r="BD9" s="16">
        <f t="shared" si="2"/>
        <v>0</v>
      </c>
      <c r="BE9" s="16"/>
      <c r="BF9" s="16">
        <f t="shared" si="4"/>
        <v>0</v>
      </c>
    </row>
    <row r="10" spans="1:58">
      <c r="A10" s="10">
        <v>8</v>
      </c>
      <c r="B10" s="182"/>
      <c r="C10" s="184" t="s">
        <v>33</v>
      </c>
      <c r="D10" s="185"/>
      <c r="E10" s="21">
        <f>SUM(E4:E9)</f>
        <v>547776886</v>
      </c>
      <c r="F10" s="22">
        <f t="shared" ref="F10:BF10" si="5">SUM(F4:F9)</f>
        <v>0</v>
      </c>
      <c r="G10" s="22">
        <f t="shared" si="5"/>
        <v>0</v>
      </c>
      <c r="H10" s="22">
        <f t="shared" si="5"/>
        <v>0</v>
      </c>
      <c r="I10" s="22">
        <f t="shared" si="5"/>
        <v>0</v>
      </c>
      <c r="J10" s="22">
        <f t="shared" si="5"/>
        <v>-18871236</v>
      </c>
      <c r="K10" s="22">
        <f t="shared" si="5"/>
        <v>0</v>
      </c>
      <c r="L10" s="22">
        <f t="shared" si="5"/>
        <v>0</v>
      </c>
      <c r="M10" s="22">
        <f t="shared" si="5"/>
        <v>0</v>
      </c>
      <c r="N10" s="22">
        <f t="shared" si="5"/>
        <v>0</v>
      </c>
      <c r="O10" s="22">
        <f t="shared" si="5"/>
        <v>0</v>
      </c>
      <c r="P10" s="22">
        <f t="shared" si="5"/>
        <v>0</v>
      </c>
      <c r="Q10" s="22">
        <f t="shared" si="5"/>
        <v>0</v>
      </c>
      <c r="R10" s="22">
        <f t="shared" si="5"/>
        <v>0</v>
      </c>
      <c r="S10" s="22">
        <f t="shared" si="5"/>
        <v>-3835352</v>
      </c>
      <c r="T10" s="22">
        <f t="shared" si="5"/>
        <v>-21727944</v>
      </c>
      <c r="U10" s="22">
        <f t="shared" si="5"/>
        <v>0</v>
      </c>
      <c r="V10" s="22">
        <f t="shared" si="5"/>
        <v>0</v>
      </c>
      <c r="W10" s="22">
        <f t="shared" si="5"/>
        <v>0</v>
      </c>
      <c r="X10" s="22">
        <f t="shared" si="5"/>
        <v>1739675</v>
      </c>
      <c r="Y10" s="22">
        <f t="shared" si="5"/>
        <v>0</v>
      </c>
      <c r="Z10" s="22">
        <f t="shared" si="5"/>
        <v>0</v>
      </c>
      <c r="AA10" s="22">
        <f t="shared" si="5"/>
        <v>0</v>
      </c>
      <c r="AB10" s="22">
        <f t="shared" si="5"/>
        <v>0</v>
      </c>
      <c r="AC10" s="22">
        <f t="shared" si="5"/>
        <v>-42694857</v>
      </c>
      <c r="AD10" s="22">
        <f t="shared" si="5"/>
        <v>0</v>
      </c>
      <c r="AE10" s="22">
        <f t="shared" si="5"/>
        <v>0</v>
      </c>
      <c r="AF10" s="22">
        <f t="shared" si="5"/>
        <v>26639902</v>
      </c>
      <c r="AG10" s="22">
        <f t="shared" si="5"/>
        <v>0</v>
      </c>
      <c r="AH10" s="22">
        <f t="shared" si="5"/>
        <v>0</v>
      </c>
      <c r="AI10" s="22">
        <f t="shared" si="5"/>
        <v>0</v>
      </c>
      <c r="AJ10" s="22">
        <f t="shared" si="5"/>
        <v>0</v>
      </c>
      <c r="AK10" s="22">
        <f t="shared" si="5"/>
        <v>0</v>
      </c>
      <c r="AL10" s="22">
        <f t="shared" si="5"/>
        <v>0</v>
      </c>
      <c r="AM10" s="22">
        <f t="shared" si="5"/>
        <v>0</v>
      </c>
      <c r="AN10" s="22">
        <f t="shared" si="5"/>
        <v>0</v>
      </c>
      <c r="AO10" s="22">
        <f t="shared" si="5"/>
        <v>0</v>
      </c>
      <c r="AP10" s="22">
        <f t="shared" si="5"/>
        <v>0</v>
      </c>
      <c r="AQ10" s="22">
        <f t="shared" si="5"/>
        <v>0</v>
      </c>
      <c r="AR10" s="22">
        <f t="shared" si="5"/>
        <v>0</v>
      </c>
      <c r="AS10" s="22">
        <f t="shared" si="5"/>
        <v>0</v>
      </c>
      <c r="AT10" s="22">
        <f t="shared" si="5"/>
        <v>0</v>
      </c>
      <c r="AU10" s="22">
        <f t="shared" si="5"/>
        <v>0</v>
      </c>
      <c r="AV10" s="22">
        <f t="shared" si="5"/>
        <v>0</v>
      </c>
      <c r="AW10" s="22">
        <f t="shared" si="5"/>
        <v>0</v>
      </c>
      <c r="AX10" s="22">
        <f t="shared" si="5"/>
        <v>0</v>
      </c>
      <c r="AY10" s="22">
        <f t="shared" si="5"/>
        <v>0</v>
      </c>
      <c r="AZ10" s="22">
        <f t="shared" si="5"/>
        <v>0</v>
      </c>
      <c r="BA10" s="22">
        <f t="shared" si="5"/>
        <v>69</v>
      </c>
      <c r="BB10" s="22">
        <f t="shared" si="5"/>
        <v>26639971</v>
      </c>
      <c r="BC10" s="22">
        <f t="shared" si="5"/>
        <v>-16054886</v>
      </c>
      <c r="BD10" s="22">
        <f t="shared" si="5"/>
        <v>531722000</v>
      </c>
      <c r="BE10" s="22">
        <f t="shared" si="5"/>
        <v>44185000</v>
      </c>
      <c r="BF10" s="22">
        <f t="shared" si="5"/>
        <v>575907000</v>
      </c>
    </row>
    <row r="11" spans="1:58" outlineLevel="1">
      <c r="A11" s="10">
        <v>9</v>
      </c>
      <c r="B11" s="182"/>
      <c r="C11" s="23" t="s">
        <v>34</v>
      </c>
      <c r="D11" s="20">
        <v>447</v>
      </c>
      <c r="E11" s="16">
        <v>53429830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6">
        <v>0</v>
      </c>
      <c r="Q11" s="16">
        <v>0</v>
      </c>
      <c r="R11" s="16">
        <v>0</v>
      </c>
      <c r="S11" s="16">
        <v>0</v>
      </c>
      <c r="T11" s="16">
        <v>0</v>
      </c>
      <c r="U11" s="16">
        <v>0</v>
      </c>
      <c r="V11" s="16">
        <v>0</v>
      </c>
      <c r="W11" s="16">
        <v>0</v>
      </c>
      <c r="X11" s="16">
        <v>0</v>
      </c>
      <c r="Y11" s="16">
        <v>0</v>
      </c>
      <c r="Z11" s="16">
        <v>0</v>
      </c>
      <c r="AA11" s="16">
        <v>-17144000</v>
      </c>
      <c r="AB11" s="16">
        <v>0</v>
      </c>
      <c r="AC11" s="16">
        <f t="shared" si="3"/>
        <v>-17144000</v>
      </c>
      <c r="AD11" s="16">
        <v>17183000</v>
      </c>
      <c r="AE11" s="16">
        <v>0</v>
      </c>
      <c r="AF11" s="16">
        <v>0</v>
      </c>
      <c r="AG11" s="16">
        <v>0</v>
      </c>
      <c r="AH11" s="16">
        <v>0</v>
      </c>
      <c r="AI11" s="16">
        <v>0</v>
      </c>
      <c r="AJ11" s="16">
        <v>0</v>
      </c>
      <c r="AK11" s="16">
        <v>0</v>
      </c>
      <c r="AL11" s="16">
        <v>0</v>
      </c>
      <c r="AM11" s="16">
        <v>0</v>
      </c>
      <c r="AN11" s="16">
        <v>0</v>
      </c>
      <c r="AO11" s="16">
        <v>0</v>
      </c>
      <c r="AP11" s="16">
        <v>0</v>
      </c>
      <c r="AQ11" s="16">
        <v>0</v>
      </c>
      <c r="AR11" s="16">
        <v>0</v>
      </c>
      <c r="AS11" s="16">
        <v>0</v>
      </c>
      <c r="AT11" s="16">
        <v>0</v>
      </c>
      <c r="AU11" s="16">
        <v>0</v>
      </c>
      <c r="AV11" s="16">
        <v>0</v>
      </c>
      <c r="AW11" s="16">
        <v>0</v>
      </c>
      <c r="AX11" s="16">
        <v>0</v>
      </c>
      <c r="AY11" s="16">
        <v>0</v>
      </c>
      <c r="AZ11" s="16">
        <v>0</v>
      </c>
      <c r="BA11" s="16">
        <v>170</v>
      </c>
      <c r="BB11" s="16">
        <f t="shared" ref="BB11:BB74" si="6">SUM(AD11:BA11)</f>
        <v>17183170</v>
      </c>
      <c r="BC11" s="16">
        <f t="shared" ref="BC11:BC74" si="7">AC11+BB11</f>
        <v>39170</v>
      </c>
      <c r="BD11" s="16">
        <f t="shared" ref="BD11:BD74" si="8">E11+BC11</f>
        <v>53469000</v>
      </c>
      <c r="BE11" s="16"/>
      <c r="BF11" s="16">
        <f t="shared" si="4"/>
        <v>53469000</v>
      </c>
    </row>
    <row r="12" spans="1:58">
      <c r="A12" s="10">
        <v>10</v>
      </c>
      <c r="B12" s="182"/>
      <c r="C12" s="186" t="s">
        <v>35</v>
      </c>
      <c r="D12" s="187"/>
      <c r="E12" s="22">
        <f>E10+E11</f>
        <v>601206716</v>
      </c>
      <c r="F12" s="22">
        <f t="shared" ref="F12:AB12" si="9">F10+F11</f>
        <v>0</v>
      </c>
      <c r="G12" s="22">
        <f t="shared" si="9"/>
        <v>0</v>
      </c>
      <c r="H12" s="22">
        <f t="shared" si="9"/>
        <v>0</v>
      </c>
      <c r="I12" s="22">
        <f t="shared" si="9"/>
        <v>0</v>
      </c>
      <c r="J12" s="22">
        <f t="shared" si="9"/>
        <v>-18871236</v>
      </c>
      <c r="K12" s="22">
        <f t="shared" si="9"/>
        <v>0</v>
      </c>
      <c r="L12" s="22">
        <f t="shared" si="9"/>
        <v>0</v>
      </c>
      <c r="M12" s="22">
        <f t="shared" si="9"/>
        <v>0</v>
      </c>
      <c r="N12" s="22">
        <f t="shared" si="9"/>
        <v>0</v>
      </c>
      <c r="O12" s="22">
        <f t="shared" si="9"/>
        <v>0</v>
      </c>
      <c r="P12" s="22">
        <f t="shared" si="9"/>
        <v>0</v>
      </c>
      <c r="Q12" s="22">
        <f t="shared" si="9"/>
        <v>0</v>
      </c>
      <c r="R12" s="22">
        <f t="shared" si="9"/>
        <v>0</v>
      </c>
      <c r="S12" s="22">
        <f t="shared" si="9"/>
        <v>-3835352</v>
      </c>
      <c r="T12" s="22">
        <f t="shared" si="9"/>
        <v>-21727944</v>
      </c>
      <c r="U12" s="22">
        <f t="shared" si="9"/>
        <v>0</v>
      </c>
      <c r="V12" s="22">
        <f t="shared" si="9"/>
        <v>0</v>
      </c>
      <c r="W12" s="22">
        <f t="shared" si="9"/>
        <v>0</v>
      </c>
      <c r="X12" s="22">
        <f t="shared" si="9"/>
        <v>1739675</v>
      </c>
      <c r="Y12" s="22">
        <f t="shared" si="9"/>
        <v>0</v>
      </c>
      <c r="Z12" s="22">
        <f t="shared" si="9"/>
        <v>0</v>
      </c>
      <c r="AA12" s="22">
        <f t="shared" si="9"/>
        <v>-17144000</v>
      </c>
      <c r="AB12" s="22">
        <f t="shared" si="9"/>
        <v>0</v>
      </c>
      <c r="AC12" s="22">
        <f t="shared" si="3"/>
        <v>-59838857</v>
      </c>
      <c r="AD12" s="22">
        <f t="shared" ref="AD12:BA12" si="10">AD10+AD11</f>
        <v>17183000</v>
      </c>
      <c r="AE12" s="22">
        <f t="shared" si="10"/>
        <v>0</v>
      </c>
      <c r="AF12" s="22">
        <f t="shared" si="10"/>
        <v>26639902</v>
      </c>
      <c r="AG12" s="22">
        <f t="shared" si="10"/>
        <v>0</v>
      </c>
      <c r="AH12" s="22">
        <f t="shared" si="10"/>
        <v>0</v>
      </c>
      <c r="AI12" s="22">
        <f t="shared" si="10"/>
        <v>0</v>
      </c>
      <c r="AJ12" s="22">
        <f t="shared" si="10"/>
        <v>0</v>
      </c>
      <c r="AK12" s="22">
        <f t="shared" si="10"/>
        <v>0</v>
      </c>
      <c r="AL12" s="22">
        <f t="shared" si="10"/>
        <v>0</v>
      </c>
      <c r="AM12" s="22">
        <f t="shared" si="10"/>
        <v>0</v>
      </c>
      <c r="AN12" s="22">
        <f t="shared" si="10"/>
        <v>0</v>
      </c>
      <c r="AO12" s="22">
        <f t="shared" si="10"/>
        <v>0</v>
      </c>
      <c r="AP12" s="22">
        <f t="shared" si="10"/>
        <v>0</v>
      </c>
      <c r="AQ12" s="22">
        <f t="shared" si="10"/>
        <v>0</v>
      </c>
      <c r="AR12" s="22">
        <f t="shared" si="10"/>
        <v>0</v>
      </c>
      <c r="AS12" s="22">
        <f t="shared" si="10"/>
        <v>0</v>
      </c>
      <c r="AT12" s="22">
        <f t="shared" si="10"/>
        <v>0</v>
      </c>
      <c r="AU12" s="22">
        <f t="shared" si="10"/>
        <v>0</v>
      </c>
      <c r="AV12" s="22">
        <f t="shared" si="10"/>
        <v>0</v>
      </c>
      <c r="AW12" s="22">
        <f t="shared" si="10"/>
        <v>0</v>
      </c>
      <c r="AX12" s="22">
        <f t="shared" si="10"/>
        <v>0</v>
      </c>
      <c r="AY12" s="22">
        <f t="shared" si="10"/>
        <v>0</v>
      </c>
      <c r="AZ12" s="22">
        <f t="shared" si="10"/>
        <v>0</v>
      </c>
      <c r="BA12" s="22">
        <f t="shared" si="10"/>
        <v>239</v>
      </c>
      <c r="BB12" s="22">
        <f t="shared" si="6"/>
        <v>43823141</v>
      </c>
      <c r="BC12" s="22">
        <f t="shared" si="7"/>
        <v>-16015716</v>
      </c>
      <c r="BD12" s="22">
        <f t="shared" si="8"/>
        <v>585191000</v>
      </c>
      <c r="BE12" s="22">
        <f t="shared" ref="BE12" si="11">BE10+BE11</f>
        <v>44185000</v>
      </c>
      <c r="BF12" s="22">
        <f t="shared" si="4"/>
        <v>629376000</v>
      </c>
    </row>
    <row r="13" spans="1:58" outlineLevel="1">
      <c r="A13" s="10">
        <v>11</v>
      </c>
      <c r="B13" s="182"/>
      <c r="C13" s="24" t="s">
        <v>36</v>
      </c>
      <c r="D13" s="20">
        <v>449.1</v>
      </c>
      <c r="E13" s="16">
        <v>-180672</v>
      </c>
      <c r="F13" s="16">
        <v>0</v>
      </c>
      <c r="G13" s="16">
        <v>0</v>
      </c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6">
        <v>0</v>
      </c>
      <c r="P13" s="16">
        <v>0</v>
      </c>
      <c r="Q13" s="16">
        <v>0</v>
      </c>
      <c r="R13" s="16">
        <v>0</v>
      </c>
      <c r="S13" s="16">
        <v>0</v>
      </c>
      <c r="T13" s="16">
        <v>0</v>
      </c>
      <c r="U13" s="16">
        <v>0</v>
      </c>
      <c r="V13" s="16">
        <v>0</v>
      </c>
      <c r="W13" s="16">
        <v>0</v>
      </c>
      <c r="X13" s="16">
        <v>0</v>
      </c>
      <c r="Y13" s="16">
        <v>0</v>
      </c>
      <c r="Z13" s="16">
        <v>0</v>
      </c>
      <c r="AA13" s="16">
        <v>0</v>
      </c>
      <c r="AB13" s="16">
        <v>0</v>
      </c>
      <c r="AC13" s="16">
        <f t="shared" si="3"/>
        <v>0</v>
      </c>
      <c r="AD13" s="16">
        <v>0</v>
      </c>
      <c r="AE13" s="16">
        <v>0</v>
      </c>
      <c r="AF13" s="16">
        <v>180672</v>
      </c>
      <c r="AG13" s="16">
        <v>0</v>
      </c>
      <c r="AH13" s="16">
        <v>0</v>
      </c>
      <c r="AI13" s="16">
        <v>0</v>
      </c>
      <c r="AJ13" s="16">
        <v>0</v>
      </c>
      <c r="AK13" s="16">
        <v>0</v>
      </c>
      <c r="AL13" s="16">
        <v>0</v>
      </c>
      <c r="AM13" s="16">
        <v>0</v>
      </c>
      <c r="AN13" s="16">
        <v>0</v>
      </c>
      <c r="AO13" s="16">
        <v>0</v>
      </c>
      <c r="AP13" s="16">
        <v>0</v>
      </c>
      <c r="AQ13" s="16">
        <v>0</v>
      </c>
      <c r="AR13" s="16">
        <v>0</v>
      </c>
      <c r="AS13" s="16">
        <v>0</v>
      </c>
      <c r="AT13" s="16">
        <v>0</v>
      </c>
      <c r="AU13" s="16">
        <v>0</v>
      </c>
      <c r="AV13" s="16">
        <v>0</v>
      </c>
      <c r="AW13" s="16">
        <v>0</v>
      </c>
      <c r="AX13" s="16">
        <v>0</v>
      </c>
      <c r="AY13" s="16">
        <v>0</v>
      </c>
      <c r="AZ13" s="16">
        <v>0</v>
      </c>
      <c r="BA13" s="16">
        <v>0</v>
      </c>
      <c r="BB13" s="16">
        <f t="shared" si="6"/>
        <v>180672</v>
      </c>
      <c r="BC13" s="16">
        <f t="shared" si="7"/>
        <v>180672</v>
      </c>
      <c r="BD13" s="16">
        <f t="shared" si="8"/>
        <v>0</v>
      </c>
      <c r="BE13" s="16"/>
      <c r="BF13" s="16">
        <f t="shared" si="4"/>
        <v>0</v>
      </c>
    </row>
    <row r="14" spans="1:58">
      <c r="A14" s="10">
        <v>12</v>
      </c>
      <c r="B14" s="182"/>
      <c r="C14" s="186" t="s">
        <v>37</v>
      </c>
      <c r="D14" s="187"/>
      <c r="E14" s="22">
        <f>SUM(E12:E13)</f>
        <v>601026044</v>
      </c>
      <c r="F14" s="22">
        <f t="shared" ref="F14:AB14" si="12">SUM(F12:F13)</f>
        <v>0</v>
      </c>
      <c r="G14" s="22">
        <f t="shared" si="12"/>
        <v>0</v>
      </c>
      <c r="H14" s="22">
        <f t="shared" si="12"/>
        <v>0</v>
      </c>
      <c r="I14" s="22">
        <f t="shared" si="12"/>
        <v>0</v>
      </c>
      <c r="J14" s="22">
        <f t="shared" si="12"/>
        <v>-18871236</v>
      </c>
      <c r="K14" s="22">
        <f t="shared" si="12"/>
        <v>0</v>
      </c>
      <c r="L14" s="22">
        <f t="shared" si="12"/>
        <v>0</v>
      </c>
      <c r="M14" s="22">
        <f t="shared" si="12"/>
        <v>0</v>
      </c>
      <c r="N14" s="22">
        <f t="shared" si="12"/>
        <v>0</v>
      </c>
      <c r="O14" s="22">
        <f t="shared" si="12"/>
        <v>0</v>
      </c>
      <c r="P14" s="22">
        <f t="shared" si="12"/>
        <v>0</v>
      </c>
      <c r="Q14" s="22">
        <f t="shared" si="12"/>
        <v>0</v>
      </c>
      <c r="R14" s="22">
        <f t="shared" si="12"/>
        <v>0</v>
      </c>
      <c r="S14" s="22">
        <f t="shared" si="12"/>
        <v>-3835352</v>
      </c>
      <c r="T14" s="22">
        <f t="shared" si="12"/>
        <v>-21727944</v>
      </c>
      <c r="U14" s="22">
        <f t="shared" si="12"/>
        <v>0</v>
      </c>
      <c r="V14" s="22">
        <f t="shared" si="12"/>
        <v>0</v>
      </c>
      <c r="W14" s="22">
        <f t="shared" si="12"/>
        <v>0</v>
      </c>
      <c r="X14" s="22">
        <f t="shared" si="12"/>
        <v>1739675</v>
      </c>
      <c r="Y14" s="22">
        <f t="shared" si="12"/>
        <v>0</v>
      </c>
      <c r="Z14" s="22">
        <f t="shared" si="12"/>
        <v>0</v>
      </c>
      <c r="AA14" s="22">
        <f t="shared" si="12"/>
        <v>-17144000</v>
      </c>
      <c r="AB14" s="22">
        <f t="shared" si="12"/>
        <v>0</v>
      </c>
      <c r="AC14" s="22">
        <f t="shared" si="3"/>
        <v>-59838857</v>
      </c>
      <c r="AD14" s="22">
        <f t="shared" ref="AD14:BA14" si="13">SUM(AD12:AD13)</f>
        <v>17183000</v>
      </c>
      <c r="AE14" s="22">
        <f t="shared" si="13"/>
        <v>0</v>
      </c>
      <c r="AF14" s="22">
        <f t="shared" si="13"/>
        <v>26820574</v>
      </c>
      <c r="AG14" s="22">
        <f t="shared" si="13"/>
        <v>0</v>
      </c>
      <c r="AH14" s="22">
        <f t="shared" si="13"/>
        <v>0</v>
      </c>
      <c r="AI14" s="22">
        <f t="shared" si="13"/>
        <v>0</v>
      </c>
      <c r="AJ14" s="22">
        <f t="shared" si="13"/>
        <v>0</v>
      </c>
      <c r="AK14" s="22">
        <f t="shared" si="13"/>
        <v>0</v>
      </c>
      <c r="AL14" s="22">
        <f t="shared" si="13"/>
        <v>0</v>
      </c>
      <c r="AM14" s="22">
        <f t="shared" si="13"/>
        <v>0</v>
      </c>
      <c r="AN14" s="22">
        <f t="shared" si="13"/>
        <v>0</v>
      </c>
      <c r="AO14" s="22">
        <f t="shared" si="13"/>
        <v>0</v>
      </c>
      <c r="AP14" s="22">
        <f t="shared" si="13"/>
        <v>0</v>
      </c>
      <c r="AQ14" s="22">
        <f t="shared" si="13"/>
        <v>0</v>
      </c>
      <c r="AR14" s="22">
        <f t="shared" si="13"/>
        <v>0</v>
      </c>
      <c r="AS14" s="22">
        <f t="shared" si="13"/>
        <v>0</v>
      </c>
      <c r="AT14" s="22">
        <f t="shared" si="13"/>
        <v>0</v>
      </c>
      <c r="AU14" s="22">
        <f t="shared" si="13"/>
        <v>0</v>
      </c>
      <c r="AV14" s="22">
        <f t="shared" si="13"/>
        <v>0</v>
      </c>
      <c r="AW14" s="22">
        <f t="shared" si="13"/>
        <v>0</v>
      </c>
      <c r="AX14" s="22">
        <f t="shared" si="13"/>
        <v>0</v>
      </c>
      <c r="AY14" s="22">
        <f t="shared" si="13"/>
        <v>0</v>
      </c>
      <c r="AZ14" s="22">
        <f t="shared" si="13"/>
        <v>0</v>
      </c>
      <c r="BA14" s="22">
        <f t="shared" si="13"/>
        <v>239</v>
      </c>
      <c r="BB14" s="22">
        <f t="shared" si="6"/>
        <v>44003813</v>
      </c>
      <c r="BC14" s="22">
        <f t="shared" si="7"/>
        <v>-15835044</v>
      </c>
      <c r="BD14" s="22">
        <f t="shared" si="8"/>
        <v>585191000</v>
      </c>
      <c r="BE14" s="22">
        <f t="shared" ref="BE14" si="14">SUM(BE12:BE13)</f>
        <v>44185000</v>
      </c>
      <c r="BF14" s="22">
        <f t="shared" si="4"/>
        <v>629376000</v>
      </c>
    </row>
    <row r="15" spans="1:58" outlineLevel="1">
      <c r="A15" s="10">
        <v>13</v>
      </c>
      <c r="B15" s="182"/>
      <c r="C15" s="17" t="s">
        <v>38</v>
      </c>
      <c r="D15" s="25">
        <v>450</v>
      </c>
      <c r="E15" s="16">
        <v>0</v>
      </c>
      <c r="F15" s="16">
        <v>0</v>
      </c>
      <c r="G15" s="16">
        <v>0</v>
      </c>
      <c r="H15" s="16">
        <v>0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  <c r="N15" s="16">
        <v>0</v>
      </c>
      <c r="O15" s="16">
        <v>0</v>
      </c>
      <c r="P15" s="16">
        <v>0</v>
      </c>
      <c r="Q15" s="16">
        <v>0</v>
      </c>
      <c r="R15" s="16">
        <v>0</v>
      </c>
      <c r="S15" s="16">
        <v>0</v>
      </c>
      <c r="T15" s="16">
        <v>0</v>
      </c>
      <c r="U15" s="16">
        <v>0</v>
      </c>
      <c r="V15" s="16">
        <v>0</v>
      </c>
      <c r="W15" s="16">
        <v>0</v>
      </c>
      <c r="X15" s="16">
        <v>0</v>
      </c>
      <c r="Y15" s="16">
        <v>0</v>
      </c>
      <c r="Z15" s="16">
        <v>0</v>
      </c>
      <c r="AA15" s="16">
        <v>0</v>
      </c>
      <c r="AB15" s="16">
        <v>0</v>
      </c>
      <c r="AC15" s="16">
        <f t="shared" si="3"/>
        <v>0</v>
      </c>
      <c r="AD15" s="16">
        <v>0</v>
      </c>
      <c r="AE15" s="16">
        <v>0</v>
      </c>
      <c r="AF15" s="16">
        <v>0</v>
      </c>
      <c r="AG15" s="16">
        <v>0</v>
      </c>
      <c r="AH15" s="16">
        <v>0</v>
      </c>
      <c r="AI15" s="16">
        <v>0</v>
      </c>
      <c r="AJ15" s="16">
        <v>0</v>
      </c>
      <c r="AK15" s="16">
        <v>0</v>
      </c>
      <c r="AL15" s="16">
        <v>0</v>
      </c>
      <c r="AM15" s="16">
        <v>0</v>
      </c>
      <c r="AN15" s="16">
        <v>0</v>
      </c>
      <c r="AO15" s="16">
        <v>0</v>
      </c>
      <c r="AP15" s="16">
        <v>0</v>
      </c>
      <c r="AQ15" s="16">
        <v>0</v>
      </c>
      <c r="AR15" s="16">
        <v>0</v>
      </c>
      <c r="AS15" s="16">
        <v>0</v>
      </c>
      <c r="AT15" s="16">
        <v>0</v>
      </c>
      <c r="AU15" s="16">
        <v>0</v>
      </c>
      <c r="AV15" s="16">
        <v>0</v>
      </c>
      <c r="AW15" s="16">
        <v>0</v>
      </c>
      <c r="AX15" s="16">
        <v>0</v>
      </c>
      <c r="AY15" s="16">
        <v>0</v>
      </c>
      <c r="AZ15" s="16">
        <v>0</v>
      </c>
      <c r="BA15" s="16">
        <v>0</v>
      </c>
      <c r="BB15" s="16">
        <f t="shared" si="6"/>
        <v>0</v>
      </c>
      <c r="BC15" s="16">
        <f t="shared" si="7"/>
        <v>0</v>
      </c>
      <c r="BD15" s="16">
        <f t="shared" si="8"/>
        <v>0</v>
      </c>
      <c r="BE15" s="16"/>
      <c r="BF15" s="16">
        <f t="shared" si="4"/>
        <v>0</v>
      </c>
    </row>
    <row r="16" spans="1:58" outlineLevel="1">
      <c r="A16" s="10">
        <v>14</v>
      </c>
      <c r="B16" s="182"/>
      <c r="C16" s="17" t="s">
        <v>39</v>
      </c>
      <c r="D16" s="25">
        <v>451</v>
      </c>
      <c r="E16" s="16">
        <v>214204</v>
      </c>
      <c r="F16" s="16">
        <v>0</v>
      </c>
      <c r="G16" s="16">
        <v>0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6">
        <v>0</v>
      </c>
      <c r="Q16" s="16">
        <v>0</v>
      </c>
      <c r="R16" s="16">
        <v>0</v>
      </c>
      <c r="S16" s="16">
        <v>0</v>
      </c>
      <c r="T16" s="16">
        <v>0</v>
      </c>
      <c r="U16" s="16">
        <v>0</v>
      </c>
      <c r="V16" s="16">
        <v>0</v>
      </c>
      <c r="W16" s="16">
        <v>0</v>
      </c>
      <c r="X16" s="16">
        <v>0</v>
      </c>
      <c r="Y16" s="16">
        <v>0</v>
      </c>
      <c r="Z16" s="16">
        <v>0</v>
      </c>
      <c r="AA16" s="16">
        <v>0</v>
      </c>
      <c r="AB16" s="16">
        <v>0</v>
      </c>
      <c r="AC16" s="16">
        <f t="shared" si="3"/>
        <v>0</v>
      </c>
      <c r="AD16" s="16">
        <v>0</v>
      </c>
      <c r="AE16" s="16">
        <v>0</v>
      </c>
      <c r="AF16" s="16">
        <v>0</v>
      </c>
      <c r="AG16" s="16">
        <v>0</v>
      </c>
      <c r="AH16" s="16">
        <v>0</v>
      </c>
      <c r="AI16" s="16">
        <v>0</v>
      </c>
      <c r="AJ16" s="16">
        <v>0</v>
      </c>
      <c r="AK16" s="16">
        <v>0</v>
      </c>
      <c r="AL16" s="16">
        <v>0</v>
      </c>
      <c r="AM16" s="16">
        <v>0</v>
      </c>
      <c r="AN16" s="16">
        <v>0</v>
      </c>
      <c r="AO16" s="16">
        <v>0</v>
      </c>
      <c r="AP16" s="16">
        <v>0</v>
      </c>
      <c r="AQ16" s="16">
        <v>0</v>
      </c>
      <c r="AR16" s="16">
        <v>0</v>
      </c>
      <c r="AS16" s="16">
        <v>0</v>
      </c>
      <c r="AT16" s="16">
        <v>0</v>
      </c>
      <c r="AU16" s="16">
        <v>0</v>
      </c>
      <c r="AV16" s="16">
        <v>0</v>
      </c>
      <c r="AW16" s="16">
        <v>0</v>
      </c>
      <c r="AX16" s="16">
        <v>0</v>
      </c>
      <c r="AY16" s="16">
        <v>0</v>
      </c>
      <c r="AZ16" s="16">
        <v>0</v>
      </c>
      <c r="BA16" s="16">
        <v>-204</v>
      </c>
      <c r="BB16" s="16">
        <f t="shared" si="6"/>
        <v>-204</v>
      </c>
      <c r="BC16" s="16">
        <f t="shared" si="7"/>
        <v>-204</v>
      </c>
      <c r="BD16" s="16">
        <f t="shared" si="8"/>
        <v>214000</v>
      </c>
      <c r="BE16" s="16"/>
      <c r="BF16" s="16">
        <f t="shared" si="4"/>
        <v>214000</v>
      </c>
    </row>
    <row r="17" spans="1:58" outlineLevel="1">
      <c r="A17" s="10">
        <v>15</v>
      </c>
      <c r="B17" s="182"/>
      <c r="C17" s="17" t="s">
        <v>40</v>
      </c>
      <c r="D17" s="25">
        <v>453</v>
      </c>
      <c r="E17" s="16">
        <v>226020</v>
      </c>
      <c r="F17" s="16">
        <v>0</v>
      </c>
      <c r="G17" s="16">
        <v>0</v>
      </c>
      <c r="H17" s="16">
        <v>0</v>
      </c>
      <c r="I17" s="16">
        <v>0</v>
      </c>
      <c r="J17" s="16">
        <v>0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16">
        <v>0</v>
      </c>
      <c r="Q17" s="16">
        <v>0</v>
      </c>
      <c r="R17" s="16">
        <v>0</v>
      </c>
      <c r="S17" s="16">
        <v>0</v>
      </c>
      <c r="T17" s="16">
        <v>0</v>
      </c>
      <c r="U17" s="16">
        <v>0</v>
      </c>
      <c r="V17" s="16">
        <v>0</v>
      </c>
      <c r="W17" s="16">
        <v>0</v>
      </c>
      <c r="X17" s="16">
        <v>0</v>
      </c>
      <c r="Y17" s="16">
        <v>0</v>
      </c>
      <c r="Z17" s="16">
        <v>0</v>
      </c>
      <c r="AA17" s="16">
        <v>0</v>
      </c>
      <c r="AB17" s="16">
        <v>0</v>
      </c>
      <c r="AC17" s="16">
        <f t="shared" si="3"/>
        <v>0</v>
      </c>
      <c r="AD17" s="16">
        <v>0</v>
      </c>
      <c r="AE17" s="16">
        <v>0</v>
      </c>
      <c r="AF17" s="16">
        <v>0</v>
      </c>
      <c r="AG17" s="16">
        <v>0</v>
      </c>
      <c r="AH17" s="16">
        <v>0</v>
      </c>
      <c r="AI17" s="16">
        <v>0</v>
      </c>
      <c r="AJ17" s="16">
        <v>0</v>
      </c>
      <c r="AK17" s="16">
        <v>0</v>
      </c>
      <c r="AL17" s="16">
        <v>0</v>
      </c>
      <c r="AM17" s="16">
        <v>0</v>
      </c>
      <c r="AN17" s="16">
        <v>0</v>
      </c>
      <c r="AO17" s="16">
        <v>0</v>
      </c>
      <c r="AP17" s="16">
        <v>0</v>
      </c>
      <c r="AQ17" s="16">
        <v>0</v>
      </c>
      <c r="AR17" s="16">
        <v>0</v>
      </c>
      <c r="AS17" s="16">
        <v>0</v>
      </c>
      <c r="AT17" s="16">
        <v>0</v>
      </c>
      <c r="AU17" s="16">
        <v>0</v>
      </c>
      <c r="AV17" s="16">
        <v>0</v>
      </c>
      <c r="AW17" s="16">
        <v>0</v>
      </c>
      <c r="AX17" s="16">
        <v>0</v>
      </c>
      <c r="AY17" s="16">
        <v>0</v>
      </c>
      <c r="AZ17" s="16">
        <v>0</v>
      </c>
      <c r="BA17" s="16">
        <v>-20</v>
      </c>
      <c r="BB17" s="16">
        <f t="shared" si="6"/>
        <v>-20</v>
      </c>
      <c r="BC17" s="16">
        <f t="shared" si="7"/>
        <v>-20</v>
      </c>
      <c r="BD17" s="16">
        <f t="shared" si="8"/>
        <v>226000</v>
      </c>
      <c r="BE17" s="16"/>
      <c r="BF17" s="16">
        <f t="shared" si="4"/>
        <v>226000</v>
      </c>
    </row>
    <row r="18" spans="1:58" outlineLevel="1">
      <c r="A18" s="10">
        <v>16</v>
      </c>
      <c r="B18" s="182"/>
      <c r="C18" s="17" t="s">
        <v>41</v>
      </c>
      <c r="D18" s="25">
        <v>454</v>
      </c>
      <c r="E18" s="16">
        <v>1528392</v>
      </c>
      <c r="F18" s="16">
        <v>0</v>
      </c>
      <c r="G18" s="16">
        <v>0</v>
      </c>
      <c r="H18" s="16">
        <v>0</v>
      </c>
      <c r="I18" s="16">
        <v>0</v>
      </c>
      <c r="J18" s="16">
        <v>-13639</v>
      </c>
      <c r="K18" s="16">
        <v>0</v>
      </c>
      <c r="L18" s="16">
        <v>0</v>
      </c>
      <c r="M18" s="16">
        <v>0</v>
      </c>
      <c r="N18" s="16">
        <v>0</v>
      </c>
      <c r="O18" s="16">
        <v>0</v>
      </c>
      <c r="P18" s="16">
        <v>0</v>
      </c>
      <c r="Q18" s="16">
        <v>0</v>
      </c>
      <c r="R18" s="16">
        <v>0</v>
      </c>
      <c r="S18" s="16">
        <v>0</v>
      </c>
      <c r="T18" s="16">
        <v>0</v>
      </c>
      <c r="U18" s="16">
        <v>0</v>
      </c>
      <c r="V18" s="16">
        <v>0</v>
      </c>
      <c r="W18" s="16">
        <v>0</v>
      </c>
      <c r="X18" s="16">
        <v>0</v>
      </c>
      <c r="Y18" s="16">
        <v>0</v>
      </c>
      <c r="Z18" s="16">
        <v>0</v>
      </c>
      <c r="AA18" s="16">
        <v>0</v>
      </c>
      <c r="AB18" s="16">
        <v>0</v>
      </c>
      <c r="AC18" s="16">
        <f t="shared" si="3"/>
        <v>-13639</v>
      </c>
      <c r="AD18" s="16">
        <v>0</v>
      </c>
      <c r="AE18" s="16">
        <v>0</v>
      </c>
      <c r="AF18" s="16">
        <v>0</v>
      </c>
      <c r="AG18" s="16">
        <v>0</v>
      </c>
      <c r="AH18" s="16">
        <v>0</v>
      </c>
      <c r="AI18" s="16">
        <v>0</v>
      </c>
      <c r="AJ18" s="16">
        <v>0</v>
      </c>
      <c r="AK18" s="16">
        <v>0</v>
      </c>
      <c r="AL18" s="16">
        <v>0</v>
      </c>
      <c r="AM18" s="16">
        <v>0</v>
      </c>
      <c r="AN18" s="16">
        <v>0</v>
      </c>
      <c r="AO18" s="16">
        <v>0</v>
      </c>
      <c r="AP18" s="16">
        <v>0</v>
      </c>
      <c r="AQ18" s="16">
        <v>0</v>
      </c>
      <c r="AR18" s="16">
        <v>0</v>
      </c>
      <c r="AS18" s="16">
        <v>0</v>
      </c>
      <c r="AT18" s="16">
        <v>0</v>
      </c>
      <c r="AU18" s="16">
        <v>0</v>
      </c>
      <c r="AV18" s="16">
        <v>0</v>
      </c>
      <c r="AW18" s="16">
        <v>0</v>
      </c>
      <c r="AX18" s="16">
        <v>0</v>
      </c>
      <c r="AY18" s="16">
        <v>0</v>
      </c>
      <c r="AZ18" s="16">
        <v>0</v>
      </c>
      <c r="BA18" s="16">
        <v>247</v>
      </c>
      <c r="BB18" s="16">
        <f t="shared" si="6"/>
        <v>247</v>
      </c>
      <c r="BC18" s="16">
        <f t="shared" si="7"/>
        <v>-13392</v>
      </c>
      <c r="BD18" s="16">
        <f t="shared" si="8"/>
        <v>1515000</v>
      </c>
      <c r="BE18" s="16"/>
      <c r="BF18" s="16">
        <f t="shared" si="4"/>
        <v>1515000</v>
      </c>
    </row>
    <row r="19" spans="1:58" outlineLevel="1">
      <c r="A19" s="10">
        <v>17</v>
      </c>
      <c r="B19" s="182"/>
      <c r="C19" s="17" t="s">
        <v>42</v>
      </c>
      <c r="D19" s="25">
        <v>455</v>
      </c>
      <c r="E19" s="16">
        <v>0</v>
      </c>
      <c r="F19" s="16">
        <v>0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6">
        <v>0</v>
      </c>
      <c r="Q19" s="16">
        <v>0</v>
      </c>
      <c r="R19" s="16">
        <v>0</v>
      </c>
      <c r="S19" s="16">
        <v>0</v>
      </c>
      <c r="T19" s="16">
        <v>0</v>
      </c>
      <c r="U19" s="16">
        <v>0</v>
      </c>
      <c r="V19" s="16">
        <v>0</v>
      </c>
      <c r="W19" s="16">
        <v>0</v>
      </c>
      <c r="X19" s="16">
        <v>0</v>
      </c>
      <c r="Y19" s="16">
        <v>0</v>
      </c>
      <c r="Z19" s="16">
        <v>0</v>
      </c>
      <c r="AA19" s="16">
        <v>0</v>
      </c>
      <c r="AB19" s="16">
        <v>0</v>
      </c>
      <c r="AC19" s="16">
        <f t="shared" si="3"/>
        <v>0</v>
      </c>
      <c r="AD19" s="16">
        <v>0</v>
      </c>
      <c r="AE19" s="16">
        <v>0</v>
      </c>
      <c r="AF19" s="16">
        <v>0</v>
      </c>
      <c r="AG19" s="16">
        <v>0</v>
      </c>
      <c r="AH19" s="16">
        <v>0</v>
      </c>
      <c r="AI19" s="16">
        <v>0</v>
      </c>
      <c r="AJ19" s="16">
        <v>0</v>
      </c>
      <c r="AK19" s="16">
        <v>0</v>
      </c>
      <c r="AL19" s="16">
        <v>0</v>
      </c>
      <c r="AM19" s="16">
        <v>0</v>
      </c>
      <c r="AN19" s="16">
        <v>0</v>
      </c>
      <c r="AO19" s="16">
        <v>0</v>
      </c>
      <c r="AP19" s="16">
        <v>0</v>
      </c>
      <c r="AQ19" s="16">
        <v>0</v>
      </c>
      <c r="AR19" s="16">
        <v>0</v>
      </c>
      <c r="AS19" s="16">
        <v>0</v>
      </c>
      <c r="AT19" s="16">
        <v>0</v>
      </c>
      <c r="AU19" s="16">
        <v>0</v>
      </c>
      <c r="AV19" s="16">
        <v>0</v>
      </c>
      <c r="AW19" s="16">
        <v>0</v>
      </c>
      <c r="AX19" s="16">
        <v>0</v>
      </c>
      <c r="AY19" s="16">
        <v>0</v>
      </c>
      <c r="AZ19" s="16">
        <v>0</v>
      </c>
      <c r="BA19" s="16">
        <v>0</v>
      </c>
      <c r="BB19" s="16">
        <f t="shared" si="6"/>
        <v>0</v>
      </c>
      <c r="BC19" s="16">
        <f t="shared" si="7"/>
        <v>0</v>
      </c>
      <c r="BD19" s="16">
        <f t="shared" si="8"/>
        <v>0</v>
      </c>
      <c r="BE19" s="16"/>
      <c r="BF19" s="16">
        <f t="shared" si="4"/>
        <v>0</v>
      </c>
    </row>
    <row r="20" spans="1:58" outlineLevel="1">
      <c r="A20" s="10">
        <v>18</v>
      </c>
      <c r="B20" s="182"/>
      <c r="C20" s="17" t="s">
        <v>43</v>
      </c>
      <c r="D20" s="25">
        <v>456</v>
      </c>
      <c r="E20" s="16">
        <v>45718457</v>
      </c>
      <c r="F20" s="16">
        <v>0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6">
        <v>0</v>
      </c>
      <c r="Q20" s="16">
        <v>0</v>
      </c>
      <c r="R20" s="16">
        <v>0</v>
      </c>
      <c r="S20" s="16">
        <v>2882860</v>
      </c>
      <c r="T20" s="16">
        <v>-212757</v>
      </c>
      <c r="U20" s="16">
        <v>0</v>
      </c>
      <c r="V20" s="16">
        <v>0</v>
      </c>
      <c r="W20" s="16">
        <v>0</v>
      </c>
      <c r="X20" s="16">
        <v>0</v>
      </c>
      <c r="Y20" s="16">
        <v>0</v>
      </c>
      <c r="Z20" s="16">
        <v>0</v>
      </c>
      <c r="AA20" s="16">
        <v>-36409000</v>
      </c>
      <c r="AB20" s="16">
        <v>0</v>
      </c>
      <c r="AC20" s="16">
        <f t="shared" si="3"/>
        <v>-33738897</v>
      </c>
      <c r="AD20" s="16">
        <v>3132000</v>
      </c>
      <c r="AE20" s="16">
        <v>0</v>
      </c>
      <c r="AF20" s="16">
        <v>-10788672</v>
      </c>
      <c r="AG20" s="16">
        <v>0</v>
      </c>
      <c r="AH20" s="16">
        <v>0</v>
      </c>
      <c r="AI20" s="16">
        <v>0</v>
      </c>
      <c r="AJ20" s="16">
        <v>0</v>
      </c>
      <c r="AK20" s="16">
        <v>0</v>
      </c>
      <c r="AL20" s="16">
        <v>0</v>
      </c>
      <c r="AM20" s="16">
        <v>0</v>
      </c>
      <c r="AN20" s="16">
        <v>0</v>
      </c>
      <c r="AO20" s="16">
        <v>0</v>
      </c>
      <c r="AP20" s="16">
        <v>0</v>
      </c>
      <c r="AQ20" s="16">
        <v>0</v>
      </c>
      <c r="AR20" s="16">
        <v>0</v>
      </c>
      <c r="AS20" s="16">
        <v>0</v>
      </c>
      <c r="AT20" s="16">
        <v>0</v>
      </c>
      <c r="AU20" s="16">
        <v>0</v>
      </c>
      <c r="AV20" s="16">
        <v>0</v>
      </c>
      <c r="AW20" s="16">
        <v>0</v>
      </c>
      <c r="AX20" s="16">
        <v>0</v>
      </c>
      <c r="AY20" s="16">
        <v>0</v>
      </c>
      <c r="AZ20" s="16">
        <v>0</v>
      </c>
      <c r="BA20" s="16">
        <v>112</v>
      </c>
      <c r="BB20" s="16">
        <f t="shared" si="6"/>
        <v>-7656560</v>
      </c>
      <c r="BC20" s="16">
        <f t="shared" si="7"/>
        <v>-41395457</v>
      </c>
      <c r="BD20" s="16">
        <f t="shared" si="8"/>
        <v>4323000</v>
      </c>
      <c r="BE20" s="16"/>
      <c r="BF20" s="16">
        <f t="shared" si="4"/>
        <v>4323000</v>
      </c>
    </row>
    <row r="21" spans="1:58" outlineLevel="1">
      <c r="A21" s="10">
        <v>19</v>
      </c>
      <c r="B21" s="182"/>
      <c r="C21" s="17" t="s">
        <v>44</v>
      </c>
      <c r="D21" s="25">
        <v>456.1</v>
      </c>
      <c r="E21" s="16">
        <v>12744862</v>
      </c>
      <c r="F21" s="16">
        <v>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  <c r="Q21" s="16">
        <v>0</v>
      </c>
      <c r="R21" s="16">
        <v>0</v>
      </c>
      <c r="S21" s="16">
        <v>0</v>
      </c>
      <c r="T21" s="16">
        <v>0</v>
      </c>
      <c r="U21" s="16">
        <v>0</v>
      </c>
      <c r="V21" s="16">
        <v>0</v>
      </c>
      <c r="W21" s="16">
        <v>0</v>
      </c>
      <c r="X21" s="16">
        <v>0</v>
      </c>
      <c r="Y21" s="16">
        <v>0</v>
      </c>
      <c r="Z21" s="16">
        <v>0</v>
      </c>
      <c r="AA21" s="16">
        <v>-2800000</v>
      </c>
      <c r="AB21" s="16">
        <v>0</v>
      </c>
      <c r="AC21" s="16">
        <f t="shared" si="3"/>
        <v>-2800000</v>
      </c>
      <c r="AD21" s="16">
        <v>0</v>
      </c>
      <c r="AE21" s="16">
        <v>658000</v>
      </c>
      <c r="AF21" s="16">
        <v>0</v>
      </c>
      <c r="AG21" s="16">
        <v>0</v>
      </c>
      <c r="AH21" s="16">
        <v>0</v>
      </c>
      <c r="AI21" s="16">
        <v>0</v>
      </c>
      <c r="AJ21" s="16">
        <v>0</v>
      </c>
      <c r="AK21" s="16">
        <v>0</v>
      </c>
      <c r="AL21" s="16">
        <v>0</v>
      </c>
      <c r="AM21" s="16">
        <v>0</v>
      </c>
      <c r="AN21" s="16">
        <v>0</v>
      </c>
      <c r="AO21" s="16">
        <v>0</v>
      </c>
      <c r="AP21" s="16">
        <v>0</v>
      </c>
      <c r="AQ21" s="16">
        <v>0</v>
      </c>
      <c r="AR21" s="16">
        <v>0</v>
      </c>
      <c r="AS21" s="16">
        <v>0</v>
      </c>
      <c r="AT21" s="16">
        <v>0</v>
      </c>
      <c r="AU21" s="16">
        <v>0</v>
      </c>
      <c r="AV21" s="16">
        <v>0</v>
      </c>
      <c r="AW21" s="16">
        <v>0</v>
      </c>
      <c r="AX21" s="16">
        <v>0</v>
      </c>
      <c r="AY21" s="16">
        <v>0</v>
      </c>
      <c r="AZ21" s="16">
        <v>0</v>
      </c>
      <c r="BA21" s="16">
        <v>138</v>
      </c>
      <c r="BB21" s="16">
        <f t="shared" si="6"/>
        <v>658138</v>
      </c>
      <c r="BC21" s="16">
        <f t="shared" si="7"/>
        <v>-2141862</v>
      </c>
      <c r="BD21" s="16">
        <f t="shared" si="8"/>
        <v>10603000</v>
      </c>
      <c r="BE21" s="16"/>
      <c r="BF21" s="16">
        <f t="shared" si="4"/>
        <v>10603000</v>
      </c>
    </row>
    <row r="22" spans="1:58" outlineLevel="1">
      <c r="A22" s="10">
        <v>20</v>
      </c>
      <c r="B22" s="182"/>
      <c r="C22" s="17" t="s">
        <v>45</v>
      </c>
      <c r="D22" s="25">
        <v>457.1</v>
      </c>
      <c r="E22" s="16">
        <v>0</v>
      </c>
      <c r="F22" s="16">
        <v>0</v>
      </c>
      <c r="G22" s="16">
        <v>0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  <c r="P22" s="16">
        <v>0</v>
      </c>
      <c r="Q22" s="16">
        <v>0</v>
      </c>
      <c r="R22" s="16">
        <v>0</v>
      </c>
      <c r="S22" s="16">
        <v>0</v>
      </c>
      <c r="T22" s="16">
        <v>0</v>
      </c>
      <c r="U22" s="16">
        <v>0</v>
      </c>
      <c r="V22" s="16">
        <v>0</v>
      </c>
      <c r="W22" s="16">
        <v>0</v>
      </c>
      <c r="X22" s="16">
        <v>0</v>
      </c>
      <c r="Y22" s="16">
        <v>0</v>
      </c>
      <c r="Z22" s="16">
        <v>0</v>
      </c>
      <c r="AA22" s="16">
        <v>0</v>
      </c>
      <c r="AB22" s="16">
        <v>0</v>
      </c>
      <c r="AC22" s="16">
        <f t="shared" si="3"/>
        <v>0</v>
      </c>
      <c r="AD22" s="16">
        <v>0</v>
      </c>
      <c r="AE22" s="16">
        <v>0</v>
      </c>
      <c r="AF22" s="16">
        <v>0</v>
      </c>
      <c r="AG22" s="16">
        <v>0</v>
      </c>
      <c r="AH22" s="16">
        <v>0</v>
      </c>
      <c r="AI22" s="16">
        <v>0</v>
      </c>
      <c r="AJ22" s="16">
        <v>0</v>
      </c>
      <c r="AK22" s="16">
        <v>0</v>
      </c>
      <c r="AL22" s="16">
        <v>0</v>
      </c>
      <c r="AM22" s="16">
        <v>0</v>
      </c>
      <c r="AN22" s="16">
        <v>0</v>
      </c>
      <c r="AO22" s="16">
        <v>0</v>
      </c>
      <c r="AP22" s="16">
        <v>0</v>
      </c>
      <c r="AQ22" s="16">
        <v>0</v>
      </c>
      <c r="AR22" s="16">
        <v>0</v>
      </c>
      <c r="AS22" s="16">
        <v>0</v>
      </c>
      <c r="AT22" s="16">
        <v>0</v>
      </c>
      <c r="AU22" s="16">
        <v>0</v>
      </c>
      <c r="AV22" s="16">
        <v>0</v>
      </c>
      <c r="AW22" s="16">
        <v>0</v>
      </c>
      <c r="AX22" s="16">
        <v>0</v>
      </c>
      <c r="AY22" s="16">
        <v>0</v>
      </c>
      <c r="AZ22" s="16">
        <v>0</v>
      </c>
      <c r="BA22" s="16">
        <v>0</v>
      </c>
      <c r="BB22" s="16">
        <f t="shared" si="6"/>
        <v>0</v>
      </c>
      <c r="BC22" s="16">
        <f t="shared" si="7"/>
        <v>0</v>
      </c>
      <c r="BD22" s="16">
        <f t="shared" si="8"/>
        <v>0</v>
      </c>
      <c r="BE22" s="16"/>
      <c r="BF22" s="16">
        <f t="shared" si="4"/>
        <v>0</v>
      </c>
    </row>
    <row r="23" spans="1:58" outlineLevel="1">
      <c r="A23" s="10">
        <v>21</v>
      </c>
      <c r="B23" s="182"/>
      <c r="C23" s="17" t="s">
        <v>46</v>
      </c>
      <c r="D23" s="25">
        <v>457.2</v>
      </c>
      <c r="E23" s="16">
        <v>0</v>
      </c>
      <c r="F23" s="16">
        <v>0</v>
      </c>
      <c r="G23" s="16">
        <v>0</v>
      </c>
      <c r="H23" s="16">
        <v>0</v>
      </c>
      <c r="I23" s="16">
        <v>0</v>
      </c>
      <c r="J23" s="16">
        <v>0</v>
      </c>
      <c r="K23" s="16">
        <v>0</v>
      </c>
      <c r="L23" s="16">
        <v>0</v>
      </c>
      <c r="M23" s="16">
        <v>0</v>
      </c>
      <c r="N23" s="16">
        <v>0</v>
      </c>
      <c r="O23" s="16">
        <v>0</v>
      </c>
      <c r="P23" s="16">
        <v>0</v>
      </c>
      <c r="Q23" s="16">
        <v>0</v>
      </c>
      <c r="R23" s="16">
        <v>0</v>
      </c>
      <c r="S23" s="16">
        <v>0</v>
      </c>
      <c r="T23" s="16">
        <v>0</v>
      </c>
      <c r="U23" s="16">
        <v>0</v>
      </c>
      <c r="V23" s="16">
        <v>0</v>
      </c>
      <c r="W23" s="16">
        <v>0</v>
      </c>
      <c r="X23" s="16">
        <v>0</v>
      </c>
      <c r="Y23" s="16">
        <v>0</v>
      </c>
      <c r="Z23" s="16">
        <v>0</v>
      </c>
      <c r="AA23" s="16">
        <v>0</v>
      </c>
      <c r="AB23" s="16">
        <v>0</v>
      </c>
      <c r="AC23" s="16">
        <f t="shared" si="3"/>
        <v>0</v>
      </c>
      <c r="AD23" s="16">
        <v>0</v>
      </c>
      <c r="AE23" s="16">
        <v>0</v>
      </c>
      <c r="AF23" s="16">
        <v>0</v>
      </c>
      <c r="AG23" s="16">
        <v>0</v>
      </c>
      <c r="AH23" s="16">
        <v>0</v>
      </c>
      <c r="AI23" s="16">
        <v>0</v>
      </c>
      <c r="AJ23" s="16">
        <v>0</v>
      </c>
      <c r="AK23" s="16">
        <v>0</v>
      </c>
      <c r="AL23" s="16">
        <v>0</v>
      </c>
      <c r="AM23" s="16">
        <v>0</v>
      </c>
      <c r="AN23" s="16">
        <v>0</v>
      </c>
      <c r="AO23" s="16">
        <v>0</v>
      </c>
      <c r="AP23" s="16">
        <v>0</v>
      </c>
      <c r="AQ23" s="16">
        <v>0</v>
      </c>
      <c r="AR23" s="16">
        <v>0</v>
      </c>
      <c r="AS23" s="16">
        <v>0</v>
      </c>
      <c r="AT23" s="16">
        <v>0</v>
      </c>
      <c r="AU23" s="16">
        <v>0</v>
      </c>
      <c r="AV23" s="16">
        <v>0</v>
      </c>
      <c r="AW23" s="16">
        <v>0</v>
      </c>
      <c r="AX23" s="16">
        <v>0</v>
      </c>
      <c r="AY23" s="16">
        <v>0</v>
      </c>
      <c r="AZ23" s="16">
        <v>0</v>
      </c>
      <c r="BA23" s="16">
        <v>0</v>
      </c>
      <c r="BB23" s="16">
        <f t="shared" si="6"/>
        <v>0</v>
      </c>
      <c r="BC23" s="16">
        <f t="shared" si="7"/>
        <v>0</v>
      </c>
      <c r="BD23" s="16">
        <f t="shared" si="8"/>
        <v>0</v>
      </c>
      <c r="BE23" s="16"/>
      <c r="BF23" s="16">
        <f t="shared" si="4"/>
        <v>0</v>
      </c>
    </row>
    <row r="24" spans="1:58">
      <c r="A24" s="10">
        <v>22</v>
      </c>
      <c r="B24" s="183"/>
      <c r="C24" s="188" t="s">
        <v>47</v>
      </c>
      <c r="D24" s="187"/>
      <c r="E24" s="22">
        <f>SUM(E15:E23)</f>
        <v>60431935</v>
      </c>
      <c r="F24" s="22">
        <f t="shared" ref="F24:AB24" si="15">SUM(F15:F23)</f>
        <v>0</v>
      </c>
      <c r="G24" s="22">
        <f t="shared" si="15"/>
        <v>0</v>
      </c>
      <c r="H24" s="22">
        <f t="shared" si="15"/>
        <v>0</v>
      </c>
      <c r="I24" s="22">
        <f t="shared" si="15"/>
        <v>0</v>
      </c>
      <c r="J24" s="22">
        <f t="shared" si="15"/>
        <v>-13639</v>
      </c>
      <c r="K24" s="22">
        <f t="shared" si="15"/>
        <v>0</v>
      </c>
      <c r="L24" s="22">
        <f t="shared" si="15"/>
        <v>0</v>
      </c>
      <c r="M24" s="22">
        <f t="shared" si="15"/>
        <v>0</v>
      </c>
      <c r="N24" s="22">
        <f t="shared" si="15"/>
        <v>0</v>
      </c>
      <c r="O24" s="22">
        <f t="shared" si="15"/>
        <v>0</v>
      </c>
      <c r="P24" s="22">
        <f t="shared" si="15"/>
        <v>0</v>
      </c>
      <c r="Q24" s="22">
        <f t="shared" si="15"/>
        <v>0</v>
      </c>
      <c r="R24" s="22">
        <f t="shared" si="15"/>
        <v>0</v>
      </c>
      <c r="S24" s="22">
        <f t="shared" si="15"/>
        <v>2882860</v>
      </c>
      <c r="T24" s="22">
        <f t="shared" si="15"/>
        <v>-212757</v>
      </c>
      <c r="U24" s="22">
        <f t="shared" si="15"/>
        <v>0</v>
      </c>
      <c r="V24" s="22">
        <f t="shared" si="15"/>
        <v>0</v>
      </c>
      <c r="W24" s="22">
        <f t="shared" si="15"/>
        <v>0</v>
      </c>
      <c r="X24" s="22">
        <f t="shared" si="15"/>
        <v>0</v>
      </c>
      <c r="Y24" s="22">
        <f t="shared" si="15"/>
        <v>0</v>
      </c>
      <c r="Z24" s="22">
        <f t="shared" si="15"/>
        <v>0</v>
      </c>
      <c r="AA24" s="22">
        <f t="shared" si="15"/>
        <v>-39209000</v>
      </c>
      <c r="AB24" s="22">
        <f t="shared" si="15"/>
        <v>0</v>
      </c>
      <c r="AC24" s="22">
        <f t="shared" si="3"/>
        <v>-36552536</v>
      </c>
      <c r="AD24" s="22">
        <f t="shared" ref="AD24:BA24" si="16">SUM(AD15:AD23)</f>
        <v>3132000</v>
      </c>
      <c r="AE24" s="22">
        <f t="shared" si="16"/>
        <v>658000</v>
      </c>
      <c r="AF24" s="22">
        <f t="shared" si="16"/>
        <v>-10788672</v>
      </c>
      <c r="AG24" s="22">
        <f t="shared" si="16"/>
        <v>0</v>
      </c>
      <c r="AH24" s="22">
        <f t="shared" si="16"/>
        <v>0</v>
      </c>
      <c r="AI24" s="22">
        <f t="shared" si="16"/>
        <v>0</v>
      </c>
      <c r="AJ24" s="22">
        <f t="shared" si="16"/>
        <v>0</v>
      </c>
      <c r="AK24" s="22">
        <f t="shared" si="16"/>
        <v>0</v>
      </c>
      <c r="AL24" s="22">
        <f t="shared" si="16"/>
        <v>0</v>
      </c>
      <c r="AM24" s="22">
        <f t="shared" si="16"/>
        <v>0</v>
      </c>
      <c r="AN24" s="22">
        <f t="shared" si="16"/>
        <v>0</v>
      </c>
      <c r="AO24" s="22">
        <f t="shared" si="16"/>
        <v>0</v>
      </c>
      <c r="AP24" s="22">
        <f t="shared" si="16"/>
        <v>0</v>
      </c>
      <c r="AQ24" s="22">
        <f t="shared" si="16"/>
        <v>0</v>
      </c>
      <c r="AR24" s="22">
        <f t="shared" si="16"/>
        <v>0</v>
      </c>
      <c r="AS24" s="22">
        <f t="shared" si="16"/>
        <v>0</v>
      </c>
      <c r="AT24" s="22">
        <f t="shared" si="16"/>
        <v>0</v>
      </c>
      <c r="AU24" s="22">
        <f t="shared" si="16"/>
        <v>0</v>
      </c>
      <c r="AV24" s="22">
        <f t="shared" si="16"/>
        <v>0</v>
      </c>
      <c r="AW24" s="22">
        <f t="shared" si="16"/>
        <v>0</v>
      </c>
      <c r="AX24" s="22">
        <f t="shared" si="16"/>
        <v>0</v>
      </c>
      <c r="AY24" s="22">
        <f t="shared" si="16"/>
        <v>0</v>
      </c>
      <c r="AZ24" s="22">
        <f t="shared" si="16"/>
        <v>0</v>
      </c>
      <c r="BA24" s="22">
        <f t="shared" si="16"/>
        <v>273</v>
      </c>
      <c r="BB24" s="22">
        <f t="shared" si="6"/>
        <v>-6998399</v>
      </c>
      <c r="BC24" s="22">
        <f t="shared" si="7"/>
        <v>-43550935</v>
      </c>
      <c r="BD24" s="22">
        <f t="shared" si="8"/>
        <v>16881000</v>
      </c>
      <c r="BE24" s="22">
        <f t="shared" ref="BE24" si="17">SUM(BE15:BE23)</f>
        <v>0</v>
      </c>
      <c r="BF24" s="22">
        <f t="shared" si="4"/>
        <v>16881000</v>
      </c>
    </row>
    <row r="25" spans="1:58" ht="16.5" thickBot="1">
      <c r="A25" s="10">
        <v>23</v>
      </c>
      <c r="B25" s="189" t="s">
        <v>48</v>
      </c>
      <c r="C25" s="190"/>
      <c r="D25" s="191"/>
      <c r="E25" s="26">
        <f>E14+E24</f>
        <v>661457979</v>
      </c>
      <c r="F25" s="26">
        <f t="shared" ref="F25:AB25" si="18">F14+F24</f>
        <v>0</v>
      </c>
      <c r="G25" s="26">
        <f t="shared" si="18"/>
        <v>0</v>
      </c>
      <c r="H25" s="26">
        <f t="shared" si="18"/>
        <v>0</v>
      </c>
      <c r="I25" s="26">
        <f t="shared" si="18"/>
        <v>0</v>
      </c>
      <c r="J25" s="26">
        <f t="shared" si="18"/>
        <v>-18884875</v>
      </c>
      <c r="K25" s="26">
        <f t="shared" si="18"/>
        <v>0</v>
      </c>
      <c r="L25" s="26">
        <f t="shared" si="18"/>
        <v>0</v>
      </c>
      <c r="M25" s="26">
        <f t="shared" si="18"/>
        <v>0</v>
      </c>
      <c r="N25" s="26">
        <f t="shared" si="18"/>
        <v>0</v>
      </c>
      <c r="O25" s="26">
        <f t="shared" si="18"/>
        <v>0</v>
      </c>
      <c r="P25" s="26">
        <f t="shared" si="18"/>
        <v>0</v>
      </c>
      <c r="Q25" s="26">
        <f t="shared" si="18"/>
        <v>0</v>
      </c>
      <c r="R25" s="26">
        <f t="shared" si="18"/>
        <v>0</v>
      </c>
      <c r="S25" s="26">
        <f t="shared" si="18"/>
        <v>-952492</v>
      </c>
      <c r="T25" s="26">
        <f t="shared" si="18"/>
        <v>-21940701</v>
      </c>
      <c r="U25" s="26">
        <f t="shared" si="18"/>
        <v>0</v>
      </c>
      <c r="V25" s="26">
        <f t="shared" si="18"/>
        <v>0</v>
      </c>
      <c r="W25" s="26">
        <f t="shared" si="18"/>
        <v>0</v>
      </c>
      <c r="X25" s="26">
        <f t="shared" si="18"/>
        <v>1739675</v>
      </c>
      <c r="Y25" s="26">
        <f t="shared" si="18"/>
        <v>0</v>
      </c>
      <c r="Z25" s="26">
        <f t="shared" si="18"/>
        <v>0</v>
      </c>
      <c r="AA25" s="26">
        <f t="shared" si="18"/>
        <v>-56353000</v>
      </c>
      <c r="AB25" s="26">
        <f t="shared" si="18"/>
        <v>0</v>
      </c>
      <c r="AC25" s="26">
        <f t="shared" si="3"/>
        <v>-96391393</v>
      </c>
      <c r="AD25" s="26">
        <f t="shared" ref="AD25:BA25" si="19">AD14+AD24</f>
        <v>20315000</v>
      </c>
      <c r="AE25" s="26">
        <f t="shared" si="19"/>
        <v>658000</v>
      </c>
      <c r="AF25" s="26">
        <f t="shared" si="19"/>
        <v>16031902</v>
      </c>
      <c r="AG25" s="26">
        <f t="shared" si="19"/>
        <v>0</v>
      </c>
      <c r="AH25" s="26">
        <f t="shared" si="19"/>
        <v>0</v>
      </c>
      <c r="AI25" s="26">
        <f t="shared" si="19"/>
        <v>0</v>
      </c>
      <c r="AJ25" s="26">
        <f t="shared" si="19"/>
        <v>0</v>
      </c>
      <c r="AK25" s="26">
        <f t="shared" si="19"/>
        <v>0</v>
      </c>
      <c r="AL25" s="26">
        <f t="shared" si="19"/>
        <v>0</v>
      </c>
      <c r="AM25" s="26">
        <f t="shared" si="19"/>
        <v>0</v>
      </c>
      <c r="AN25" s="26">
        <f t="shared" si="19"/>
        <v>0</v>
      </c>
      <c r="AO25" s="26">
        <f t="shared" si="19"/>
        <v>0</v>
      </c>
      <c r="AP25" s="26">
        <f t="shared" si="19"/>
        <v>0</v>
      </c>
      <c r="AQ25" s="26">
        <f t="shared" si="19"/>
        <v>0</v>
      </c>
      <c r="AR25" s="26">
        <f t="shared" si="19"/>
        <v>0</v>
      </c>
      <c r="AS25" s="26">
        <f t="shared" si="19"/>
        <v>0</v>
      </c>
      <c r="AT25" s="26">
        <f t="shared" si="19"/>
        <v>0</v>
      </c>
      <c r="AU25" s="26">
        <f t="shared" si="19"/>
        <v>0</v>
      </c>
      <c r="AV25" s="26">
        <f t="shared" si="19"/>
        <v>0</v>
      </c>
      <c r="AW25" s="26">
        <f t="shared" si="19"/>
        <v>0</v>
      </c>
      <c r="AX25" s="26">
        <f t="shared" si="19"/>
        <v>0</v>
      </c>
      <c r="AY25" s="26">
        <f t="shared" si="19"/>
        <v>0</v>
      </c>
      <c r="AZ25" s="26">
        <f t="shared" si="19"/>
        <v>0</v>
      </c>
      <c r="BA25" s="26">
        <f t="shared" si="19"/>
        <v>512</v>
      </c>
      <c r="BB25" s="26">
        <f t="shared" si="6"/>
        <v>37005414</v>
      </c>
      <c r="BC25" s="26">
        <f t="shared" si="7"/>
        <v>-59385979</v>
      </c>
      <c r="BD25" s="26">
        <f t="shared" si="8"/>
        <v>602072000</v>
      </c>
      <c r="BE25" s="26">
        <f t="shared" ref="BE25" si="20">BE14+BE24</f>
        <v>44185000</v>
      </c>
      <c r="BF25" s="26">
        <f t="shared" si="4"/>
        <v>646257000</v>
      </c>
    </row>
    <row r="26" spans="1:58" ht="15" customHeight="1" outlineLevel="2" thickTop="1">
      <c r="A26" s="10">
        <v>24</v>
      </c>
      <c r="B26" s="181" t="s">
        <v>49</v>
      </c>
      <c r="C26" s="17" t="s">
        <v>50</v>
      </c>
      <c r="D26" s="25">
        <v>500</v>
      </c>
      <c r="E26" s="16">
        <v>297973</v>
      </c>
      <c r="F26" s="16"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6">
        <v>0</v>
      </c>
      <c r="Q26" s="16">
        <v>0</v>
      </c>
      <c r="R26" s="16">
        <v>0</v>
      </c>
      <c r="S26" s="16">
        <v>0</v>
      </c>
      <c r="T26" s="16">
        <v>0</v>
      </c>
      <c r="U26" s="16">
        <v>0</v>
      </c>
      <c r="V26" s="16">
        <v>0</v>
      </c>
      <c r="W26" s="16">
        <v>0</v>
      </c>
      <c r="X26" s="16">
        <v>0</v>
      </c>
      <c r="Y26" s="16">
        <v>0</v>
      </c>
      <c r="Z26" s="16">
        <v>0</v>
      </c>
      <c r="AA26" s="16">
        <v>0</v>
      </c>
      <c r="AB26" s="16">
        <v>0</v>
      </c>
      <c r="AC26" s="16">
        <f t="shared" si="3"/>
        <v>0</v>
      </c>
      <c r="AD26" s="16">
        <v>0</v>
      </c>
      <c r="AE26" s="16">
        <v>0</v>
      </c>
      <c r="AF26" s="16">
        <v>0</v>
      </c>
      <c r="AG26" s="16">
        <v>0</v>
      </c>
      <c r="AH26" s="16">
        <v>0</v>
      </c>
      <c r="AI26" s="16">
        <v>9819.9609692709746</v>
      </c>
      <c r="AJ26" s="16">
        <v>0</v>
      </c>
      <c r="AK26" s="16">
        <v>3289.3036957401009</v>
      </c>
      <c r="AL26" s="16">
        <v>0</v>
      </c>
      <c r="AM26" s="16">
        <v>0</v>
      </c>
      <c r="AN26" s="16">
        <v>0</v>
      </c>
      <c r="AO26" s="16">
        <v>0</v>
      </c>
      <c r="AP26" s="16">
        <v>0</v>
      </c>
      <c r="AQ26" s="16">
        <v>0</v>
      </c>
      <c r="AR26" s="16">
        <v>0</v>
      </c>
      <c r="AS26" s="16">
        <v>0</v>
      </c>
      <c r="AT26" s="16">
        <v>0</v>
      </c>
      <c r="AU26" s="16">
        <v>0</v>
      </c>
      <c r="AV26" s="16">
        <v>0</v>
      </c>
      <c r="AW26" s="16">
        <v>0</v>
      </c>
      <c r="AX26" s="16">
        <v>0</v>
      </c>
      <c r="AY26" s="16">
        <v>0</v>
      </c>
      <c r="AZ26" s="16">
        <v>0</v>
      </c>
      <c r="BA26" s="16">
        <v>-82.264665011083707</v>
      </c>
      <c r="BB26" s="16">
        <f t="shared" si="6"/>
        <v>13026.999999999993</v>
      </c>
      <c r="BC26" s="16">
        <f t="shared" si="7"/>
        <v>13026.999999999993</v>
      </c>
      <c r="BD26" s="16">
        <f t="shared" si="8"/>
        <v>311000</v>
      </c>
      <c r="BE26" s="16"/>
      <c r="BF26" s="16">
        <f t="shared" si="4"/>
        <v>311000</v>
      </c>
    </row>
    <row r="27" spans="1:58" ht="15" customHeight="1" outlineLevel="2">
      <c r="A27" s="10">
        <v>25</v>
      </c>
      <c r="B27" s="182"/>
      <c r="C27" s="17" t="s">
        <v>51</v>
      </c>
      <c r="D27" s="25">
        <v>501</v>
      </c>
      <c r="E27" s="16">
        <v>20250836</v>
      </c>
      <c r="F27" s="16">
        <v>0</v>
      </c>
      <c r="G27" s="16">
        <v>0</v>
      </c>
      <c r="H27" s="16">
        <v>0</v>
      </c>
      <c r="I27" s="16">
        <v>0</v>
      </c>
      <c r="J27" s="16">
        <v>0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6">
        <v>0</v>
      </c>
      <c r="Q27" s="16">
        <v>0</v>
      </c>
      <c r="R27" s="16">
        <v>0</v>
      </c>
      <c r="S27" s="16">
        <v>0</v>
      </c>
      <c r="T27" s="16">
        <v>0</v>
      </c>
      <c r="U27" s="16">
        <v>0</v>
      </c>
      <c r="V27" s="16">
        <v>0</v>
      </c>
      <c r="W27" s="16">
        <v>0</v>
      </c>
      <c r="X27" s="16">
        <v>0</v>
      </c>
      <c r="Y27" s="16">
        <v>0</v>
      </c>
      <c r="Z27" s="16">
        <v>0</v>
      </c>
      <c r="AA27" s="16">
        <v>-4000</v>
      </c>
      <c r="AB27" s="16">
        <v>0</v>
      </c>
      <c r="AC27" s="16">
        <f t="shared" si="3"/>
        <v>-4000</v>
      </c>
      <c r="AD27" s="16">
        <v>1117000</v>
      </c>
      <c r="AE27" s="16">
        <v>0</v>
      </c>
      <c r="AF27" s="16">
        <v>0</v>
      </c>
      <c r="AG27" s="16">
        <v>0</v>
      </c>
      <c r="AH27" s="16">
        <v>0</v>
      </c>
      <c r="AI27" s="16">
        <v>38232.007416098764</v>
      </c>
      <c r="AJ27" s="16">
        <v>0</v>
      </c>
      <c r="AK27" s="16">
        <v>12465.020747708148</v>
      </c>
      <c r="AL27" s="16">
        <v>0</v>
      </c>
      <c r="AM27" s="16">
        <v>0</v>
      </c>
      <c r="AN27" s="16">
        <v>0</v>
      </c>
      <c r="AO27" s="16">
        <v>0</v>
      </c>
      <c r="AP27" s="16">
        <v>0</v>
      </c>
      <c r="AQ27" s="16">
        <v>0</v>
      </c>
      <c r="AR27" s="16">
        <v>0</v>
      </c>
      <c r="AS27" s="16">
        <v>0</v>
      </c>
      <c r="AT27" s="16">
        <v>0</v>
      </c>
      <c r="AU27" s="16">
        <v>0</v>
      </c>
      <c r="AV27" s="16">
        <v>0</v>
      </c>
      <c r="AW27" s="16">
        <v>0</v>
      </c>
      <c r="AX27" s="16">
        <v>0</v>
      </c>
      <c r="AY27" s="16">
        <v>0</v>
      </c>
      <c r="AZ27" s="16">
        <v>0</v>
      </c>
      <c r="BA27" s="16">
        <v>466.97183619439602</v>
      </c>
      <c r="BB27" s="16">
        <f t="shared" si="6"/>
        <v>1168164.0000000014</v>
      </c>
      <c r="BC27" s="16">
        <f t="shared" si="7"/>
        <v>1164164.0000000014</v>
      </c>
      <c r="BD27" s="16">
        <f t="shared" si="8"/>
        <v>21415000</v>
      </c>
      <c r="BE27" s="16"/>
      <c r="BF27" s="16">
        <f t="shared" si="4"/>
        <v>21415000</v>
      </c>
    </row>
    <row r="28" spans="1:58" ht="15" customHeight="1" outlineLevel="2">
      <c r="A28" s="10">
        <v>26</v>
      </c>
      <c r="B28" s="182"/>
      <c r="C28" s="17" t="s">
        <v>52</v>
      </c>
      <c r="D28" s="25">
        <v>502</v>
      </c>
      <c r="E28" s="16">
        <v>2574532</v>
      </c>
      <c r="F28" s="16">
        <v>0</v>
      </c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6">
        <v>0</v>
      </c>
      <c r="Q28" s="16">
        <v>0</v>
      </c>
      <c r="R28" s="16">
        <v>0</v>
      </c>
      <c r="S28" s="16">
        <v>0</v>
      </c>
      <c r="T28" s="16">
        <v>0</v>
      </c>
      <c r="U28" s="16">
        <v>0</v>
      </c>
      <c r="V28" s="16">
        <v>0</v>
      </c>
      <c r="W28" s="16">
        <v>0</v>
      </c>
      <c r="X28" s="16">
        <v>0</v>
      </c>
      <c r="Y28" s="16">
        <v>0</v>
      </c>
      <c r="Z28" s="16">
        <v>0</v>
      </c>
      <c r="AA28" s="16">
        <v>0</v>
      </c>
      <c r="AB28" s="16">
        <v>0</v>
      </c>
      <c r="AC28" s="16">
        <f t="shared" si="3"/>
        <v>0</v>
      </c>
      <c r="AD28" s="16">
        <v>0</v>
      </c>
      <c r="AE28" s="16">
        <v>0</v>
      </c>
      <c r="AF28" s="16">
        <v>0</v>
      </c>
      <c r="AG28" s="16">
        <v>0</v>
      </c>
      <c r="AH28" s="16">
        <v>0</v>
      </c>
      <c r="AI28" s="16">
        <v>23507.996656549789</v>
      </c>
      <c r="AJ28" s="16">
        <v>0</v>
      </c>
      <c r="AK28" s="16">
        <v>7644.039317170611</v>
      </c>
      <c r="AL28" s="16">
        <v>0</v>
      </c>
      <c r="AM28" s="16">
        <v>0</v>
      </c>
      <c r="AN28" s="16">
        <v>0</v>
      </c>
      <c r="AO28" s="16">
        <v>0</v>
      </c>
      <c r="AP28" s="16">
        <v>0</v>
      </c>
      <c r="AQ28" s="16">
        <v>0</v>
      </c>
      <c r="AR28" s="16">
        <v>0</v>
      </c>
      <c r="AS28" s="16">
        <v>0</v>
      </c>
      <c r="AT28" s="16">
        <v>0</v>
      </c>
      <c r="AU28" s="16">
        <v>0</v>
      </c>
      <c r="AV28" s="16">
        <v>0</v>
      </c>
      <c r="AW28" s="16">
        <v>0</v>
      </c>
      <c r="AX28" s="16">
        <v>0</v>
      </c>
      <c r="AY28" s="16">
        <v>0</v>
      </c>
      <c r="AZ28" s="16">
        <v>0</v>
      </c>
      <c r="BA28" s="16">
        <v>315.96402627974749</v>
      </c>
      <c r="BB28" s="16">
        <f t="shared" si="6"/>
        <v>31468.000000000146</v>
      </c>
      <c r="BC28" s="16">
        <f t="shared" si="7"/>
        <v>31468.000000000146</v>
      </c>
      <c r="BD28" s="16">
        <f t="shared" si="8"/>
        <v>2606000</v>
      </c>
      <c r="BE28" s="16"/>
      <c r="BF28" s="16">
        <f t="shared" si="4"/>
        <v>2606000</v>
      </c>
    </row>
    <row r="29" spans="1:58" ht="15" customHeight="1" outlineLevel="2">
      <c r="A29" s="10">
        <v>27</v>
      </c>
      <c r="B29" s="182"/>
      <c r="C29" s="17" t="s">
        <v>53</v>
      </c>
      <c r="D29" s="25">
        <v>503</v>
      </c>
      <c r="E29" s="16">
        <v>0</v>
      </c>
      <c r="F29" s="16">
        <v>0</v>
      </c>
      <c r="G29" s="16">
        <v>0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6">
        <v>0</v>
      </c>
      <c r="Q29" s="16">
        <v>0</v>
      </c>
      <c r="R29" s="16">
        <v>0</v>
      </c>
      <c r="S29" s="16">
        <v>0</v>
      </c>
      <c r="T29" s="16">
        <v>0</v>
      </c>
      <c r="U29" s="16">
        <v>0</v>
      </c>
      <c r="V29" s="16">
        <v>0</v>
      </c>
      <c r="W29" s="16">
        <v>0</v>
      </c>
      <c r="X29" s="16">
        <v>0</v>
      </c>
      <c r="Y29" s="16">
        <v>0</v>
      </c>
      <c r="Z29" s="16">
        <v>0</v>
      </c>
      <c r="AA29" s="16">
        <v>0</v>
      </c>
      <c r="AB29" s="16">
        <v>0</v>
      </c>
      <c r="AC29" s="16">
        <f t="shared" si="3"/>
        <v>0</v>
      </c>
      <c r="AD29" s="16">
        <v>0</v>
      </c>
      <c r="AE29" s="16">
        <v>0</v>
      </c>
      <c r="AF29" s="16">
        <v>0</v>
      </c>
      <c r="AG29" s="16">
        <v>0</v>
      </c>
      <c r="AH29" s="16">
        <v>0</v>
      </c>
      <c r="AI29" s="16">
        <v>0</v>
      </c>
      <c r="AJ29" s="16">
        <v>0</v>
      </c>
      <c r="AK29" s="16">
        <v>0</v>
      </c>
      <c r="AL29" s="16">
        <v>0</v>
      </c>
      <c r="AM29" s="16">
        <v>0</v>
      </c>
      <c r="AN29" s="16">
        <v>0</v>
      </c>
      <c r="AO29" s="16">
        <v>0</v>
      </c>
      <c r="AP29" s="16">
        <v>0</v>
      </c>
      <c r="AQ29" s="16">
        <v>0</v>
      </c>
      <c r="AR29" s="16">
        <v>0</v>
      </c>
      <c r="AS29" s="16">
        <v>0</v>
      </c>
      <c r="AT29" s="16">
        <v>0</v>
      </c>
      <c r="AU29" s="16">
        <v>0</v>
      </c>
      <c r="AV29" s="16">
        <v>0</v>
      </c>
      <c r="AW29" s="16">
        <v>0</v>
      </c>
      <c r="AX29" s="16">
        <v>0</v>
      </c>
      <c r="AY29" s="16">
        <v>0</v>
      </c>
      <c r="AZ29" s="16">
        <v>0</v>
      </c>
      <c r="BA29" s="16">
        <v>0</v>
      </c>
      <c r="BB29" s="16">
        <f t="shared" si="6"/>
        <v>0</v>
      </c>
      <c r="BC29" s="16">
        <f t="shared" si="7"/>
        <v>0</v>
      </c>
      <c r="BD29" s="16">
        <f t="shared" si="8"/>
        <v>0</v>
      </c>
      <c r="BE29" s="16"/>
      <c r="BF29" s="16">
        <f t="shared" si="4"/>
        <v>0</v>
      </c>
    </row>
    <row r="30" spans="1:58" ht="15" customHeight="1" outlineLevel="2">
      <c r="A30" s="10">
        <v>28</v>
      </c>
      <c r="B30" s="182"/>
      <c r="C30" s="17" t="s">
        <v>54</v>
      </c>
      <c r="D30" s="25">
        <v>504</v>
      </c>
      <c r="E30" s="16">
        <v>0</v>
      </c>
      <c r="F30" s="16">
        <v>0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6">
        <v>0</v>
      </c>
      <c r="Q30" s="16">
        <v>0</v>
      </c>
      <c r="R30" s="16">
        <v>0</v>
      </c>
      <c r="S30" s="16">
        <v>0</v>
      </c>
      <c r="T30" s="16">
        <v>0</v>
      </c>
      <c r="U30" s="16">
        <v>0</v>
      </c>
      <c r="V30" s="16">
        <v>0</v>
      </c>
      <c r="W30" s="16">
        <v>0</v>
      </c>
      <c r="X30" s="16">
        <v>0</v>
      </c>
      <c r="Y30" s="16">
        <v>0</v>
      </c>
      <c r="Z30" s="16">
        <v>0</v>
      </c>
      <c r="AA30" s="16">
        <v>0</v>
      </c>
      <c r="AB30" s="16">
        <v>0</v>
      </c>
      <c r="AC30" s="16">
        <f t="shared" si="3"/>
        <v>0</v>
      </c>
      <c r="AD30" s="16">
        <v>0</v>
      </c>
      <c r="AE30" s="16">
        <v>0</v>
      </c>
      <c r="AF30" s="16">
        <v>0</v>
      </c>
      <c r="AG30" s="16">
        <v>0</v>
      </c>
      <c r="AH30" s="16">
        <v>0</v>
      </c>
      <c r="AI30" s="16">
        <v>0</v>
      </c>
      <c r="AJ30" s="16">
        <v>0</v>
      </c>
      <c r="AK30" s="16">
        <v>0</v>
      </c>
      <c r="AL30" s="16">
        <v>0</v>
      </c>
      <c r="AM30" s="16">
        <v>0</v>
      </c>
      <c r="AN30" s="16">
        <v>0</v>
      </c>
      <c r="AO30" s="16">
        <v>0</v>
      </c>
      <c r="AP30" s="16">
        <v>0</v>
      </c>
      <c r="AQ30" s="16">
        <v>0</v>
      </c>
      <c r="AR30" s="16">
        <v>0</v>
      </c>
      <c r="AS30" s="16">
        <v>0</v>
      </c>
      <c r="AT30" s="16">
        <v>0</v>
      </c>
      <c r="AU30" s="16">
        <v>0</v>
      </c>
      <c r="AV30" s="16">
        <v>0</v>
      </c>
      <c r="AW30" s="16">
        <v>0</v>
      </c>
      <c r="AX30" s="16">
        <v>0</v>
      </c>
      <c r="AY30" s="16">
        <v>0</v>
      </c>
      <c r="AZ30" s="16">
        <v>0</v>
      </c>
      <c r="BA30" s="16">
        <v>0</v>
      </c>
      <c r="BB30" s="16">
        <f t="shared" si="6"/>
        <v>0</v>
      </c>
      <c r="BC30" s="16">
        <f t="shared" si="7"/>
        <v>0</v>
      </c>
      <c r="BD30" s="16">
        <f t="shared" si="8"/>
        <v>0</v>
      </c>
      <c r="BE30" s="16"/>
      <c r="BF30" s="16">
        <f t="shared" si="4"/>
        <v>0</v>
      </c>
    </row>
    <row r="31" spans="1:58" ht="15" customHeight="1" outlineLevel="2">
      <c r="A31" s="10">
        <v>29</v>
      </c>
      <c r="B31" s="182"/>
      <c r="C31" s="17" t="s">
        <v>55</v>
      </c>
      <c r="D31" s="25">
        <v>505</v>
      </c>
      <c r="E31" s="16">
        <v>698805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  <c r="Q31" s="16">
        <v>0</v>
      </c>
      <c r="R31" s="16">
        <v>0</v>
      </c>
      <c r="S31" s="16">
        <v>0</v>
      </c>
      <c r="T31" s="16">
        <v>0</v>
      </c>
      <c r="U31" s="16">
        <v>0</v>
      </c>
      <c r="V31" s="16">
        <v>0</v>
      </c>
      <c r="W31" s="16">
        <v>0</v>
      </c>
      <c r="X31" s="16">
        <v>0</v>
      </c>
      <c r="Y31" s="16">
        <v>0</v>
      </c>
      <c r="Z31" s="16">
        <v>0</v>
      </c>
      <c r="AA31" s="16">
        <v>0</v>
      </c>
      <c r="AB31" s="16">
        <v>0</v>
      </c>
      <c r="AC31" s="16">
        <f t="shared" si="3"/>
        <v>0</v>
      </c>
      <c r="AD31" s="16">
        <v>0</v>
      </c>
      <c r="AE31" s="16">
        <v>0</v>
      </c>
      <c r="AF31" s="16">
        <v>0</v>
      </c>
      <c r="AG31" s="16">
        <v>0</v>
      </c>
      <c r="AH31" s="16">
        <v>0</v>
      </c>
      <c r="AI31" s="16">
        <v>25180.1059287264</v>
      </c>
      <c r="AJ31" s="16">
        <v>0</v>
      </c>
      <c r="AK31" s="16">
        <v>8187.5936224468642</v>
      </c>
      <c r="AL31" s="16">
        <v>0</v>
      </c>
      <c r="AM31" s="16">
        <v>0</v>
      </c>
      <c r="AN31" s="16">
        <v>0</v>
      </c>
      <c r="AO31" s="16">
        <v>0</v>
      </c>
      <c r="AP31" s="16">
        <v>0</v>
      </c>
      <c r="AQ31" s="16">
        <v>0</v>
      </c>
      <c r="AR31" s="16">
        <v>0</v>
      </c>
      <c r="AS31" s="16">
        <v>0</v>
      </c>
      <c r="AT31" s="16">
        <v>0</v>
      </c>
      <c r="AU31" s="16">
        <v>0</v>
      </c>
      <c r="AV31" s="16">
        <v>0</v>
      </c>
      <c r="AW31" s="16">
        <v>0</v>
      </c>
      <c r="AX31" s="16">
        <v>0</v>
      </c>
      <c r="AY31" s="16">
        <v>0</v>
      </c>
      <c r="AZ31" s="16">
        <v>0</v>
      </c>
      <c r="BA31" s="16">
        <v>-172.69955117325298</v>
      </c>
      <c r="BB31" s="16">
        <f t="shared" si="6"/>
        <v>33195.000000000015</v>
      </c>
      <c r="BC31" s="16">
        <f t="shared" si="7"/>
        <v>33195.000000000015</v>
      </c>
      <c r="BD31" s="16">
        <f t="shared" si="8"/>
        <v>732000</v>
      </c>
      <c r="BE31" s="16"/>
      <c r="BF31" s="16">
        <f t="shared" si="4"/>
        <v>732000</v>
      </c>
    </row>
    <row r="32" spans="1:58" ht="15" customHeight="1" outlineLevel="2">
      <c r="A32" s="10">
        <v>30</v>
      </c>
      <c r="B32" s="182"/>
      <c r="C32" s="17" t="s">
        <v>56</v>
      </c>
      <c r="D32" s="25">
        <v>506</v>
      </c>
      <c r="E32" s="16">
        <v>2097717</v>
      </c>
      <c r="F32" s="16">
        <v>0</v>
      </c>
      <c r="G32" s="16">
        <v>0</v>
      </c>
      <c r="H32" s="16">
        <v>0</v>
      </c>
      <c r="I32" s="16">
        <v>0</v>
      </c>
      <c r="J32" s="16">
        <v>0</v>
      </c>
      <c r="K32" s="16">
        <v>0</v>
      </c>
      <c r="L32" s="16">
        <v>0</v>
      </c>
      <c r="M32" s="16">
        <v>0</v>
      </c>
      <c r="N32" s="16">
        <v>0</v>
      </c>
      <c r="O32" s="16">
        <v>0</v>
      </c>
      <c r="P32" s="16">
        <v>0</v>
      </c>
      <c r="Q32" s="16">
        <v>0</v>
      </c>
      <c r="R32" s="16">
        <v>0</v>
      </c>
      <c r="S32" s="16">
        <v>0</v>
      </c>
      <c r="T32" s="16">
        <v>0</v>
      </c>
      <c r="U32" s="16">
        <v>0</v>
      </c>
      <c r="V32" s="16">
        <v>0</v>
      </c>
      <c r="W32" s="16">
        <v>0</v>
      </c>
      <c r="X32" s="16">
        <v>0</v>
      </c>
      <c r="Y32" s="16">
        <v>0</v>
      </c>
      <c r="Z32" s="16">
        <v>-926302</v>
      </c>
      <c r="AA32" s="16">
        <v>0</v>
      </c>
      <c r="AB32" s="16">
        <v>0</v>
      </c>
      <c r="AC32" s="16">
        <f t="shared" si="3"/>
        <v>-926302</v>
      </c>
      <c r="AD32" s="16">
        <v>0</v>
      </c>
      <c r="AE32" s="16">
        <v>0</v>
      </c>
      <c r="AF32" s="16">
        <v>0</v>
      </c>
      <c r="AG32" s="16">
        <v>0</v>
      </c>
      <c r="AH32" s="16">
        <v>0</v>
      </c>
      <c r="AI32" s="16">
        <v>11654.486214429782</v>
      </c>
      <c r="AJ32" s="16">
        <v>0</v>
      </c>
      <c r="AK32" s="16">
        <v>3837.708317794591</v>
      </c>
      <c r="AL32" s="16">
        <v>0</v>
      </c>
      <c r="AM32" s="16">
        <v>0</v>
      </c>
      <c r="AN32" s="16">
        <v>0</v>
      </c>
      <c r="AO32" s="16">
        <v>0</v>
      </c>
      <c r="AP32" s="16">
        <v>0</v>
      </c>
      <c r="AQ32" s="16">
        <v>0</v>
      </c>
      <c r="AR32" s="16">
        <v>0</v>
      </c>
      <c r="AS32" s="16">
        <v>0</v>
      </c>
      <c r="AT32" s="16">
        <v>0</v>
      </c>
      <c r="AU32" s="16">
        <v>0</v>
      </c>
      <c r="AV32" s="16">
        <v>0</v>
      </c>
      <c r="AW32" s="16">
        <v>0</v>
      </c>
      <c r="AX32" s="16">
        <v>0</v>
      </c>
      <c r="AY32" s="16">
        <v>-16289</v>
      </c>
      <c r="AZ32" s="16">
        <v>0</v>
      </c>
      <c r="BA32" s="16">
        <v>381.80546777555719</v>
      </c>
      <c r="BB32" s="16">
        <f t="shared" si="6"/>
        <v>-415.00000000006912</v>
      </c>
      <c r="BC32" s="16">
        <f t="shared" si="7"/>
        <v>-926717.00000000012</v>
      </c>
      <c r="BD32" s="16">
        <f t="shared" si="8"/>
        <v>1171000</v>
      </c>
      <c r="BE32" s="16"/>
      <c r="BF32" s="16">
        <f t="shared" si="4"/>
        <v>1171000</v>
      </c>
    </row>
    <row r="33" spans="1:58" ht="15" customHeight="1" outlineLevel="2">
      <c r="A33" s="10">
        <v>31</v>
      </c>
      <c r="B33" s="182"/>
      <c r="C33" s="17" t="s">
        <v>57</v>
      </c>
      <c r="D33" s="25">
        <v>507</v>
      </c>
      <c r="E33" s="16">
        <v>9898</v>
      </c>
      <c r="F33" s="16">
        <v>0</v>
      </c>
      <c r="G33" s="16">
        <v>0</v>
      </c>
      <c r="H33" s="16">
        <v>0</v>
      </c>
      <c r="I33" s="16">
        <v>0</v>
      </c>
      <c r="J33" s="16">
        <v>0</v>
      </c>
      <c r="K33" s="16">
        <v>0</v>
      </c>
      <c r="L33" s="16">
        <v>0</v>
      </c>
      <c r="M33" s="16">
        <v>0</v>
      </c>
      <c r="N33" s="16">
        <v>0</v>
      </c>
      <c r="O33" s="16">
        <v>0</v>
      </c>
      <c r="P33" s="16">
        <v>0</v>
      </c>
      <c r="Q33" s="16">
        <v>0</v>
      </c>
      <c r="R33" s="16">
        <v>0</v>
      </c>
      <c r="S33" s="16">
        <v>0</v>
      </c>
      <c r="T33" s="16">
        <v>0</v>
      </c>
      <c r="U33" s="16">
        <v>0</v>
      </c>
      <c r="V33" s="16">
        <v>0</v>
      </c>
      <c r="W33" s="16">
        <v>0</v>
      </c>
      <c r="X33" s="16">
        <v>0</v>
      </c>
      <c r="Y33" s="16">
        <v>0</v>
      </c>
      <c r="Z33" s="16">
        <v>0</v>
      </c>
      <c r="AA33" s="16">
        <v>0</v>
      </c>
      <c r="AB33" s="16">
        <v>0</v>
      </c>
      <c r="AC33" s="16">
        <f t="shared" si="3"/>
        <v>0</v>
      </c>
      <c r="AD33" s="16">
        <v>0</v>
      </c>
      <c r="AE33" s="16">
        <v>0</v>
      </c>
      <c r="AF33" s="16">
        <v>0</v>
      </c>
      <c r="AG33" s="16">
        <v>0</v>
      </c>
      <c r="AH33" s="16">
        <v>0</v>
      </c>
      <c r="AI33" s="16">
        <v>0</v>
      </c>
      <c r="AJ33" s="16">
        <v>0</v>
      </c>
      <c r="AK33" s="16">
        <v>0</v>
      </c>
      <c r="AL33" s="16">
        <v>0</v>
      </c>
      <c r="AM33" s="16">
        <v>0</v>
      </c>
      <c r="AN33" s="16">
        <v>0</v>
      </c>
      <c r="AO33" s="16">
        <v>0</v>
      </c>
      <c r="AP33" s="16">
        <v>0</v>
      </c>
      <c r="AQ33" s="16">
        <v>0</v>
      </c>
      <c r="AR33" s="16">
        <v>0</v>
      </c>
      <c r="AS33" s="16">
        <v>0</v>
      </c>
      <c r="AT33" s="16">
        <v>0</v>
      </c>
      <c r="AU33" s="16">
        <v>0</v>
      </c>
      <c r="AV33" s="16">
        <v>0</v>
      </c>
      <c r="AW33" s="16">
        <v>0</v>
      </c>
      <c r="AX33" s="16">
        <v>0</v>
      </c>
      <c r="AY33" s="16">
        <v>0</v>
      </c>
      <c r="AZ33" s="16">
        <v>0</v>
      </c>
      <c r="BA33" s="16">
        <v>102</v>
      </c>
      <c r="BB33" s="16">
        <f t="shared" si="6"/>
        <v>102</v>
      </c>
      <c r="BC33" s="16">
        <f t="shared" si="7"/>
        <v>102</v>
      </c>
      <c r="BD33" s="16">
        <f t="shared" si="8"/>
        <v>10000</v>
      </c>
      <c r="BE33" s="16"/>
      <c r="BF33" s="16">
        <f t="shared" si="4"/>
        <v>10000</v>
      </c>
    </row>
    <row r="34" spans="1:58" ht="15" customHeight="1" outlineLevel="2">
      <c r="A34" s="10">
        <v>32</v>
      </c>
      <c r="B34" s="182"/>
      <c r="C34" s="17" t="s">
        <v>58</v>
      </c>
      <c r="D34" s="25">
        <v>508</v>
      </c>
      <c r="E34" s="16">
        <v>0</v>
      </c>
      <c r="F34" s="16">
        <v>0</v>
      </c>
      <c r="G34" s="16">
        <v>0</v>
      </c>
      <c r="H34" s="16">
        <v>0</v>
      </c>
      <c r="I34" s="16">
        <v>0</v>
      </c>
      <c r="J34" s="16">
        <v>0</v>
      </c>
      <c r="K34" s="16">
        <v>0</v>
      </c>
      <c r="L34" s="16">
        <v>0</v>
      </c>
      <c r="M34" s="16">
        <v>0</v>
      </c>
      <c r="N34" s="16">
        <v>0</v>
      </c>
      <c r="O34" s="16">
        <v>0</v>
      </c>
      <c r="P34" s="16">
        <v>0</v>
      </c>
      <c r="Q34" s="16">
        <v>0</v>
      </c>
      <c r="R34" s="16">
        <v>0</v>
      </c>
      <c r="S34" s="16">
        <v>0</v>
      </c>
      <c r="T34" s="16">
        <v>0</v>
      </c>
      <c r="U34" s="16">
        <v>0</v>
      </c>
      <c r="V34" s="16">
        <v>0</v>
      </c>
      <c r="W34" s="16">
        <v>0</v>
      </c>
      <c r="X34" s="16">
        <v>0</v>
      </c>
      <c r="Y34" s="16">
        <v>0</v>
      </c>
      <c r="Z34" s="16">
        <v>0</v>
      </c>
      <c r="AA34" s="16">
        <v>0</v>
      </c>
      <c r="AB34" s="16">
        <v>0</v>
      </c>
      <c r="AC34" s="16">
        <f t="shared" si="3"/>
        <v>0</v>
      </c>
      <c r="AD34" s="16">
        <v>0</v>
      </c>
      <c r="AE34" s="16">
        <v>0</v>
      </c>
      <c r="AF34" s="16">
        <v>0</v>
      </c>
      <c r="AG34" s="16">
        <v>0</v>
      </c>
      <c r="AH34" s="16">
        <v>0</v>
      </c>
      <c r="AI34" s="16">
        <v>0</v>
      </c>
      <c r="AJ34" s="16">
        <v>0</v>
      </c>
      <c r="AK34" s="16">
        <v>0</v>
      </c>
      <c r="AL34" s="16">
        <v>0</v>
      </c>
      <c r="AM34" s="16">
        <v>0</v>
      </c>
      <c r="AN34" s="16">
        <v>0</v>
      </c>
      <c r="AO34" s="16">
        <v>0</v>
      </c>
      <c r="AP34" s="16">
        <v>0</v>
      </c>
      <c r="AQ34" s="16">
        <v>0</v>
      </c>
      <c r="AR34" s="16">
        <v>0</v>
      </c>
      <c r="AS34" s="16">
        <v>0</v>
      </c>
      <c r="AT34" s="16">
        <v>0</v>
      </c>
      <c r="AU34" s="16">
        <v>0</v>
      </c>
      <c r="AV34" s="16">
        <v>0</v>
      </c>
      <c r="AW34" s="16">
        <v>0</v>
      </c>
      <c r="AX34" s="16">
        <v>0</v>
      </c>
      <c r="AY34" s="16">
        <v>0</v>
      </c>
      <c r="AZ34" s="16">
        <v>0</v>
      </c>
      <c r="BA34" s="16">
        <v>0</v>
      </c>
      <c r="BB34" s="16">
        <f t="shared" si="6"/>
        <v>0</v>
      </c>
      <c r="BC34" s="16">
        <f t="shared" si="7"/>
        <v>0</v>
      </c>
      <c r="BD34" s="16">
        <f t="shared" si="8"/>
        <v>0</v>
      </c>
      <c r="BE34" s="16"/>
      <c r="BF34" s="16">
        <f t="shared" si="4"/>
        <v>0</v>
      </c>
    </row>
    <row r="35" spans="1:58">
      <c r="A35" s="10">
        <v>33</v>
      </c>
      <c r="B35" s="182"/>
      <c r="C35" s="192" t="s">
        <v>59</v>
      </c>
      <c r="D35" s="193"/>
      <c r="E35" s="22">
        <f>SUM(E26:E34)</f>
        <v>25929761</v>
      </c>
      <c r="F35" s="22">
        <f>SUM(F26:F34)</f>
        <v>0</v>
      </c>
      <c r="G35" s="22">
        <f t="shared" ref="G35:AB35" si="21">SUM(G26:G34)</f>
        <v>0</v>
      </c>
      <c r="H35" s="22">
        <f t="shared" si="21"/>
        <v>0</v>
      </c>
      <c r="I35" s="22">
        <f t="shared" si="21"/>
        <v>0</v>
      </c>
      <c r="J35" s="22">
        <f t="shared" si="21"/>
        <v>0</v>
      </c>
      <c r="K35" s="22">
        <f t="shared" si="21"/>
        <v>0</v>
      </c>
      <c r="L35" s="22">
        <f t="shared" si="21"/>
        <v>0</v>
      </c>
      <c r="M35" s="22">
        <f t="shared" si="21"/>
        <v>0</v>
      </c>
      <c r="N35" s="22">
        <f t="shared" si="21"/>
        <v>0</v>
      </c>
      <c r="O35" s="22">
        <f t="shared" si="21"/>
        <v>0</v>
      </c>
      <c r="P35" s="22">
        <f t="shared" si="21"/>
        <v>0</v>
      </c>
      <c r="Q35" s="22">
        <f t="shared" si="21"/>
        <v>0</v>
      </c>
      <c r="R35" s="22">
        <f t="shared" si="21"/>
        <v>0</v>
      </c>
      <c r="S35" s="22">
        <f t="shared" si="21"/>
        <v>0</v>
      </c>
      <c r="T35" s="22">
        <f t="shared" si="21"/>
        <v>0</v>
      </c>
      <c r="U35" s="22">
        <f t="shared" si="21"/>
        <v>0</v>
      </c>
      <c r="V35" s="22">
        <f t="shared" si="21"/>
        <v>0</v>
      </c>
      <c r="W35" s="22">
        <f t="shared" si="21"/>
        <v>0</v>
      </c>
      <c r="X35" s="22">
        <f t="shared" si="21"/>
        <v>0</v>
      </c>
      <c r="Y35" s="22">
        <f t="shared" si="21"/>
        <v>0</v>
      </c>
      <c r="Z35" s="22">
        <f t="shared" si="21"/>
        <v>-926302</v>
      </c>
      <c r="AA35" s="22">
        <f t="shared" si="21"/>
        <v>-4000</v>
      </c>
      <c r="AB35" s="22">
        <f t="shared" si="21"/>
        <v>0</v>
      </c>
      <c r="AC35" s="22">
        <f t="shared" si="3"/>
        <v>-930302</v>
      </c>
      <c r="AD35" s="22">
        <f t="shared" ref="AD35:BA35" si="22">SUM(AD26:AD34)</f>
        <v>1117000</v>
      </c>
      <c r="AE35" s="22">
        <f t="shared" si="22"/>
        <v>0</v>
      </c>
      <c r="AF35" s="22">
        <f t="shared" si="22"/>
        <v>0</v>
      </c>
      <c r="AG35" s="22">
        <f t="shared" si="22"/>
        <v>0</v>
      </c>
      <c r="AH35" s="22">
        <f t="shared" si="22"/>
        <v>0</v>
      </c>
      <c r="AI35" s="22">
        <f t="shared" si="22"/>
        <v>108394.55718507571</v>
      </c>
      <c r="AJ35" s="22">
        <f t="shared" si="22"/>
        <v>0</v>
      </c>
      <c r="AK35" s="22">
        <f t="shared" si="22"/>
        <v>35423.665700860314</v>
      </c>
      <c r="AL35" s="22">
        <f t="shared" si="22"/>
        <v>0</v>
      </c>
      <c r="AM35" s="22">
        <f t="shared" si="22"/>
        <v>0</v>
      </c>
      <c r="AN35" s="22">
        <f t="shared" si="22"/>
        <v>0</v>
      </c>
      <c r="AO35" s="22">
        <f t="shared" si="22"/>
        <v>0</v>
      </c>
      <c r="AP35" s="22">
        <f t="shared" si="22"/>
        <v>0</v>
      </c>
      <c r="AQ35" s="22">
        <f t="shared" si="22"/>
        <v>0</v>
      </c>
      <c r="AR35" s="22">
        <f t="shared" si="22"/>
        <v>0</v>
      </c>
      <c r="AS35" s="22">
        <f t="shared" si="22"/>
        <v>0</v>
      </c>
      <c r="AT35" s="22">
        <f t="shared" si="22"/>
        <v>0</v>
      </c>
      <c r="AU35" s="22">
        <f t="shared" si="22"/>
        <v>0</v>
      </c>
      <c r="AV35" s="22">
        <f t="shared" si="22"/>
        <v>0</v>
      </c>
      <c r="AW35" s="22">
        <f t="shared" si="22"/>
        <v>0</v>
      </c>
      <c r="AX35" s="22">
        <f t="shared" si="22"/>
        <v>0</v>
      </c>
      <c r="AY35" s="22">
        <f t="shared" si="22"/>
        <v>-16289</v>
      </c>
      <c r="AZ35" s="22">
        <f t="shared" si="22"/>
        <v>0</v>
      </c>
      <c r="BA35" s="22">
        <f t="shared" si="22"/>
        <v>1011.777114065364</v>
      </c>
      <c r="BB35" s="22">
        <f t="shared" si="6"/>
        <v>1245541.0000000014</v>
      </c>
      <c r="BC35" s="22">
        <f t="shared" si="7"/>
        <v>315239.0000000014</v>
      </c>
      <c r="BD35" s="22">
        <f t="shared" si="8"/>
        <v>26245000</v>
      </c>
      <c r="BE35" s="22">
        <f t="shared" ref="BE35" si="23">SUM(BE26:BE34)</f>
        <v>0</v>
      </c>
      <c r="BF35" s="22">
        <f t="shared" si="4"/>
        <v>26245000</v>
      </c>
    </row>
    <row r="36" spans="1:58" ht="15" customHeight="1" outlineLevel="1">
      <c r="A36" s="10">
        <v>34</v>
      </c>
      <c r="B36" s="182"/>
      <c r="C36" s="27" t="s">
        <v>60</v>
      </c>
      <c r="D36" s="25">
        <v>510</v>
      </c>
      <c r="E36" s="16">
        <v>356549</v>
      </c>
      <c r="F36" s="16">
        <v>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6">
        <v>0</v>
      </c>
      <c r="Q36" s="16">
        <v>0</v>
      </c>
      <c r="R36" s="16">
        <v>0</v>
      </c>
      <c r="S36" s="16">
        <v>0</v>
      </c>
      <c r="T36" s="16">
        <v>0</v>
      </c>
      <c r="U36" s="16">
        <v>0</v>
      </c>
      <c r="V36" s="16">
        <v>0</v>
      </c>
      <c r="W36" s="16">
        <v>0</v>
      </c>
      <c r="X36" s="16">
        <v>0</v>
      </c>
      <c r="Y36" s="16">
        <v>0</v>
      </c>
      <c r="Z36" s="16">
        <v>0</v>
      </c>
      <c r="AA36" s="16">
        <v>0</v>
      </c>
      <c r="AB36" s="16">
        <v>0</v>
      </c>
      <c r="AC36" s="16">
        <f t="shared" si="3"/>
        <v>0</v>
      </c>
      <c r="AD36" s="16">
        <v>0</v>
      </c>
      <c r="AE36" s="16">
        <v>0</v>
      </c>
      <c r="AF36" s="16">
        <v>0</v>
      </c>
      <c r="AG36" s="16">
        <v>0</v>
      </c>
      <c r="AH36" s="16">
        <v>0</v>
      </c>
      <c r="AI36" s="16">
        <v>3688.6832268081325</v>
      </c>
      <c r="AJ36" s="16">
        <v>0</v>
      </c>
      <c r="AK36" s="16">
        <v>1235.564928243831</v>
      </c>
      <c r="AL36" s="16">
        <v>0</v>
      </c>
      <c r="AM36" s="16">
        <v>0</v>
      </c>
      <c r="AN36" s="16">
        <v>0</v>
      </c>
      <c r="AO36" s="16">
        <v>0</v>
      </c>
      <c r="AP36" s="16">
        <v>0</v>
      </c>
      <c r="AQ36" s="16">
        <v>0</v>
      </c>
      <c r="AR36" s="16">
        <v>0</v>
      </c>
      <c r="AS36" s="16">
        <v>0</v>
      </c>
      <c r="AT36" s="16">
        <v>0</v>
      </c>
      <c r="AU36" s="16">
        <v>0</v>
      </c>
      <c r="AV36" s="16">
        <v>0</v>
      </c>
      <c r="AW36" s="16">
        <v>0</v>
      </c>
      <c r="AX36" s="16">
        <v>0</v>
      </c>
      <c r="AY36" s="16">
        <v>0</v>
      </c>
      <c r="AZ36" s="16">
        <v>0</v>
      </c>
      <c r="BA36" s="16">
        <v>526.75184494804125</v>
      </c>
      <c r="BB36" s="16">
        <f t="shared" si="6"/>
        <v>5451.0000000000045</v>
      </c>
      <c r="BC36" s="16">
        <f t="shared" si="7"/>
        <v>5451.0000000000045</v>
      </c>
      <c r="BD36" s="16">
        <f t="shared" si="8"/>
        <v>362000</v>
      </c>
      <c r="BE36" s="16"/>
      <c r="BF36" s="16">
        <f t="shared" si="4"/>
        <v>362000</v>
      </c>
    </row>
    <row r="37" spans="1:58" ht="15" customHeight="1" outlineLevel="1">
      <c r="A37" s="10">
        <v>35</v>
      </c>
      <c r="B37" s="182"/>
      <c r="C37" s="27" t="s">
        <v>61</v>
      </c>
      <c r="D37" s="25">
        <v>511</v>
      </c>
      <c r="E37" s="16">
        <v>503766</v>
      </c>
      <c r="F37" s="16">
        <v>0</v>
      </c>
      <c r="G37" s="16">
        <v>0</v>
      </c>
      <c r="H37" s="16">
        <v>0</v>
      </c>
      <c r="I37" s="16">
        <v>0</v>
      </c>
      <c r="J37" s="16">
        <v>0</v>
      </c>
      <c r="K37" s="16">
        <v>0</v>
      </c>
      <c r="L37" s="16">
        <v>0</v>
      </c>
      <c r="M37" s="16">
        <v>0</v>
      </c>
      <c r="N37" s="16">
        <v>0</v>
      </c>
      <c r="O37" s="16">
        <v>0</v>
      </c>
      <c r="P37" s="16">
        <v>0</v>
      </c>
      <c r="Q37" s="16">
        <v>0</v>
      </c>
      <c r="R37" s="16">
        <v>0</v>
      </c>
      <c r="S37" s="16">
        <v>0</v>
      </c>
      <c r="T37" s="16">
        <v>0</v>
      </c>
      <c r="U37" s="16">
        <v>0</v>
      </c>
      <c r="V37" s="16">
        <v>0</v>
      </c>
      <c r="W37" s="16">
        <v>0</v>
      </c>
      <c r="X37" s="16">
        <v>0</v>
      </c>
      <c r="Y37" s="16">
        <v>0</v>
      </c>
      <c r="Z37" s="16">
        <v>0</v>
      </c>
      <c r="AA37" s="16">
        <v>0</v>
      </c>
      <c r="AB37" s="16">
        <v>0</v>
      </c>
      <c r="AC37" s="16">
        <f t="shared" si="3"/>
        <v>0</v>
      </c>
      <c r="AD37" s="16">
        <v>0</v>
      </c>
      <c r="AE37" s="16">
        <v>0</v>
      </c>
      <c r="AF37" s="16">
        <v>0</v>
      </c>
      <c r="AG37" s="16">
        <v>0</v>
      </c>
      <c r="AH37" s="16">
        <v>0</v>
      </c>
      <c r="AI37" s="16">
        <v>893.79533700181094</v>
      </c>
      <c r="AJ37" s="16">
        <v>0</v>
      </c>
      <c r="AK37" s="16">
        <v>290.50207786072019</v>
      </c>
      <c r="AL37" s="16">
        <v>0</v>
      </c>
      <c r="AM37" s="16">
        <v>0</v>
      </c>
      <c r="AN37" s="16">
        <v>0</v>
      </c>
      <c r="AO37" s="16">
        <v>0</v>
      </c>
      <c r="AP37" s="16">
        <v>0</v>
      </c>
      <c r="AQ37" s="16">
        <v>0</v>
      </c>
      <c r="AR37" s="16">
        <v>0</v>
      </c>
      <c r="AS37" s="16">
        <v>0</v>
      </c>
      <c r="AT37" s="16">
        <v>0</v>
      </c>
      <c r="AU37" s="16">
        <v>0</v>
      </c>
      <c r="AV37" s="16">
        <v>0</v>
      </c>
      <c r="AW37" s="16">
        <v>0</v>
      </c>
      <c r="AX37" s="16">
        <v>0</v>
      </c>
      <c r="AY37" s="16">
        <v>0</v>
      </c>
      <c r="AZ37" s="16">
        <v>0</v>
      </c>
      <c r="BA37" s="16">
        <v>49.702585137449205</v>
      </c>
      <c r="BB37" s="16">
        <f t="shared" si="6"/>
        <v>1233.9999999999804</v>
      </c>
      <c r="BC37" s="16">
        <f t="shared" si="7"/>
        <v>1233.9999999999804</v>
      </c>
      <c r="BD37" s="16">
        <f t="shared" si="8"/>
        <v>505000</v>
      </c>
      <c r="BE37" s="16"/>
      <c r="BF37" s="16">
        <f t="shared" si="4"/>
        <v>505000</v>
      </c>
    </row>
    <row r="38" spans="1:58" ht="15" customHeight="1" outlineLevel="1">
      <c r="A38" s="10">
        <v>36</v>
      </c>
      <c r="B38" s="182"/>
      <c r="C38" s="27" t="s">
        <v>62</v>
      </c>
      <c r="D38" s="25">
        <v>512</v>
      </c>
      <c r="E38" s="16">
        <v>4001813</v>
      </c>
      <c r="F38" s="16">
        <v>0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  <c r="M38" s="16">
        <v>0</v>
      </c>
      <c r="N38" s="16">
        <v>0</v>
      </c>
      <c r="O38" s="16">
        <v>0</v>
      </c>
      <c r="P38" s="16">
        <v>0</v>
      </c>
      <c r="Q38" s="16">
        <v>0</v>
      </c>
      <c r="R38" s="16">
        <v>0</v>
      </c>
      <c r="S38" s="16">
        <v>0</v>
      </c>
      <c r="T38" s="16">
        <v>0</v>
      </c>
      <c r="U38" s="16">
        <v>0</v>
      </c>
      <c r="V38" s="16">
        <v>0</v>
      </c>
      <c r="W38" s="16">
        <v>0</v>
      </c>
      <c r="X38" s="16">
        <v>0</v>
      </c>
      <c r="Y38" s="16">
        <v>0</v>
      </c>
      <c r="Z38" s="16">
        <v>0</v>
      </c>
      <c r="AA38" s="16">
        <v>0</v>
      </c>
      <c r="AB38" s="16">
        <v>0</v>
      </c>
      <c r="AC38" s="16">
        <f t="shared" si="3"/>
        <v>0</v>
      </c>
      <c r="AD38" s="16">
        <v>0</v>
      </c>
      <c r="AE38" s="16">
        <v>0</v>
      </c>
      <c r="AF38" s="16">
        <v>0</v>
      </c>
      <c r="AG38" s="16">
        <v>0</v>
      </c>
      <c r="AH38" s="16">
        <v>0</v>
      </c>
      <c r="AI38" s="16">
        <v>36143.080561388662</v>
      </c>
      <c r="AJ38" s="16">
        <v>0</v>
      </c>
      <c r="AK38" s="16">
        <v>11740.760398008315</v>
      </c>
      <c r="AL38" s="16">
        <v>0</v>
      </c>
      <c r="AM38" s="16">
        <v>0</v>
      </c>
      <c r="AN38" s="16">
        <v>0</v>
      </c>
      <c r="AO38" s="16">
        <v>0</v>
      </c>
      <c r="AP38" s="16">
        <v>0</v>
      </c>
      <c r="AQ38" s="16">
        <v>0</v>
      </c>
      <c r="AR38" s="16">
        <v>0</v>
      </c>
      <c r="AS38" s="16">
        <v>0</v>
      </c>
      <c r="AT38" s="16">
        <v>0</v>
      </c>
      <c r="AU38" s="16">
        <v>0</v>
      </c>
      <c r="AV38" s="16">
        <v>0</v>
      </c>
      <c r="AW38" s="16">
        <v>0</v>
      </c>
      <c r="AX38" s="16">
        <v>0</v>
      </c>
      <c r="AY38" s="16">
        <v>0</v>
      </c>
      <c r="AZ38" s="16">
        <v>0</v>
      </c>
      <c r="BA38" s="16">
        <v>303.15904060285538</v>
      </c>
      <c r="BB38" s="16">
        <f t="shared" si="6"/>
        <v>48186.999999999833</v>
      </c>
      <c r="BC38" s="16">
        <f t="shared" si="7"/>
        <v>48186.999999999833</v>
      </c>
      <c r="BD38" s="16">
        <f t="shared" si="8"/>
        <v>4050000</v>
      </c>
      <c r="BE38" s="16"/>
      <c r="BF38" s="16">
        <f t="shared" si="4"/>
        <v>4050000</v>
      </c>
    </row>
    <row r="39" spans="1:58" ht="15" customHeight="1" outlineLevel="1">
      <c r="A39" s="10">
        <v>37</v>
      </c>
      <c r="B39" s="182"/>
      <c r="C39" s="27" t="s">
        <v>63</v>
      </c>
      <c r="D39" s="25">
        <v>513</v>
      </c>
      <c r="E39" s="16">
        <v>452131</v>
      </c>
      <c r="F39" s="16">
        <v>0</v>
      </c>
      <c r="G39" s="16">
        <v>0</v>
      </c>
      <c r="H39" s="16">
        <v>0</v>
      </c>
      <c r="I39" s="16">
        <v>0</v>
      </c>
      <c r="J39" s="16">
        <v>0</v>
      </c>
      <c r="K39" s="16">
        <v>0</v>
      </c>
      <c r="L39" s="16">
        <v>0</v>
      </c>
      <c r="M39" s="16">
        <v>0</v>
      </c>
      <c r="N39" s="16">
        <v>0</v>
      </c>
      <c r="O39" s="16">
        <v>0</v>
      </c>
      <c r="P39" s="16">
        <v>0</v>
      </c>
      <c r="Q39" s="16">
        <v>0</v>
      </c>
      <c r="R39" s="16">
        <v>0</v>
      </c>
      <c r="S39" s="16">
        <v>0</v>
      </c>
      <c r="T39" s="16">
        <v>0</v>
      </c>
      <c r="U39" s="16">
        <v>0</v>
      </c>
      <c r="V39" s="16">
        <v>0</v>
      </c>
      <c r="W39" s="16">
        <v>0</v>
      </c>
      <c r="X39" s="16">
        <v>0</v>
      </c>
      <c r="Y39" s="16">
        <v>0</v>
      </c>
      <c r="Z39" s="16">
        <v>0</v>
      </c>
      <c r="AA39" s="16">
        <v>0</v>
      </c>
      <c r="AB39" s="16">
        <v>0</v>
      </c>
      <c r="AC39" s="16">
        <f t="shared" si="3"/>
        <v>0</v>
      </c>
      <c r="AD39" s="16">
        <v>0</v>
      </c>
      <c r="AE39" s="16">
        <v>0</v>
      </c>
      <c r="AF39" s="16">
        <v>0</v>
      </c>
      <c r="AG39" s="16">
        <v>0</v>
      </c>
      <c r="AH39" s="16">
        <v>0</v>
      </c>
      <c r="AI39" s="16">
        <v>12233.25740991738</v>
      </c>
      <c r="AJ39" s="16">
        <v>0</v>
      </c>
      <c r="AK39" s="16">
        <v>3979.3889987930397</v>
      </c>
      <c r="AL39" s="16">
        <v>0</v>
      </c>
      <c r="AM39" s="16">
        <v>0</v>
      </c>
      <c r="AN39" s="16">
        <v>0</v>
      </c>
      <c r="AO39" s="16">
        <v>0</v>
      </c>
      <c r="AP39" s="16">
        <v>0</v>
      </c>
      <c r="AQ39" s="16">
        <v>0</v>
      </c>
      <c r="AR39" s="16">
        <v>0</v>
      </c>
      <c r="AS39" s="16">
        <v>0</v>
      </c>
      <c r="AT39" s="16">
        <v>0</v>
      </c>
      <c r="AU39" s="16">
        <v>0</v>
      </c>
      <c r="AV39" s="16">
        <v>0</v>
      </c>
      <c r="AW39" s="16">
        <v>0</v>
      </c>
      <c r="AX39" s="16">
        <v>0</v>
      </c>
      <c r="AY39" s="16">
        <v>0</v>
      </c>
      <c r="AZ39" s="16">
        <v>0</v>
      </c>
      <c r="BA39" s="16">
        <v>-343.64640871039592</v>
      </c>
      <c r="BB39" s="16">
        <f t="shared" si="6"/>
        <v>15869.000000000024</v>
      </c>
      <c r="BC39" s="16">
        <f t="shared" si="7"/>
        <v>15869.000000000024</v>
      </c>
      <c r="BD39" s="16">
        <f t="shared" si="8"/>
        <v>468000</v>
      </c>
      <c r="BE39" s="16"/>
      <c r="BF39" s="16">
        <f t="shared" si="4"/>
        <v>468000</v>
      </c>
    </row>
    <row r="40" spans="1:58" ht="15" customHeight="1" outlineLevel="1">
      <c r="A40" s="10">
        <v>38</v>
      </c>
      <c r="B40" s="182"/>
      <c r="C40" s="27" t="s">
        <v>64</v>
      </c>
      <c r="D40" s="25">
        <v>514</v>
      </c>
      <c r="E40" s="16">
        <v>825475</v>
      </c>
      <c r="F40" s="16">
        <v>0</v>
      </c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>
        <v>0</v>
      </c>
      <c r="N40" s="16">
        <v>0</v>
      </c>
      <c r="O40" s="16">
        <v>0</v>
      </c>
      <c r="P40" s="16">
        <v>0</v>
      </c>
      <c r="Q40" s="16">
        <v>0</v>
      </c>
      <c r="R40" s="16">
        <v>0</v>
      </c>
      <c r="S40" s="16">
        <v>0</v>
      </c>
      <c r="T40" s="16">
        <v>0</v>
      </c>
      <c r="U40" s="16">
        <v>0</v>
      </c>
      <c r="V40" s="16">
        <v>0</v>
      </c>
      <c r="W40" s="16">
        <v>0</v>
      </c>
      <c r="X40" s="16">
        <v>0</v>
      </c>
      <c r="Y40" s="16">
        <v>0</v>
      </c>
      <c r="Z40" s="16">
        <v>0</v>
      </c>
      <c r="AA40" s="16">
        <v>0</v>
      </c>
      <c r="AB40" s="16">
        <v>0</v>
      </c>
      <c r="AC40" s="16">
        <f t="shared" si="3"/>
        <v>0</v>
      </c>
      <c r="AD40" s="16">
        <v>0</v>
      </c>
      <c r="AE40" s="16">
        <v>0</v>
      </c>
      <c r="AF40" s="16">
        <v>0</v>
      </c>
      <c r="AG40" s="16">
        <v>0</v>
      </c>
      <c r="AH40" s="16">
        <v>0</v>
      </c>
      <c r="AI40" s="16">
        <v>3681.0650894058281</v>
      </c>
      <c r="AJ40" s="16">
        <v>0</v>
      </c>
      <c r="AK40" s="16">
        <v>1202.3610503716006</v>
      </c>
      <c r="AL40" s="16">
        <v>0</v>
      </c>
      <c r="AM40" s="16">
        <v>0</v>
      </c>
      <c r="AN40" s="16">
        <v>0</v>
      </c>
      <c r="AO40" s="16">
        <v>0</v>
      </c>
      <c r="AP40" s="16">
        <v>0</v>
      </c>
      <c r="AQ40" s="16">
        <v>0</v>
      </c>
      <c r="AR40" s="16">
        <v>0</v>
      </c>
      <c r="AS40" s="16">
        <v>0</v>
      </c>
      <c r="AT40" s="16">
        <v>0</v>
      </c>
      <c r="AU40" s="16">
        <v>0</v>
      </c>
      <c r="AV40" s="16">
        <v>0</v>
      </c>
      <c r="AW40" s="16">
        <v>0</v>
      </c>
      <c r="AX40" s="16">
        <v>0</v>
      </c>
      <c r="AY40" s="16">
        <v>0</v>
      </c>
      <c r="AZ40" s="16">
        <v>0</v>
      </c>
      <c r="BA40" s="16">
        <v>-358.42613977740984</v>
      </c>
      <c r="BB40" s="16">
        <f t="shared" si="6"/>
        <v>4525.0000000000191</v>
      </c>
      <c r="BC40" s="16">
        <f t="shared" si="7"/>
        <v>4525.0000000000191</v>
      </c>
      <c r="BD40" s="16">
        <f t="shared" si="8"/>
        <v>830000</v>
      </c>
      <c r="BE40" s="16"/>
      <c r="BF40" s="16">
        <f t="shared" si="4"/>
        <v>830000</v>
      </c>
    </row>
    <row r="41" spans="1:58">
      <c r="A41" s="10">
        <v>39</v>
      </c>
      <c r="B41" s="182"/>
      <c r="C41" s="192" t="s">
        <v>65</v>
      </c>
      <c r="D41" s="193"/>
      <c r="E41" s="22">
        <f>SUM(E36:E40)</f>
        <v>6139734</v>
      </c>
      <c r="F41" s="22">
        <f>SUM(F36:F40)</f>
        <v>0</v>
      </c>
      <c r="G41" s="22">
        <f t="shared" ref="G41:AB41" si="24">SUM(G36:G40)</f>
        <v>0</v>
      </c>
      <c r="H41" s="22">
        <f t="shared" si="24"/>
        <v>0</v>
      </c>
      <c r="I41" s="22">
        <f t="shared" si="24"/>
        <v>0</v>
      </c>
      <c r="J41" s="22">
        <f t="shared" si="24"/>
        <v>0</v>
      </c>
      <c r="K41" s="22">
        <f t="shared" si="24"/>
        <v>0</v>
      </c>
      <c r="L41" s="22">
        <f t="shared" si="24"/>
        <v>0</v>
      </c>
      <c r="M41" s="22">
        <f t="shared" si="24"/>
        <v>0</v>
      </c>
      <c r="N41" s="22">
        <f t="shared" si="24"/>
        <v>0</v>
      </c>
      <c r="O41" s="22">
        <f t="shared" si="24"/>
        <v>0</v>
      </c>
      <c r="P41" s="22">
        <f t="shared" si="24"/>
        <v>0</v>
      </c>
      <c r="Q41" s="22">
        <f t="shared" si="24"/>
        <v>0</v>
      </c>
      <c r="R41" s="22">
        <f t="shared" si="24"/>
        <v>0</v>
      </c>
      <c r="S41" s="22">
        <f t="shared" si="24"/>
        <v>0</v>
      </c>
      <c r="T41" s="22">
        <f t="shared" si="24"/>
        <v>0</v>
      </c>
      <c r="U41" s="22">
        <f t="shared" si="24"/>
        <v>0</v>
      </c>
      <c r="V41" s="22">
        <f t="shared" si="24"/>
        <v>0</v>
      </c>
      <c r="W41" s="22">
        <f t="shared" si="24"/>
        <v>0</v>
      </c>
      <c r="X41" s="22">
        <f t="shared" si="24"/>
        <v>0</v>
      </c>
      <c r="Y41" s="22">
        <f t="shared" si="24"/>
        <v>0</v>
      </c>
      <c r="Z41" s="22">
        <f t="shared" si="24"/>
        <v>0</v>
      </c>
      <c r="AA41" s="22">
        <f t="shared" si="24"/>
        <v>0</v>
      </c>
      <c r="AB41" s="22">
        <f t="shared" si="24"/>
        <v>0</v>
      </c>
      <c r="AC41" s="22">
        <f t="shared" si="3"/>
        <v>0</v>
      </c>
      <c r="AD41" s="22">
        <f t="shared" ref="AD41:BA41" si="25">SUM(AD36:AD40)</f>
        <v>0</v>
      </c>
      <c r="AE41" s="22">
        <f t="shared" si="25"/>
        <v>0</v>
      </c>
      <c r="AF41" s="22">
        <f t="shared" si="25"/>
        <v>0</v>
      </c>
      <c r="AG41" s="22">
        <f t="shared" si="25"/>
        <v>0</v>
      </c>
      <c r="AH41" s="22">
        <f t="shared" si="25"/>
        <v>0</v>
      </c>
      <c r="AI41" s="22">
        <f t="shared" si="25"/>
        <v>56639.881624521811</v>
      </c>
      <c r="AJ41" s="22">
        <f t="shared" si="25"/>
        <v>0</v>
      </c>
      <c r="AK41" s="22">
        <f t="shared" si="25"/>
        <v>18448.577453277507</v>
      </c>
      <c r="AL41" s="22">
        <f t="shared" si="25"/>
        <v>0</v>
      </c>
      <c r="AM41" s="22">
        <f t="shared" si="25"/>
        <v>0</v>
      </c>
      <c r="AN41" s="22">
        <f t="shared" si="25"/>
        <v>0</v>
      </c>
      <c r="AO41" s="22">
        <f t="shared" si="25"/>
        <v>0</v>
      </c>
      <c r="AP41" s="22">
        <f t="shared" si="25"/>
        <v>0</v>
      </c>
      <c r="AQ41" s="22">
        <f t="shared" si="25"/>
        <v>0</v>
      </c>
      <c r="AR41" s="22">
        <f t="shared" si="25"/>
        <v>0</v>
      </c>
      <c r="AS41" s="22">
        <f t="shared" si="25"/>
        <v>0</v>
      </c>
      <c r="AT41" s="22">
        <f t="shared" si="25"/>
        <v>0</v>
      </c>
      <c r="AU41" s="22">
        <f t="shared" si="25"/>
        <v>0</v>
      </c>
      <c r="AV41" s="22">
        <f t="shared" si="25"/>
        <v>0</v>
      </c>
      <c r="AW41" s="22">
        <f t="shared" si="25"/>
        <v>0</v>
      </c>
      <c r="AX41" s="22">
        <f t="shared" si="25"/>
        <v>0</v>
      </c>
      <c r="AY41" s="22">
        <f t="shared" si="25"/>
        <v>0</v>
      </c>
      <c r="AZ41" s="22">
        <f t="shared" si="25"/>
        <v>0</v>
      </c>
      <c r="BA41" s="22">
        <f t="shared" si="25"/>
        <v>177.54092220054008</v>
      </c>
      <c r="BB41" s="22">
        <f t="shared" si="6"/>
        <v>75265.999999999854</v>
      </c>
      <c r="BC41" s="22">
        <f t="shared" si="7"/>
        <v>75265.999999999854</v>
      </c>
      <c r="BD41" s="22">
        <f t="shared" si="8"/>
        <v>6215000</v>
      </c>
      <c r="BE41" s="22">
        <f t="shared" ref="BE41" si="26">SUM(BE36:BE40)</f>
        <v>0</v>
      </c>
      <c r="BF41" s="22">
        <f t="shared" si="4"/>
        <v>6215000</v>
      </c>
    </row>
    <row r="42" spans="1:58" ht="16.5" thickBot="1">
      <c r="A42" s="10">
        <v>40</v>
      </c>
      <c r="B42" s="182"/>
      <c r="C42" s="194" t="s">
        <v>66</v>
      </c>
      <c r="D42" s="195"/>
      <c r="E42" s="28">
        <f>E35+E41</f>
        <v>32069495</v>
      </c>
      <c r="F42" s="28">
        <f>F35+F41</f>
        <v>0</v>
      </c>
      <c r="G42" s="28">
        <f t="shared" ref="G42:AB42" si="27">G35+G41</f>
        <v>0</v>
      </c>
      <c r="H42" s="28">
        <f t="shared" si="27"/>
        <v>0</v>
      </c>
      <c r="I42" s="28">
        <f t="shared" si="27"/>
        <v>0</v>
      </c>
      <c r="J42" s="28">
        <f t="shared" si="27"/>
        <v>0</v>
      </c>
      <c r="K42" s="28">
        <f t="shared" si="27"/>
        <v>0</v>
      </c>
      <c r="L42" s="28">
        <f t="shared" si="27"/>
        <v>0</v>
      </c>
      <c r="M42" s="28">
        <f t="shared" si="27"/>
        <v>0</v>
      </c>
      <c r="N42" s="28">
        <f t="shared" si="27"/>
        <v>0</v>
      </c>
      <c r="O42" s="28">
        <f t="shared" si="27"/>
        <v>0</v>
      </c>
      <c r="P42" s="28">
        <f t="shared" si="27"/>
        <v>0</v>
      </c>
      <c r="Q42" s="28">
        <f t="shared" si="27"/>
        <v>0</v>
      </c>
      <c r="R42" s="28">
        <f t="shared" si="27"/>
        <v>0</v>
      </c>
      <c r="S42" s="28">
        <f t="shared" si="27"/>
        <v>0</v>
      </c>
      <c r="T42" s="28">
        <f t="shared" si="27"/>
        <v>0</v>
      </c>
      <c r="U42" s="28">
        <f t="shared" si="27"/>
        <v>0</v>
      </c>
      <c r="V42" s="28">
        <f t="shared" si="27"/>
        <v>0</v>
      </c>
      <c r="W42" s="28">
        <f t="shared" si="27"/>
        <v>0</v>
      </c>
      <c r="X42" s="28">
        <f t="shared" si="27"/>
        <v>0</v>
      </c>
      <c r="Y42" s="28">
        <f t="shared" si="27"/>
        <v>0</v>
      </c>
      <c r="Z42" s="28">
        <f t="shared" si="27"/>
        <v>-926302</v>
      </c>
      <c r="AA42" s="28">
        <f t="shared" si="27"/>
        <v>-4000</v>
      </c>
      <c r="AB42" s="28">
        <f t="shared" si="27"/>
        <v>0</v>
      </c>
      <c r="AC42" s="28">
        <f t="shared" si="3"/>
        <v>-930302</v>
      </c>
      <c r="AD42" s="28">
        <f t="shared" ref="AD42:BA42" si="28">AD35+AD41</f>
        <v>1117000</v>
      </c>
      <c r="AE42" s="28">
        <f t="shared" si="28"/>
        <v>0</v>
      </c>
      <c r="AF42" s="28">
        <f t="shared" si="28"/>
        <v>0</v>
      </c>
      <c r="AG42" s="28">
        <f t="shared" si="28"/>
        <v>0</v>
      </c>
      <c r="AH42" s="28">
        <f t="shared" si="28"/>
        <v>0</v>
      </c>
      <c r="AI42" s="28">
        <f t="shared" si="28"/>
        <v>165034.43880959752</v>
      </c>
      <c r="AJ42" s="28">
        <f t="shared" si="28"/>
        <v>0</v>
      </c>
      <c r="AK42" s="28">
        <f t="shared" si="28"/>
        <v>53872.243154137817</v>
      </c>
      <c r="AL42" s="28">
        <f t="shared" si="28"/>
        <v>0</v>
      </c>
      <c r="AM42" s="28">
        <f t="shared" si="28"/>
        <v>0</v>
      </c>
      <c r="AN42" s="28">
        <f t="shared" si="28"/>
        <v>0</v>
      </c>
      <c r="AO42" s="28">
        <f t="shared" si="28"/>
        <v>0</v>
      </c>
      <c r="AP42" s="28">
        <f t="shared" si="28"/>
        <v>0</v>
      </c>
      <c r="AQ42" s="28">
        <f t="shared" si="28"/>
        <v>0</v>
      </c>
      <c r="AR42" s="28">
        <f t="shared" si="28"/>
        <v>0</v>
      </c>
      <c r="AS42" s="28">
        <f t="shared" si="28"/>
        <v>0</v>
      </c>
      <c r="AT42" s="28">
        <f t="shared" si="28"/>
        <v>0</v>
      </c>
      <c r="AU42" s="28">
        <f t="shared" si="28"/>
        <v>0</v>
      </c>
      <c r="AV42" s="28">
        <f t="shared" si="28"/>
        <v>0</v>
      </c>
      <c r="AW42" s="28">
        <f t="shared" si="28"/>
        <v>0</v>
      </c>
      <c r="AX42" s="28">
        <f t="shared" si="28"/>
        <v>0</v>
      </c>
      <c r="AY42" s="28">
        <f t="shared" si="28"/>
        <v>-16289</v>
      </c>
      <c r="AZ42" s="28">
        <f t="shared" si="28"/>
        <v>0</v>
      </c>
      <c r="BA42" s="28">
        <f t="shared" si="28"/>
        <v>1189.3180362659041</v>
      </c>
      <c r="BB42" s="28">
        <f t="shared" si="6"/>
        <v>1320807.0000000012</v>
      </c>
      <c r="BC42" s="28">
        <f t="shared" si="7"/>
        <v>390505.00000000116</v>
      </c>
      <c r="BD42" s="28">
        <f t="shared" si="8"/>
        <v>32460000</v>
      </c>
      <c r="BE42" s="28">
        <f t="shared" ref="BE42" si="29">BE35+BE41</f>
        <v>0</v>
      </c>
      <c r="BF42" s="28">
        <f t="shared" si="4"/>
        <v>32460000</v>
      </c>
    </row>
    <row r="43" spans="1:58" ht="15.6" customHeight="1" outlineLevel="1" thickTop="1">
      <c r="A43" s="10">
        <v>41</v>
      </c>
      <c r="B43" s="182"/>
      <c r="C43" s="17" t="s">
        <v>50</v>
      </c>
      <c r="D43" s="25">
        <v>535</v>
      </c>
      <c r="E43" s="16">
        <v>2246828</v>
      </c>
      <c r="F43" s="16">
        <v>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  <c r="P43" s="16">
        <v>0</v>
      </c>
      <c r="Q43" s="16">
        <v>0</v>
      </c>
      <c r="R43" s="16">
        <v>0</v>
      </c>
      <c r="S43" s="16">
        <v>0</v>
      </c>
      <c r="T43" s="16">
        <v>0</v>
      </c>
      <c r="U43" s="16">
        <v>0</v>
      </c>
      <c r="V43" s="16">
        <v>0</v>
      </c>
      <c r="W43" s="16">
        <v>0</v>
      </c>
      <c r="X43" s="16">
        <v>0</v>
      </c>
      <c r="Y43" s="16">
        <v>0</v>
      </c>
      <c r="Z43" s="16">
        <v>0</v>
      </c>
      <c r="AA43" s="16">
        <v>0</v>
      </c>
      <c r="AB43" s="16">
        <v>0</v>
      </c>
      <c r="AC43" s="29">
        <f t="shared" si="3"/>
        <v>0</v>
      </c>
      <c r="AD43" s="29">
        <v>0</v>
      </c>
      <c r="AE43" s="29">
        <v>0</v>
      </c>
      <c r="AF43" s="29">
        <v>0</v>
      </c>
      <c r="AG43" s="29">
        <v>0</v>
      </c>
      <c r="AH43" s="29">
        <v>0</v>
      </c>
      <c r="AI43" s="29">
        <v>67472.202508863789</v>
      </c>
      <c r="AJ43" s="29">
        <v>0</v>
      </c>
      <c r="AK43" s="29">
        <v>22596.469252493309</v>
      </c>
      <c r="AL43" s="29">
        <v>0</v>
      </c>
      <c r="AM43" s="29">
        <v>0</v>
      </c>
      <c r="AN43" s="29">
        <v>0</v>
      </c>
      <c r="AO43" s="29">
        <v>0</v>
      </c>
      <c r="AP43" s="29">
        <v>0</v>
      </c>
      <c r="AQ43" s="29">
        <v>0</v>
      </c>
      <c r="AR43" s="29">
        <v>0</v>
      </c>
      <c r="AS43" s="29">
        <v>0</v>
      </c>
      <c r="AT43" s="29">
        <v>0</v>
      </c>
      <c r="AU43" s="29">
        <v>0</v>
      </c>
      <c r="AV43" s="29">
        <v>0</v>
      </c>
      <c r="AW43" s="29">
        <v>0</v>
      </c>
      <c r="AX43" s="29">
        <v>0</v>
      </c>
      <c r="AY43" s="29">
        <v>0</v>
      </c>
      <c r="AZ43" s="29">
        <v>0</v>
      </c>
      <c r="BA43" s="16">
        <v>103.32823864277452</v>
      </c>
      <c r="BB43" s="29">
        <f t="shared" si="6"/>
        <v>90171.999999999869</v>
      </c>
      <c r="BC43" s="29">
        <f t="shared" si="7"/>
        <v>90171.999999999869</v>
      </c>
      <c r="BD43" s="29">
        <f t="shared" si="8"/>
        <v>2337000</v>
      </c>
      <c r="BE43" s="29"/>
      <c r="BF43" s="29">
        <f t="shared" si="4"/>
        <v>2337000</v>
      </c>
    </row>
    <row r="44" spans="1:58" ht="15.6" customHeight="1" outlineLevel="1">
      <c r="A44" s="10">
        <v>42</v>
      </c>
      <c r="B44" s="182"/>
      <c r="C44" s="17" t="s">
        <v>67</v>
      </c>
      <c r="D44" s="25">
        <v>536</v>
      </c>
      <c r="E44" s="16">
        <v>613940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0</v>
      </c>
      <c r="P44" s="16">
        <v>0</v>
      </c>
      <c r="Q44" s="16">
        <v>0</v>
      </c>
      <c r="R44" s="16">
        <v>0</v>
      </c>
      <c r="S44" s="16">
        <v>0</v>
      </c>
      <c r="T44" s="16">
        <v>0</v>
      </c>
      <c r="U44" s="16">
        <v>0</v>
      </c>
      <c r="V44" s="16">
        <v>0</v>
      </c>
      <c r="W44" s="16">
        <v>0</v>
      </c>
      <c r="X44" s="16">
        <v>0</v>
      </c>
      <c r="Y44" s="16">
        <v>0</v>
      </c>
      <c r="Z44" s="16">
        <v>0</v>
      </c>
      <c r="AA44" s="16">
        <v>0</v>
      </c>
      <c r="AB44" s="16">
        <v>0</v>
      </c>
      <c r="AC44" s="16">
        <f t="shared" si="3"/>
        <v>0</v>
      </c>
      <c r="AD44" s="16">
        <v>0</v>
      </c>
      <c r="AE44" s="16">
        <v>0</v>
      </c>
      <c r="AF44" s="16">
        <v>0</v>
      </c>
      <c r="AG44" s="16">
        <v>-46316</v>
      </c>
      <c r="AH44" s="16">
        <v>0</v>
      </c>
      <c r="AI44" s="16">
        <v>577.20971622722675</v>
      </c>
      <c r="AJ44" s="16">
        <v>0</v>
      </c>
      <c r="AK44" s="16">
        <v>193.34272903370447</v>
      </c>
      <c r="AL44" s="16">
        <v>0</v>
      </c>
      <c r="AM44" s="16">
        <v>0</v>
      </c>
      <c r="AN44" s="16">
        <v>0</v>
      </c>
      <c r="AO44" s="16">
        <v>0</v>
      </c>
      <c r="AP44" s="16">
        <v>0</v>
      </c>
      <c r="AQ44" s="16">
        <v>0</v>
      </c>
      <c r="AR44" s="16">
        <v>0</v>
      </c>
      <c r="AS44" s="16">
        <v>0</v>
      </c>
      <c r="AT44" s="16">
        <v>0</v>
      </c>
      <c r="AU44" s="16">
        <v>0</v>
      </c>
      <c r="AV44" s="16">
        <v>0</v>
      </c>
      <c r="AW44" s="16">
        <v>0</v>
      </c>
      <c r="AX44" s="16">
        <v>0</v>
      </c>
      <c r="AY44" s="16">
        <v>0</v>
      </c>
      <c r="AZ44" s="16">
        <v>0</v>
      </c>
      <c r="BA44" s="16">
        <v>-394.55244526092429</v>
      </c>
      <c r="BB44" s="16">
        <f t="shared" si="6"/>
        <v>-45939.999999999993</v>
      </c>
      <c r="BC44" s="16">
        <f t="shared" si="7"/>
        <v>-45939.999999999993</v>
      </c>
      <c r="BD44" s="16">
        <f t="shared" si="8"/>
        <v>568000</v>
      </c>
      <c r="BE44" s="16"/>
      <c r="BF44" s="16">
        <f t="shared" si="4"/>
        <v>568000</v>
      </c>
    </row>
    <row r="45" spans="1:58" ht="15.6" customHeight="1" outlineLevel="1">
      <c r="A45" s="10">
        <v>43</v>
      </c>
      <c r="B45" s="182"/>
      <c r="C45" s="17" t="s">
        <v>68</v>
      </c>
      <c r="D45" s="25">
        <v>537</v>
      </c>
      <c r="E45" s="16">
        <v>6448040</v>
      </c>
      <c r="F45" s="16">
        <v>0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  <c r="P45" s="16">
        <v>0</v>
      </c>
      <c r="Q45" s="16">
        <v>0</v>
      </c>
      <c r="R45" s="16">
        <v>0</v>
      </c>
      <c r="S45" s="16">
        <v>0</v>
      </c>
      <c r="T45" s="16">
        <v>0</v>
      </c>
      <c r="U45" s="16">
        <v>0</v>
      </c>
      <c r="V45" s="16">
        <v>0</v>
      </c>
      <c r="W45" s="16">
        <v>0</v>
      </c>
      <c r="X45" s="16">
        <v>0</v>
      </c>
      <c r="Y45" s="16">
        <v>0</v>
      </c>
      <c r="Z45" s="16">
        <v>0</v>
      </c>
      <c r="AA45" s="16">
        <v>0</v>
      </c>
      <c r="AB45" s="16">
        <v>0</v>
      </c>
      <c r="AC45" s="16">
        <f t="shared" si="3"/>
        <v>0</v>
      </c>
      <c r="AD45" s="16">
        <v>0</v>
      </c>
      <c r="AE45" s="16">
        <v>0</v>
      </c>
      <c r="AF45" s="16">
        <v>0</v>
      </c>
      <c r="AG45" s="16">
        <v>0</v>
      </c>
      <c r="AH45" s="16">
        <v>0</v>
      </c>
      <c r="AI45" s="16">
        <v>22141.74102419991</v>
      </c>
      <c r="AJ45" s="16">
        <v>0</v>
      </c>
      <c r="AK45" s="16">
        <v>7390.5203411257935</v>
      </c>
      <c r="AL45" s="16">
        <v>0</v>
      </c>
      <c r="AM45" s="16">
        <v>0</v>
      </c>
      <c r="AN45" s="16">
        <v>0</v>
      </c>
      <c r="AO45" s="16">
        <v>0</v>
      </c>
      <c r="AP45" s="16">
        <v>0</v>
      </c>
      <c r="AQ45" s="16">
        <v>0</v>
      </c>
      <c r="AR45" s="16">
        <v>0</v>
      </c>
      <c r="AS45" s="16">
        <v>0</v>
      </c>
      <c r="AT45" s="16">
        <v>0</v>
      </c>
      <c r="AU45" s="16">
        <v>0</v>
      </c>
      <c r="AV45" s="16">
        <v>0</v>
      </c>
      <c r="AW45" s="16">
        <v>0</v>
      </c>
      <c r="AX45" s="16">
        <v>0</v>
      </c>
      <c r="AY45" s="16">
        <v>0</v>
      </c>
      <c r="AZ45" s="16">
        <v>0</v>
      </c>
      <c r="BA45" s="16">
        <v>427.73863467387855</v>
      </c>
      <c r="BB45" s="16">
        <f t="shared" si="6"/>
        <v>29959.999999999582</v>
      </c>
      <c r="BC45" s="16">
        <f t="shared" si="7"/>
        <v>29959.999999999582</v>
      </c>
      <c r="BD45" s="16">
        <f t="shared" si="8"/>
        <v>6478000</v>
      </c>
      <c r="BE45" s="16"/>
      <c r="BF45" s="16">
        <f t="shared" si="4"/>
        <v>6478000</v>
      </c>
    </row>
    <row r="46" spans="1:58" ht="15.6" customHeight="1" outlineLevel="1">
      <c r="A46" s="10">
        <v>44</v>
      </c>
      <c r="B46" s="182"/>
      <c r="C46" s="17" t="s">
        <v>55</v>
      </c>
      <c r="D46" s="25">
        <v>538</v>
      </c>
      <c r="E46" s="16">
        <v>5045825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6">
        <v>0</v>
      </c>
      <c r="Q46" s="16">
        <v>0</v>
      </c>
      <c r="R46" s="16">
        <v>0</v>
      </c>
      <c r="S46" s="16">
        <v>0</v>
      </c>
      <c r="T46" s="16">
        <v>0</v>
      </c>
      <c r="U46" s="16">
        <v>0</v>
      </c>
      <c r="V46" s="16">
        <v>0</v>
      </c>
      <c r="W46" s="16">
        <v>0</v>
      </c>
      <c r="X46" s="16">
        <v>0</v>
      </c>
      <c r="Y46" s="16">
        <v>0</v>
      </c>
      <c r="Z46" s="16">
        <v>0</v>
      </c>
      <c r="AA46" s="16">
        <v>0</v>
      </c>
      <c r="AB46" s="16">
        <v>0</v>
      </c>
      <c r="AC46" s="16">
        <f t="shared" si="3"/>
        <v>0</v>
      </c>
      <c r="AD46" s="16">
        <v>0</v>
      </c>
      <c r="AE46" s="16">
        <v>0</v>
      </c>
      <c r="AF46" s="16">
        <v>0</v>
      </c>
      <c r="AG46" s="16">
        <v>0</v>
      </c>
      <c r="AH46" s="16">
        <v>0</v>
      </c>
      <c r="AI46" s="16">
        <v>228281.80013304605</v>
      </c>
      <c r="AJ46" s="16">
        <v>0</v>
      </c>
      <c r="AK46" s="16">
        <v>74156.927245020779</v>
      </c>
      <c r="AL46" s="16">
        <v>0</v>
      </c>
      <c r="AM46" s="16">
        <v>0</v>
      </c>
      <c r="AN46" s="16">
        <v>0</v>
      </c>
      <c r="AO46" s="16">
        <v>0</v>
      </c>
      <c r="AP46" s="16">
        <v>0</v>
      </c>
      <c r="AQ46" s="16">
        <v>0</v>
      </c>
      <c r="AR46" s="16">
        <v>0</v>
      </c>
      <c r="AS46" s="16">
        <v>0</v>
      </c>
      <c r="AT46" s="16">
        <v>0</v>
      </c>
      <c r="AU46" s="16">
        <v>0</v>
      </c>
      <c r="AV46" s="16">
        <v>0</v>
      </c>
      <c r="AW46" s="16">
        <v>0</v>
      </c>
      <c r="AX46" s="16">
        <v>0</v>
      </c>
      <c r="AY46" s="16">
        <v>0</v>
      </c>
      <c r="AZ46" s="16">
        <v>0</v>
      </c>
      <c r="BA46" s="16">
        <v>-263.72737806662917</v>
      </c>
      <c r="BB46" s="16">
        <f t="shared" si="6"/>
        <v>302175.00000000023</v>
      </c>
      <c r="BC46" s="16">
        <f t="shared" si="7"/>
        <v>302175.00000000023</v>
      </c>
      <c r="BD46" s="16">
        <f t="shared" si="8"/>
        <v>5348000</v>
      </c>
      <c r="BE46" s="16"/>
      <c r="BF46" s="16">
        <f t="shared" si="4"/>
        <v>5348000</v>
      </c>
    </row>
    <row r="47" spans="1:58" ht="15.6" customHeight="1" outlineLevel="1">
      <c r="A47" s="10">
        <v>45</v>
      </c>
      <c r="B47" s="182"/>
      <c r="C47" s="17" t="s">
        <v>69</v>
      </c>
      <c r="D47" s="25">
        <v>539</v>
      </c>
      <c r="E47" s="16">
        <v>738149</v>
      </c>
      <c r="F47" s="16">
        <v>0</v>
      </c>
      <c r="G47" s="16">
        <v>0</v>
      </c>
      <c r="H47" s="16">
        <v>0</v>
      </c>
      <c r="I47" s="16">
        <v>0</v>
      </c>
      <c r="J47" s="16">
        <v>0</v>
      </c>
      <c r="K47" s="16">
        <v>0</v>
      </c>
      <c r="L47" s="16">
        <v>0</v>
      </c>
      <c r="M47" s="16">
        <v>0</v>
      </c>
      <c r="N47" s="16">
        <v>0</v>
      </c>
      <c r="O47" s="16">
        <v>0</v>
      </c>
      <c r="P47" s="16">
        <v>0</v>
      </c>
      <c r="Q47" s="16">
        <v>0</v>
      </c>
      <c r="R47" s="16">
        <v>0</v>
      </c>
      <c r="S47" s="16">
        <v>0</v>
      </c>
      <c r="T47" s="16">
        <v>0</v>
      </c>
      <c r="U47" s="16">
        <v>0</v>
      </c>
      <c r="V47" s="16">
        <v>0</v>
      </c>
      <c r="W47" s="16">
        <v>0</v>
      </c>
      <c r="X47" s="16">
        <v>0</v>
      </c>
      <c r="Y47" s="16">
        <v>0</v>
      </c>
      <c r="Z47" s="16">
        <v>0</v>
      </c>
      <c r="AA47" s="16">
        <v>0</v>
      </c>
      <c r="AB47" s="16">
        <v>0</v>
      </c>
      <c r="AC47" s="16">
        <f t="shared" si="3"/>
        <v>0</v>
      </c>
      <c r="AD47" s="16">
        <v>0</v>
      </c>
      <c r="AE47" s="16">
        <v>0</v>
      </c>
      <c r="AF47" s="16">
        <v>0</v>
      </c>
      <c r="AG47" s="16">
        <v>0</v>
      </c>
      <c r="AH47" s="16">
        <v>0</v>
      </c>
      <c r="AI47" s="16">
        <v>7219.6127115169384</v>
      </c>
      <c r="AJ47" s="16">
        <v>0</v>
      </c>
      <c r="AK47" s="16">
        <v>2358.8413940970245</v>
      </c>
      <c r="AL47" s="16">
        <v>0</v>
      </c>
      <c r="AM47" s="16">
        <v>0</v>
      </c>
      <c r="AN47" s="16">
        <v>0</v>
      </c>
      <c r="AO47" s="16">
        <v>0</v>
      </c>
      <c r="AP47" s="16">
        <v>0</v>
      </c>
      <c r="AQ47" s="16">
        <v>0</v>
      </c>
      <c r="AR47" s="16">
        <v>0</v>
      </c>
      <c r="AS47" s="16">
        <v>0</v>
      </c>
      <c r="AT47" s="16">
        <v>0</v>
      </c>
      <c r="AU47" s="16">
        <v>0</v>
      </c>
      <c r="AV47" s="16">
        <v>0</v>
      </c>
      <c r="AW47" s="16">
        <v>0</v>
      </c>
      <c r="AX47" s="16">
        <v>0</v>
      </c>
      <c r="AY47" s="16">
        <v>0</v>
      </c>
      <c r="AZ47" s="16">
        <v>0</v>
      </c>
      <c r="BA47" s="16">
        <v>272.54589438601397</v>
      </c>
      <c r="BB47" s="16">
        <f t="shared" si="6"/>
        <v>9850.9999999999764</v>
      </c>
      <c r="BC47" s="16">
        <f t="shared" si="7"/>
        <v>9850.9999999999764</v>
      </c>
      <c r="BD47" s="16">
        <f t="shared" si="8"/>
        <v>748000</v>
      </c>
      <c r="BE47" s="16"/>
      <c r="BF47" s="16">
        <f t="shared" si="4"/>
        <v>748000</v>
      </c>
    </row>
    <row r="48" spans="1:58" ht="15.6" customHeight="1" outlineLevel="1">
      <c r="A48" s="10">
        <v>46</v>
      </c>
      <c r="B48" s="182"/>
      <c r="C48" s="17" t="s">
        <v>57</v>
      </c>
      <c r="D48" s="25">
        <v>540</v>
      </c>
      <c r="E48" s="16">
        <v>4207095</v>
      </c>
      <c r="F48" s="16">
        <v>0</v>
      </c>
      <c r="G48" s="16">
        <v>5332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>
        <v>0</v>
      </c>
      <c r="N48" s="16">
        <v>0</v>
      </c>
      <c r="O48" s="16">
        <v>0</v>
      </c>
      <c r="P48" s="16">
        <v>0</v>
      </c>
      <c r="Q48" s="16">
        <v>0</v>
      </c>
      <c r="R48" s="16">
        <v>0</v>
      </c>
      <c r="S48" s="16">
        <v>0</v>
      </c>
      <c r="T48" s="16">
        <v>0</v>
      </c>
      <c r="U48" s="16">
        <v>0</v>
      </c>
      <c r="V48" s="16">
        <v>0</v>
      </c>
      <c r="W48" s="16">
        <v>0</v>
      </c>
      <c r="X48" s="16">
        <v>0</v>
      </c>
      <c r="Y48" s="16">
        <v>0</v>
      </c>
      <c r="Z48" s="16">
        <v>0</v>
      </c>
      <c r="AA48" s="16">
        <v>0</v>
      </c>
      <c r="AB48" s="16">
        <v>0</v>
      </c>
      <c r="AC48" s="16">
        <f t="shared" si="3"/>
        <v>5332</v>
      </c>
      <c r="AD48" s="16">
        <v>0</v>
      </c>
      <c r="AE48" s="16">
        <v>0</v>
      </c>
      <c r="AF48" s="16">
        <v>0</v>
      </c>
      <c r="AG48" s="16">
        <v>277301</v>
      </c>
      <c r="AH48" s="16">
        <v>0</v>
      </c>
      <c r="AI48" s="16">
        <v>9.6343849421836385</v>
      </c>
      <c r="AJ48" s="16">
        <v>0</v>
      </c>
      <c r="AK48" s="16">
        <v>3.1296448291459988</v>
      </c>
      <c r="AL48" s="16">
        <v>0</v>
      </c>
      <c r="AM48" s="16">
        <v>0</v>
      </c>
      <c r="AN48" s="16">
        <v>0</v>
      </c>
      <c r="AO48" s="16">
        <v>0</v>
      </c>
      <c r="AP48" s="16">
        <v>0</v>
      </c>
      <c r="AQ48" s="16">
        <v>0</v>
      </c>
      <c r="AR48" s="16">
        <v>0</v>
      </c>
      <c r="AS48" s="16">
        <v>0</v>
      </c>
      <c r="AT48" s="16">
        <v>0</v>
      </c>
      <c r="AU48" s="16">
        <v>0</v>
      </c>
      <c r="AV48" s="16">
        <v>0</v>
      </c>
      <c r="AW48" s="16">
        <v>0</v>
      </c>
      <c r="AX48" s="16">
        <v>0</v>
      </c>
      <c r="AY48" s="16">
        <v>0</v>
      </c>
      <c r="AZ48" s="16">
        <v>0</v>
      </c>
      <c r="BA48" s="16">
        <v>259.23597022891045</v>
      </c>
      <c r="BB48" s="16">
        <f t="shared" si="6"/>
        <v>277573.00000000023</v>
      </c>
      <c r="BC48" s="16">
        <f t="shared" si="7"/>
        <v>282905.00000000023</v>
      </c>
      <c r="BD48" s="16">
        <f t="shared" si="8"/>
        <v>4490000</v>
      </c>
      <c r="BE48" s="16"/>
      <c r="BF48" s="16">
        <f t="shared" si="4"/>
        <v>4490000</v>
      </c>
    </row>
    <row r="49" spans="1:58">
      <c r="A49" s="10">
        <v>47</v>
      </c>
      <c r="B49" s="182"/>
      <c r="C49" s="192" t="s">
        <v>70</v>
      </c>
      <c r="D49" s="193"/>
      <c r="E49" s="22">
        <f>SUM(E43:E48)</f>
        <v>19299877</v>
      </c>
      <c r="F49" s="22">
        <f>SUM(F43:F48)</f>
        <v>0</v>
      </c>
      <c r="G49" s="22">
        <f t="shared" ref="G49:AB49" si="30">SUM(G43:G48)</f>
        <v>5332</v>
      </c>
      <c r="H49" s="22">
        <f t="shared" si="30"/>
        <v>0</v>
      </c>
      <c r="I49" s="22">
        <f t="shared" si="30"/>
        <v>0</v>
      </c>
      <c r="J49" s="22">
        <f t="shared" si="30"/>
        <v>0</v>
      </c>
      <c r="K49" s="22">
        <f t="shared" si="30"/>
        <v>0</v>
      </c>
      <c r="L49" s="22">
        <f t="shared" si="30"/>
        <v>0</v>
      </c>
      <c r="M49" s="22">
        <f t="shared" si="30"/>
        <v>0</v>
      </c>
      <c r="N49" s="22">
        <f t="shared" si="30"/>
        <v>0</v>
      </c>
      <c r="O49" s="22">
        <f t="shared" si="30"/>
        <v>0</v>
      </c>
      <c r="P49" s="22">
        <f t="shared" si="30"/>
        <v>0</v>
      </c>
      <c r="Q49" s="22">
        <f t="shared" si="30"/>
        <v>0</v>
      </c>
      <c r="R49" s="22">
        <f t="shared" si="30"/>
        <v>0</v>
      </c>
      <c r="S49" s="22">
        <f t="shared" si="30"/>
        <v>0</v>
      </c>
      <c r="T49" s="22">
        <f t="shared" si="30"/>
        <v>0</v>
      </c>
      <c r="U49" s="22">
        <f t="shared" si="30"/>
        <v>0</v>
      </c>
      <c r="V49" s="22">
        <f t="shared" si="30"/>
        <v>0</v>
      </c>
      <c r="W49" s="22">
        <f t="shared" si="30"/>
        <v>0</v>
      </c>
      <c r="X49" s="22">
        <f t="shared" si="30"/>
        <v>0</v>
      </c>
      <c r="Y49" s="22">
        <f t="shared" si="30"/>
        <v>0</v>
      </c>
      <c r="Z49" s="22">
        <f t="shared" si="30"/>
        <v>0</v>
      </c>
      <c r="AA49" s="22">
        <f t="shared" si="30"/>
        <v>0</v>
      </c>
      <c r="AB49" s="22">
        <f t="shared" si="30"/>
        <v>0</v>
      </c>
      <c r="AC49" s="22">
        <f t="shared" si="3"/>
        <v>5332</v>
      </c>
      <c r="AD49" s="22">
        <f t="shared" ref="AD49:BA49" si="31">SUM(AD43:AD48)</f>
        <v>0</v>
      </c>
      <c r="AE49" s="22">
        <f t="shared" si="31"/>
        <v>0</v>
      </c>
      <c r="AF49" s="22">
        <f t="shared" si="31"/>
        <v>0</v>
      </c>
      <c r="AG49" s="22">
        <f t="shared" si="31"/>
        <v>230985</v>
      </c>
      <c r="AH49" s="22">
        <f t="shared" si="31"/>
        <v>0</v>
      </c>
      <c r="AI49" s="22">
        <f t="shared" si="31"/>
        <v>325702.20047879615</v>
      </c>
      <c r="AJ49" s="22">
        <f t="shared" si="31"/>
        <v>0</v>
      </c>
      <c r="AK49" s="22">
        <f t="shared" si="31"/>
        <v>106699.23060659974</v>
      </c>
      <c r="AL49" s="22">
        <f t="shared" si="31"/>
        <v>0</v>
      </c>
      <c r="AM49" s="22">
        <f t="shared" si="31"/>
        <v>0</v>
      </c>
      <c r="AN49" s="22">
        <f t="shared" si="31"/>
        <v>0</v>
      </c>
      <c r="AO49" s="22">
        <f t="shared" si="31"/>
        <v>0</v>
      </c>
      <c r="AP49" s="22">
        <f t="shared" si="31"/>
        <v>0</v>
      </c>
      <c r="AQ49" s="22">
        <f t="shared" si="31"/>
        <v>0</v>
      </c>
      <c r="AR49" s="22">
        <f t="shared" si="31"/>
        <v>0</v>
      </c>
      <c r="AS49" s="22">
        <f t="shared" si="31"/>
        <v>0</v>
      </c>
      <c r="AT49" s="22">
        <f t="shared" si="31"/>
        <v>0</v>
      </c>
      <c r="AU49" s="22">
        <f t="shared" si="31"/>
        <v>0</v>
      </c>
      <c r="AV49" s="22">
        <f t="shared" si="31"/>
        <v>0</v>
      </c>
      <c r="AW49" s="22">
        <f t="shared" si="31"/>
        <v>0</v>
      </c>
      <c r="AX49" s="22">
        <f t="shared" si="31"/>
        <v>0</v>
      </c>
      <c r="AY49" s="22">
        <f t="shared" si="31"/>
        <v>0</v>
      </c>
      <c r="AZ49" s="22">
        <f t="shared" si="31"/>
        <v>0</v>
      </c>
      <c r="BA49" s="22">
        <f t="shared" si="31"/>
        <v>404.56891460402403</v>
      </c>
      <c r="BB49" s="22">
        <f t="shared" si="6"/>
        <v>663790.99999999988</v>
      </c>
      <c r="BC49" s="22">
        <f t="shared" si="7"/>
        <v>669122.99999999988</v>
      </c>
      <c r="BD49" s="22">
        <f t="shared" si="8"/>
        <v>19969000</v>
      </c>
      <c r="BE49" s="22">
        <f t="shared" ref="BE49" si="32">SUM(BE43:BE48)</f>
        <v>0</v>
      </c>
      <c r="BF49" s="22">
        <f t="shared" si="4"/>
        <v>19969000</v>
      </c>
    </row>
    <row r="50" spans="1:58" ht="15.6" customHeight="1" outlineLevel="1">
      <c r="A50" s="10">
        <v>48</v>
      </c>
      <c r="B50" s="182"/>
      <c r="C50" s="27" t="s">
        <v>60</v>
      </c>
      <c r="D50" s="25">
        <v>541</v>
      </c>
      <c r="E50" s="16">
        <v>662096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  <c r="P50" s="16">
        <v>0</v>
      </c>
      <c r="Q50" s="16">
        <v>0</v>
      </c>
      <c r="R50" s="16">
        <v>0</v>
      </c>
      <c r="S50" s="16">
        <v>0</v>
      </c>
      <c r="T50" s="16">
        <v>0</v>
      </c>
      <c r="U50" s="16">
        <v>0</v>
      </c>
      <c r="V50" s="16">
        <v>0</v>
      </c>
      <c r="W50" s="16">
        <v>0</v>
      </c>
      <c r="X50" s="16">
        <v>0</v>
      </c>
      <c r="Y50" s="16">
        <v>0</v>
      </c>
      <c r="Z50" s="16">
        <v>0</v>
      </c>
      <c r="AA50" s="16">
        <v>0</v>
      </c>
      <c r="AB50" s="16">
        <v>0</v>
      </c>
      <c r="AC50" s="16">
        <f t="shared" si="3"/>
        <v>0</v>
      </c>
      <c r="AD50" s="16">
        <v>0</v>
      </c>
      <c r="AE50" s="16">
        <v>0</v>
      </c>
      <c r="AF50" s="16">
        <v>0</v>
      </c>
      <c r="AG50" s="16">
        <v>0</v>
      </c>
      <c r="AH50" s="16">
        <v>0</v>
      </c>
      <c r="AI50" s="16">
        <v>22322.403211849734</v>
      </c>
      <c r="AJ50" s="16">
        <v>0</v>
      </c>
      <c r="AK50" s="16">
        <v>7405.341682766817</v>
      </c>
      <c r="AL50" s="16">
        <v>0</v>
      </c>
      <c r="AM50" s="16">
        <v>0</v>
      </c>
      <c r="AN50" s="16">
        <v>0</v>
      </c>
      <c r="AO50" s="16">
        <v>0</v>
      </c>
      <c r="AP50" s="16">
        <v>0</v>
      </c>
      <c r="AQ50" s="16">
        <v>0</v>
      </c>
      <c r="AR50" s="16">
        <v>0</v>
      </c>
      <c r="AS50" s="16">
        <v>0</v>
      </c>
      <c r="AT50" s="16">
        <v>0</v>
      </c>
      <c r="AU50" s="16">
        <v>0</v>
      </c>
      <c r="AV50" s="16">
        <v>0</v>
      </c>
      <c r="AW50" s="16">
        <v>0</v>
      </c>
      <c r="AX50" s="16">
        <v>0</v>
      </c>
      <c r="AY50" s="16">
        <v>0</v>
      </c>
      <c r="AZ50" s="16">
        <v>0</v>
      </c>
      <c r="BA50" s="16">
        <v>176.25510538346134</v>
      </c>
      <c r="BB50" s="16">
        <f t="shared" si="6"/>
        <v>29904.000000000015</v>
      </c>
      <c r="BC50" s="16">
        <f t="shared" si="7"/>
        <v>29904.000000000015</v>
      </c>
      <c r="BD50" s="16">
        <f t="shared" si="8"/>
        <v>692000</v>
      </c>
      <c r="BE50" s="16"/>
      <c r="BF50" s="16">
        <f t="shared" si="4"/>
        <v>692000</v>
      </c>
    </row>
    <row r="51" spans="1:58" ht="15.6" customHeight="1" outlineLevel="1">
      <c r="A51" s="10">
        <v>49</v>
      </c>
      <c r="B51" s="182"/>
      <c r="C51" s="27" t="s">
        <v>61</v>
      </c>
      <c r="D51" s="25">
        <v>542</v>
      </c>
      <c r="E51" s="16">
        <v>485568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  <c r="P51" s="16">
        <v>0</v>
      </c>
      <c r="Q51" s="16">
        <v>0</v>
      </c>
      <c r="R51" s="16">
        <v>0</v>
      </c>
      <c r="S51" s="16">
        <v>0</v>
      </c>
      <c r="T51" s="16">
        <v>0</v>
      </c>
      <c r="U51" s="16">
        <v>0</v>
      </c>
      <c r="V51" s="16">
        <v>0</v>
      </c>
      <c r="W51" s="16">
        <v>0</v>
      </c>
      <c r="X51" s="16">
        <v>0</v>
      </c>
      <c r="Y51" s="16">
        <v>0</v>
      </c>
      <c r="Z51" s="16">
        <v>0</v>
      </c>
      <c r="AA51" s="16">
        <v>0</v>
      </c>
      <c r="AB51" s="16">
        <v>0</v>
      </c>
      <c r="AC51" s="16">
        <f t="shared" si="3"/>
        <v>0</v>
      </c>
      <c r="AD51" s="16">
        <v>0</v>
      </c>
      <c r="AE51" s="16">
        <v>0</v>
      </c>
      <c r="AF51" s="16">
        <v>0</v>
      </c>
      <c r="AG51" s="16">
        <v>0</v>
      </c>
      <c r="AH51" s="16">
        <v>0</v>
      </c>
      <c r="AI51" s="16">
        <v>9281.5234913064996</v>
      </c>
      <c r="AJ51" s="16">
        <v>0</v>
      </c>
      <c r="AK51" s="16">
        <v>3021.7069177840654</v>
      </c>
      <c r="AL51" s="16">
        <v>0</v>
      </c>
      <c r="AM51" s="16">
        <v>0</v>
      </c>
      <c r="AN51" s="16">
        <v>0</v>
      </c>
      <c r="AO51" s="16">
        <v>0</v>
      </c>
      <c r="AP51" s="16">
        <v>0</v>
      </c>
      <c r="AQ51" s="16">
        <v>0</v>
      </c>
      <c r="AR51" s="16">
        <v>0</v>
      </c>
      <c r="AS51" s="16">
        <v>0</v>
      </c>
      <c r="AT51" s="16">
        <v>0</v>
      </c>
      <c r="AU51" s="16">
        <v>0</v>
      </c>
      <c r="AV51" s="16">
        <v>0</v>
      </c>
      <c r="AW51" s="16">
        <v>0</v>
      </c>
      <c r="AX51" s="16">
        <v>0</v>
      </c>
      <c r="AY51" s="16">
        <v>0</v>
      </c>
      <c r="AZ51" s="16">
        <v>0</v>
      </c>
      <c r="BA51" s="16">
        <v>128.76959090941818</v>
      </c>
      <c r="BB51" s="16">
        <f t="shared" si="6"/>
        <v>12431.999999999984</v>
      </c>
      <c r="BC51" s="16">
        <f t="shared" si="7"/>
        <v>12431.999999999984</v>
      </c>
      <c r="BD51" s="16">
        <f t="shared" si="8"/>
        <v>498000</v>
      </c>
      <c r="BE51" s="16"/>
      <c r="BF51" s="16">
        <f t="shared" si="4"/>
        <v>498000</v>
      </c>
    </row>
    <row r="52" spans="1:58" ht="15.6" customHeight="1" outlineLevel="1">
      <c r="A52" s="10">
        <v>50</v>
      </c>
      <c r="B52" s="182"/>
      <c r="C52" s="27" t="s">
        <v>71</v>
      </c>
      <c r="D52" s="25">
        <v>543</v>
      </c>
      <c r="E52" s="16">
        <v>1207958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  <c r="P52" s="16">
        <v>0</v>
      </c>
      <c r="Q52" s="16">
        <v>0</v>
      </c>
      <c r="R52" s="16">
        <v>0</v>
      </c>
      <c r="S52" s="16">
        <v>0</v>
      </c>
      <c r="T52" s="16">
        <v>0</v>
      </c>
      <c r="U52" s="16">
        <v>0</v>
      </c>
      <c r="V52" s="16">
        <v>0</v>
      </c>
      <c r="W52" s="16">
        <v>0</v>
      </c>
      <c r="X52" s="16">
        <v>0</v>
      </c>
      <c r="Y52" s="16">
        <v>0</v>
      </c>
      <c r="Z52" s="16">
        <v>0</v>
      </c>
      <c r="AA52" s="16">
        <v>0</v>
      </c>
      <c r="AB52" s="16">
        <v>0</v>
      </c>
      <c r="AC52" s="16">
        <f t="shared" si="3"/>
        <v>0</v>
      </c>
      <c r="AD52" s="16">
        <v>0</v>
      </c>
      <c r="AE52" s="16">
        <v>0</v>
      </c>
      <c r="AF52" s="16">
        <v>0</v>
      </c>
      <c r="AG52" s="16">
        <v>0</v>
      </c>
      <c r="AH52" s="16">
        <v>0</v>
      </c>
      <c r="AI52" s="16">
        <v>24141.511978171726</v>
      </c>
      <c r="AJ52" s="16">
        <v>0</v>
      </c>
      <c r="AK52" s="16">
        <v>7869.2367310926284</v>
      </c>
      <c r="AL52" s="16">
        <v>0</v>
      </c>
      <c r="AM52" s="16">
        <v>0</v>
      </c>
      <c r="AN52" s="16">
        <v>0</v>
      </c>
      <c r="AO52" s="16">
        <v>0</v>
      </c>
      <c r="AP52" s="16">
        <v>0</v>
      </c>
      <c r="AQ52" s="16">
        <v>0</v>
      </c>
      <c r="AR52" s="16">
        <v>0</v>
      </c>
      <c r="AS52" s="16">
        <v>0</v>
      </c>
      <c r="AT52" s="16">
        <v>0</v>
      </c>
      <c r="AU52" s="16">
        <v>0</v>
      </c>
      <c r="AV52" s="16">
        <v>0</v>
      </c>
      <c r="AW52" s="16">
        <v>0</v>
      </c>
      <c r="AX52" s="16">
        <v>0</v>
      </c>
      <c r="AY52" s="16">
        <v>0</v>
      </c>
      <c r="AZ52" s="16">
        <v>0</v>
      </c>
      <c r="BA52" s="16">
        <v>31.251290735555813</v>
      </c>
      <c r="BB52" s="16">
        <f t="shared" si="6"/>
        <v>32041.999999999909</v>
      </c>
      <c r="BC52" s="16">
        <f t="shared" si="7"/>
        <v>32041.999999999909</v>
      </c>
      <c r="BD52" s="16">
        <f t="shared" si="8"/>
        <v>1240000</v>
      </c>
      <c r="BE52" s="16"/>
      <c r="BF52" s="16">
        <f t="shared" si="4"/>
        <v>1240000</v>
      </c>
    </row>
    <row r="53" spans="1:58" ht="15.6" customHeight="1" outlineLevel="1">
      <c r="A53" s="10">
        <v>51</v>
      </c>
      <c r="B53" s="182"/>
      <c r="C53" s="27" t="s">
        <v>63</v>
      </c>
      <c r="D53" s="25">
        <v>544</v>
      </c>
      <c r="E53" s="16">
        <v>2323613</v>
      </c>
      <c r="F53" s="16">
        <v>0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  <c r="P53" s="16">
        <v>0</v>
      </c>
      <c r="Q53" s="16">
        <v>0</v>
      </c>
      <c r="R53" s="16">
        <v>0</v>
      </c>
      <c r="S53" s="16">
        <v>0</v>
      </c>
      <c r="T53" s="16">
        <v>0</v>
      </c>
      <c r="U53" s="16">
        <v>0</v>
      </c>
      <c r="V53" s="16">
        <v>0</v>
      </c>
      <c r="W53" s="16">
        <v>0</v>
      </c>
      <c r="X53" s="16">
        <v>0</v>
      </c>
      <c r="Y53" s="16">
        <v>0</v>
      </c>
      <c r="Z53" s="16">
        <v>0</v>
      </c>
      <c r="AA53" s="16">
        <v>0</v>
      </c>
      <c r="AB53" s="16">
        <v>0</v>
      </c>
      <c r="AC53" s="16">
        <f t="shared" si="3"/>
        <v>0</v>
      </c>
      <c r="AD53" s="16">
        <v>0</v>
      </c>
      <c r="AE53" s="16">
        <v>0</v>
      </c>
      <c r="AF53" s="16">
        <v>0</v>
      </c>
      <c r="AG53" s="16">
        <v>0</v>
      </c>
      <c r="AH53" s="16">
        <v>0</v>
      </c>
      <c r="AI53" s="16">
        <v>82776.536582594737</v>
      </c>
      <c r="AJ53" s="16">
        <v>0</v>
      </c>
      <c r="AK53" s="16">
        <v>26990.211183416148</v>
      </c>
      <c r="AL53" s="16">
        <v>0</v>
      </c>
      <c r="AM53" s="16">
        <v>0</v>
      </c>
      <c r="AN53" s="16">
        <v>0</v>
      </c>
      <c r="AO53" s="16">
        <v>0</v>
      </c>
      <c r="AP53" s="16">
        <v>0</v>
      </c>
      <c r="AQ53" s="16">
        <v>0</v>
      </c>
      <c r="AR53" s="16">
        <v>0</v>
      </c>
      <c r="AS53" s="16">
        <v>0</v>
      </c>
      <c r="AT53" s="16">
        <v>0</v>
      </c>
      <c r="AU53" s="16">
        <v>0</v>
      </c>
      <c r="AV53" s="16">
        <v>0</v>
      </c>
      <c r="AW53" s="16">
        <v>0</v>
      </c>
      <c r="AX53" s="16">
        <v>0</v>
      </c>
      <c r="AY53" s="16">
        <v>0</v>
      </c>
      <c r="AZ53" s="16">
        <v>0</v>
      </c>
      <c r="BA53" s="16">
        <v>-379.7477660109289</v>
      </c>
      <c r="BB53" s="16">
        <f t="shared" si="6"/>
        <v>109386.99999999996</v>
      </c>
      <c r="BC53" s="16">
        <f t="shared" si="7"/>
        <v>109386.99999999996</v>
      </c>
      <c r="BD53" s="16">
        <f t="shared" si="8"/>
        <v>2433000</v>
      </c>
      <c r="BE53" s="16"/>
      <c r="BF53" s="16">
        <f t="shared" si="4"/>
        <v>2433000</v>
      </c>
    </row>
    <row r="54" spans="1:58" ht="15.6" customHeight="1" outlineLevel="1">
      <c r="A54" s="10">
        <v>52</v>
      </c>
      <c r="B54" s="182"/>
      <c r="C54" s="27" t="s">
        <v>72</v>
      </c>
      <c r="D54" s="25">
        <v>545</v>
      </c>
      <c r="E54" s="16">
        <v>749400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  <c r="P54" s="16">
        <v>0</v>
      </c>
      <c r="Q54" s="16">
        <v>0</v>
      </c>
      <c r="R54" s="16">
        <v>0</v>
      </c>
      <c r="S54" s="16">
        <v>0</v>
      </c>
      <c r="T54" s="16">
        <v>0</v>
      </c>
      <c r="U54" s="16">
        <v>0</v>
      </c>
      <c r="V54" s="16">
        <v>0</v>
      </c>
      <c r="W54" s="16">
        <v>0</v>
      </c>
      <c r="X54" s="16">
        <v>0</v>
      </c>
      <c r="Y54" s="16">
        <v>0</v>
      </c>
      <c r="Z54" s="16">
        <v>0</v>
      </c>
      <c r="AA54" s="16">
        <v>0</v>
      </c>
      <c r="AB54" s="16">
        <v>0</v>
      </c>
      <c r="AC54" s="16">
        <f t="shared" si="3"/>
        <v>0</v>
      </c>
      <c r="AD54" s="16">
        <v>0</v>
      </c>
      <c r="AE54" s="16">
        <v>0</v>
      </c>
      <c r="AF54" s="16">
        <v>0</v>
      </c>
      <c r="AG54" s="16">
        <v>0</v>
      </c>
      <c r="AH54" s="16">
        <v>0</v>
      </c>
      <c r="AI54" s="16">
        <v>23034.038990070178</v>
      </c>
      <c r="AJ54" s="16">
        <v>0</v>
      </c>
      <c r="AK54" s="16">
        <v>7531.8416154981687</v>
      </c>
      <c r="AL54" s="16">
        <v>0</v>
      </c>
      <c r="AM54" s="16">
        <v>0</v>
      </c>
      <c r="AN54" s="16">
        <v>0</v>
      </c>
      <c r="AO54" s="16">
        <v>0</v>
      </c>
      <c r="AP54" s="16">
        <v>0</v>
      </c>
      <c r="AQ54" s="16">
        <v>0</v>
      </c>
      <c r="AR54" s="16">
        <v>0</v>
      </c>
      <c r="AS54" s="16">
        <v>0</v>
      </c>
      <c r="AT54" s="16">
        <v>0</v>
      </c>
      <c r="AU54" s="16">
        <v>0</v>
      </c>
      <c r="AV54" s="16">
        <v>0</v>
      </c>
      <c r="AW54" s="16">
        <v>0</v>
      </c>
      <c r="AX54" s="16">
        <v>0</v>
      </c>
      <c r="AY54" s="16">
        <v>0</v>
      </c>
      <c r="AZ54" s="16">
        <v>0</v>
      </c>
      <c r="BA54" s="16">
        <v>34.119394431705587</v>
      </c>
      <c r="BB54" s="16">
        <f t="shared" si="6"/>
        <v>30600.000000000051</v>
      </c>
      <c r="BC54" s="16">
        <f t="shared" si="7"/>
        <v>30600.000000000051</v>
      </c>
      <c r="BD54" s="16">
        <f t="shared" si="8"/>
        <v>780000</v>
      </c>
      <c r="BE54" s="16"/>
      <c r="BF54" s="16">
        <f t="shared" si="4"/>
        <v>780000</v>
      </c>
    </row>
    <row r="55" spans="1:58" ht="15" customHeight="1">
      <c r="A55" s="10">
        <v>53</v>
      </c>
      <c r="B55" s="182"/>
      <c r="C55" s="192" t="s">
        <v>73</v>
      </c>
      <c r="D55" s="193"/>
      <c r="E55" s="22">
        <f>SUM(E50:E54)</f>
        <v>5428635</v>
      </c>
      <c r="F55" s="22">
        <f>SUM(F50:F54)</f>
        <v>0</v>
      </c>
      <c r="G55" s="22">
        <f t="shared" ref="G55:AB55" si="33">SUM(G50:G54)</f>
        <v>0</v>
      </c>
      <c r="H55" s="22">
        <f t="shared" si="33"/>
        <v>0</v>
      </c>
      <c r="I55" s="22">
        <f t="shared" si="33"/>
        <v>0</v>
      </c>
      <c r="J55" s="22">
        <f t="shared" si="33"/>
        <v>0</v>
      </c>
      <c r="K55" s="22">
        <f t="shared" si="33"/>
        <v>0</v>
      </c>
      <c r="L55" s="22">
        <f t="shared" si="33"/>
        <v>0</v>
      </c>
      <c r="M55" s="22">
        <f t="shared" si="33"/>
        <v>0</v>
      </c>
      <c r="N55" s="22">
        <f t="shared" si="33"/>
        <v>0</v>
      </c>
      <c r="O55" s="22">
        <f t="shared" si="33"/>
        <v>0</v>
      </c>
      <c r="P55" s="22">
        <f t="shared" si="33"/>
        <v>0</v>
      </c>
      <c r="Q55" s="22">
        <f t="shared" si="33"/>
        <v>0</v>
      </c>
      <c r="R55" s="22">
        <f t="shared" si="33"/>
        <v>0</v>
      </c>
      <c r="S55" s="22">
        <f t="shared" si="33"/>
        <v>0</v>
      </c>
      <c r="T55" s="22">
        <f t="shared" si="33"/>
        <v>0</v>
      </c>
      <c r="U55" s="22">
        <f t="shared" si="33"/>
        <v>0</v>
      </c>
      <c r="V55" s="22">
        <f t="shared" si="33"/>
        <v>0</v>
      </c>
      <c r="W55" s="22">
        <f t="shared" si="33"/>
        <v>0</v>
      </c>
      <c r="X55" s="22">
        <f t="shared" si="33"/>
        <v>0</v>
      </c>
      <c r="Y55" s="22">
        <f t="shared" si="33"/>
        <v>0</v>
      </c>
      <c r="Z55" s="22">
        <f t="shared" si="33"/>
        <v>0</v>
      </c>
      <c r="AA55" s="22">
        <f t="shared" si="33"/>
        <v>0</v>
      </c>
      <c r="AB55" s="22">
        <f t="shared" si="33"/>
        <v>0</v>
      </c>
      <c r="AC55" s="22">
        <f t="shared" si="3"/>
        <v>0</v>
      </c>
      <c r="AD55" s="22">
        <f t="shared" ref="AD55:BA55" si="34">SUM(AD50:AD54)</f>
        <v>0</v>
      </c>
      <c r="AE55" s="22">
        <f t="shared" si="34"/>
        <v>0</v>
      </c>
      <c r="AF55" s="22">
        <f t="shared" si="34"/>
        <v>0</v>
      </c>
      <c r="AG55" s="22">
        <f t="shared" si="34"/>
        <v>0</v>
      </c>
      <c r="AH55" s="22">
        <f t="shared" si="34"/>
        <v>0</v>
      </c>
      <c r="AI55" s="22">
        <f t="shared" si="34"/>
        <v>161556.01425399288</v>
      </c>
      <c r="AJ55" s="22">
        <f t="shared" si="34"/>
        <v>0</v>
      </c>
      <c r="AK55" s="22">
        <f t="shared" si="34"/>
        <v>52818.338130557822</v>
      </c>
      <c r="AL55" s="22">
        <f t="shared" si="34"/>
        <v>0</v>
      </c>
      <c r="AM55" s="22">
        <f t="shared" si="34"/>
        <v>0</v>
      </c>
      <c r="AN55" s="22">
        <f t="shared" si="34"/>
        <v>0</v>
      </c>
      <c r="AO55" s="22">
        <f t="shared" si="34"/>
        <v>0</v>
      </c>
      <c r="AP55" s="22">
        <f t="shared" si="34"/>
        <v>0</v>
      </c>
      <c r="AQ55" s="22">
        <f t="shared" si="34"/>
        <v>0</v>
      </c>
      <c r="AR55" s="22">
        <f t="shared" si="34"/>
        <v>0</v>
      </c>
      <c r="AS55" s="22">
        <f t="shared" si="34"/>
        <v>0</v>
      </c>
      <c r="AT55" s="22">
        <f t="shared" si="34"/>
        <v>0</v>
      </c>
      <c r="AU55" s="22">
        <f t="shared" si="34"/>
        <v>0</v>
      </c>
      <c r="AV55" s="22">
        <f t="shared" si="34"/>
        <v>0</v>
      </c>
      <c r="AW55" s="22">
        <f t="shared" si="34"/>
        <v>0</v>
      </c>
      <c r="AX55" s="22">
        <f t="shared" si="34"/>
        <v>0</v>
      </c>
      <c r="AY55" s="22">
        <f t="shared" si="34"/>
        <v>0</v>
      </c>
      <c r="AZ55" s="22">
        <f t="shared" si="34"/>
        <v>0</v>
      </c>
      <c r="BA55" s="22">
        <f t="shared" si="34"/>
        <v>-9.3523845507879741</v>
      </c>
      <c r="BB55" s="22">
        <f t="shared" si="6"/>
        <v>214364.99999999991</v>
      </c>
      <c r="BC55" s="22">
        <f t="shared" si="7"/>
        <v>214364.99999999991</v>
      </c>
      <c r="BD55" s="22">
        <f t="shared" si="8"/>
        <v>5643000</v>
      </c>
      <c r="BE55" s="22">
        <f t="shared" ref="BE55" si="35">SUM(BE50:BE54)</f>
        <v>0</v>
      </c>
      <c r="BF55" s="22">
        <f t="shared" si="4"/>
        <v>5643000</v>
      </c>
    </row>
    <row r="56" spans="1:58" ht="16.5" thickBot="1">
      <c r="A56" s="10">
        <v>54</v>
      </c>
      <c r="B56" s="182"/>
      <c r="C56" s="194" t="s">
        <v>74</v>
      </c>
      <c r="D56" s="195"/>
      <c r="E56" s="28">
        <f>E49+E55</f>
        <v>24728512</v>
      </c>
      <c r="F56" s="28">
        <f>F49+F55</f>
        <v>0</v>
      </c>
      <c r="G56" s="28">
        <f t="shared" ref="G56:AB56" si="36">G49+G55</f>
        <v>5332</v>
      </c>
      <c r="H56" s="28">
        <f t="shared" si="36"/>
        <v>0</v>
      </c>
      <c r="I56" s="28">
        <f t="shared" si="36"/>
        <v>0</v>
      </c>
      <c r="J56" s="28">
        <f t="shared" si="36"/>
        <v>0</v>
      </c>
      <c r="K56" s="28">
        <f t="shared" si="36"/>
        <v>0</v>
      </c>
      <c r="L56" s="28">
        <f t="shared" si="36"/>
        <v>0</v>
      </c>
      <c r="M56" s="28">
        <f t="shared" si="36"/>
        <v>0</v>
      </c>
      <c r="N56" s="28">
        <f t="shared" si="36"/>
        <v>0</v>
      </c>
      <c r="O56" s="28">
        <f t="shared" si="36"/>
        <v>0</v>
      </c>
      <c r="P56" s="28">
        <f t="shared" si="36"/>
        <v>0</v>
      </c>
      <c r="Q56" s="28">
        <f t="shared" si="36"/>
        <v>0</v>
      </c>
      <c r="R56" s="28">
        <f t="shared" si="36"/>
        <v>0</v>
      </c>
      <c r="S56" s="28">
        <f t="shared" si="36"/>
        <v>0</v>
      </c>
      <c r="T56" s="28">
        <f t="shared" si="36"/>
        <v>0</v>
      </c>
      <c r="U56" s="28">
        <f t="shared" si="36"/>
        <v>0</v>
      </c>
      <c r="V56" s="28">
        <f t="shared" si="36"/>
        <v>0</v>
      </c>
      <c r="W56" s="28">
        <f t="shared" si="36"/>
        <v>0</v>
      </c>
      <c r="X56" s="28">
        <f t="shared" si="36"/>
        <v>0</v>
      </c>
      <c r="Y56" s="28">
        <f t="shared" si="36"/>
        <v>0</v>
      </c>
      <c r="Z56" s="28">
        <f t="shared" si="36"/>
        <v>0</v>
      </c>
      <c r="AA56" s="28">
        <f t="shared" si="36"/>
        <v>0</v>
      </c>
      <c r="AB56" s="28">
        <f t="shared" si="36"/>
        <v>0</v>
      </c>
      <c r="AC56" s="28">
        <f t="shared" si="3"/>
        <v>5332</v>
      </c>
      <c r="AD56" s="28">
        <f t="shared" ref="AD56:BA56" si="37">AD49+AD55</f>
        <v>0</v>
      </c>
      <c r="AE56" s="28">
        <f t="shared" si="37"/>
        <v>0</v>
      </c>
      <c r="AF56" s="28">
        <f t="shared" si="37"/>
        <v>0</v>
      </c>
      <c r="AG56" s="28">
        <f t="shared" si="37"/>
        <v>230985</v>
      </c>
      <c r="AH56" s="28">
        <f t="shared" si="37"/>
        <v>0</v>
      </c>
      <c r="AI56" s="28">
        <f t="shared" si="37"/>
        <v>487258.21473278903</v>
      </c>
      <c r="AJ56" s="28">
        <f t="shared" si="37"/>
        <v>0</v>
      </c>
      <c r="AK56" s="28">
        <f t="shared" si="37"/>
        <v>159517.56873715756</v>
      </c>
      <c r="AL56" s="28">
        <f t="shared" si="37"/>
        <v>0</v>
      </c>
      <c r="AM56" s="28">
        <f t="shared" si="37"/>
        <v>0</v>
      </c>
      <c r="AN56" s="28">
        <f t="shared" si="37"/>
        <v>0</v>
      </c>
      <c r="AO56" s="28">
        <f t="shared" si="37"/>
        <v>0</v>
      </c>
      <c r="AP56" s="28">
        <f t="shared" si="37"/>
        <v>0</v>
      </c>
      <c r="AQ56" s="28">
        <f t="shared" si="37"/>
        <v>0</v>
      </c>
      <c r="AR56" s="28">
        <f t="shared" si="37"/>
        <v>0</v>
      </c>
      <c r="AS56" s="28">
        <f t="shared" si="37"/>
        <v>0</v>
      </c>
      <c r="AT56" s="28">
        <f t="shared" si="37"/>
        <v>0</v>
      </c>
      <c r="AU56" s="28">
        <f t="shared" si="37"/>
        <v>0</v>
      </c>
      <c r="AV56" s="28">
        <f t="shared" si="37"/>
        <v>0</v>
      </c>
      <c r="AW56" s="28">
        <f t="shared" si="37"/>
        <v>0</v>
      </c>
      <c r="AX56" s="28">
        <f t="shared" si="37"/>
        <v>0</v>
      </c>
      <c r="AY56" s="28">
        <f t="shared" si="37"/>
        <v>0</v>
      </c>
      <c r="AZ56" s="28">
        <f t="shared" si="37"/>
        <v>0</v>
      </c>
      <c r="BA56" s="28">
        <f t="shared" si="37"/>
        <v>395.21653005323606</v>
      </c>
      <c r="BB56" s="28">
        <f t="shared" si="6"/>
        <v>878155.99999999977</v>
      </c>
      <c r="BC56" s="28">
        <f t="shared" si="7"/>
        <v>883487.99999999977</v>
      </c>
      <c r="BD56" s="28">
        <f t="shared" si="8"/>
        <v>25612000</v>
      </c>
      <c r="BE56" s="28">
        <f t="shared" ref="BE56" si="38">BE49+BE55</f>
        <v>0</v>
      </c>
      <c r="BF56" s="28">
        <f t="shared" si="4"/>
        <v>25612000</v>
      </c>
    </row>
    <row r="57" spans="1:58" ht="15.6" customHeight="1" outlineLevel="1" thickTop="1">
      <c r="A57" s="10">
        <v>55</v>
      </c>
      <c r="B57" s="182"/>
      <c r="C57" s="17" t="s">
        <v>50</v>
      </c>
      <c r="D57" s="25">
        <v>546</v>
      </c>
      <c r="E57" s="16">
        <v>182264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6">
        <v>0</v>
      </c>
      <c r="Q57" s="16">
        <v>0</v>
      </c>
      <c r="R57" s="16">
        <v>0</v>
      </c>
      <c r="S57" s="16">
        <v>0</v>
      </c>
      <c r="T57" s="16">
        <v>0</v>
      </c>
      <c r="U57" s="16">
        <v>0</v>
      </c>
      <c r="V57" s="16">
        <v>0</v>
      </c>
      <c r="W57" s="16">
        <v>0</v>
      </c>
      <c r="X57" s="16">
        <v>0</v>
      </c>
      <c r="Y57" s="16">
        <v>0</v>
      </c>
      <c r="Z57" s="16">
        <v>0</v>
      </c>
      <c r="AA57" s="16">
        <v>0</v>
      </c>
      <c r="AB57" s="16">
        <v>0</v>
      </c>
      <c r="AC57" s="16">
        <f t="shared" si="3"/>
        <v>0</v>
      </c>
      <c r="AD57" s="16">
        <v>0</v>
      </c>
      <c r="AE57" s="16">
        <v>0</v>
      </c>
      <c r="AF57" s="16">
        <v>0</v>
      </c>
      <c r="AG57" s="16">
        <v>0</v>
      </c>
      <c r="AH57" s="16">
        <v>0</v>
      </c>
      <c r="AI57" s="16">
        <v>4961.703765333943</v>
      </c>
      <c r="AJ57" s="16">
        <v>0</v>
      </c>
      <c r="AK57" s="16">
        <v>1661.5279598090438</v>
      </c>
      <c r="AL57" s="16">
        <v>0</v>
      </c>
      <c r="AM57" s="16">
        <v>0</v>
      </c>
      <c r="AN57" s="16">
        <v>0</v>
      </c>
      <c r="AO57" s="16">
        <v>0</v>
      </c>
      <c r="AP57" s="16">
        <v>0</v>
      </c>
      <c r="AQ57" s="16">
        <v>0</v>
      </c>
      <c r="AR57" s="16">
        <v>0</v>
      </c>
      <c r="AS57" s="16">
        <v>0</v>
      </c>
      <c r="AT57" s="16">
        <v>0</v>
      </c>
      <c r="AU57" s="16">
        <v>0</v>
      </c>
      <c r="AV57" s="16">
        <v>0</v>
      </c>
      <c r="AW57" s="16">
        <v>0</v>
      </c>
      <c r="AX57" s="16">
        <v>0</v>
      </c>
      <c r="AY57" s="16">
        <v>0</v>
      </c>
      <c r="AZ57" s="16">
        <v>0</v>
      </c>
      <c r="BA57" s="16">
        <v>112.76827485702233</v>
      </c>
      <c r="BB57" s="16">
        <f t="shared" si="6"/>
        <v>6736.0000000000091</v>
      </c>
      <c r="BC57" s="16">
        <f t="shared" si="7"/>
        <v>6736.0000000000091</v>
      </c>
      <c r="BD57" s="16">
        <f t="shared" si="8"/>
        <v>189000</v>
      </c>
      <c r="BE57" s="16"/>
      <c r="BF57" s="16">
        <f t="shared" si="4"/>
        <v>189000</v>
      </c>
    </row>
    <row r="58" spans="1:58" ht="15.6" customHeight="1" outlineLevel="1">
      <c r="A58" s="10">
        <v>56</v>
      </c>
      <c r="B58" s="182"/>
      <c r="C58" s="17" t="s">
        <v>51</v>
      </c>
      <c r="D58" s="25">
        <v>547</v>
      </c>
      <c r="E58" s="16">
        <v>46933227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6">
        <v>0</v>
      </c>
      <c r="Q58" s="16">
        <v>0</v>
      </c>
      <c r="R58" s="16">
        <v>0</v>
      </c>
      <c r="S58" s="16">
        <v>0</v>
      </c>
      <c r="T58" s="16">
        <v>0</v>
      </c>
      <c r="U58" s="16">
        <v>0</v>
      </c>
      <c r="V58" s="16">
        <v>0</v>
      </c>
      <c r="W58" s="16">
        <v>0</v>
      </c>
      <c r="X58" s="16">
        <v>0</v>
      </c>
      <c r="Y58" s="16">
        <v>0</v>
      </c>
      <c r="Z58" s="16">
        <v>0</v>
      </c>
      <c r="AA58" s="16">
        <v>-941000</v>
      </c>
      <c r="AB58" s="16">
        <v>0</v>
      </c>
      <c r="AC58" s="16">
        <f t="shared" si="3"/>
        <v>-941000</v>
      </c>
      <c r="AD58" s="16">
        <v>4820000</v>
      </c>
      <c r="AE58" s="16">
        <v>0</v>
      </c>
      <c r="AF58" s="16">
        <v>0</v>
      </c>
      <c r="AG58" s="16">
        <v>0</v>
      </c>
      <c r="AH58" s="16">
        <v>0</v>
      </c>
      <c r="AI58" s="16">
        <v>6.760717493020844E-14</v>
      </c>
      <c r="AJ58" s="16">
        <v>0</v>
      </c>
      <c r="AK58" s="16">
        <v>2.2323243117233417E-14</v>
      </c>
      <c r="AL58" s="16">
        <v>0</v>
      </c>
      <c r="AM58" s="16">
        <v>0</v>
      </c>
      <c r="AN58" s="16">
        <v>0</v>
      </c>
      <c r="AO58" s="16">
        <v>0</v>
      </c>
      <c r="AP58" s="16">
        <v>0</v>
      </c>
      <c r="AQ58" s="16">
        <v>0</v>
      </c>
      <c r="AR58" s="16">
        <v>0</v>
      </c>
      <c r="AS58" s="16">
        <v>0</v>
      </c>
      <c r="AT58" s="16">
        <v>0</v>
      </c>
      <c r="AU58" s="16">
        <v>0</v>
      </c>
      <c r="AV58" s="16">
        <v>0</v>
      </c>
      <c r="AW58" s="16">
        <v>0</v>
      </c>
      <c r="AX58" s="16">
        <v>0</v>
      </c>
      <c r="AY58" s="16">
        <v>0</v>
      </c>
      <c r="AZ58" s="16">
        <v>0</v>
      </c>
      <c r="BA58" s="16">
        <v>-227</v>
      </c>
      <c r="BB58" s="16">
        <f t="shared" si="6"/>
        <v>4819773</v>
      </c>
      <c r="BC58" s="16">
        <f t="shared" si="7"/>
        <v>3878773</v>
      </c>
      <c r="BD58" s="16">
        <f t="shared" si="8"/>
        <v>50812000</v>
      </c>
      <c r="BE58" s="16"/>
      <c r="BF58" s="16">
        <f t="shared" si="4"/>
        <v>50812000</v>
      </c>
    </row>
    <row r="59" spans="1:58" ht="15.6" customHeight="1" outlineLevel="1">
      <c r="A59" s="10">
        <v>57</v>
      </c>
      <c r="B59" s="182"/>
      <c r="C59" s="17" t="s">
        <v>75</v>
      </c>
      <c r="D59" s="25">
        <v>548</v>
      </c>
      <c r="E59" s="16">
        <v>1555904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6">
        <v>0</v>
      </c>
      <c r="Q59" s="16">
        <v>0</v>
      </c>
      <c r="R59" s="16">
        <v>0</v>
      </c>
      <c r="S59" s="16">
        <v>0</v>
      </c>
      <c r="T59" s="16">
        <v>0</v>
      </c>
      <c r="U59" s="16">
        <v>0</v>
      </c>
      <c r="V59" s="16">
        <v>0</v>
      </c>
      <c r="W59" s="16">
        <v>0</v>
      </c>
      <c r="X59" s="16">
        <v>0</v>
      </c>
      <c r="Y59" s="16">
        <v>0</v>
      </c>
      <c r="Z59" s="16">
        <v>0</v>
      </c>
      <c r="AA59" s="16">
        <v>0</v>
      </c>
      <c r="AB59" s="16">
        <v>0</v>
      </c>
      <c r="AC59" s="16">
        <f t="shared" si="3"/>
        <v>0</v>
      </c>
      <c r="AD59" s="16">
        <v>0</v>
      </c>
      <c r="AE59" s="16">
        <v>0</v>
      </c>
      <c r="AF59" s="16">
        <v>0</v>
      </c>
      <c r="AG59" s="16">
        <v>0</v>
      </c>
      <c r="AH59" s="16">
        <v>0</v>
      </c>
      <c r="AI59" s="16">
        <v>15918.732808385803</v>
      </c>
      <c r="AJ59" s="16">
        <v>0</v>
      </c>
      <c r="AK59" s="16">
        <v>5171.1374449301375</v>
      </c>
      <c r="AL59" s="16">
        <v>0</v>
      </c>
      <c r="AM59" s="16">
        <v>0</v>
      </c>
      <c r="AN59" s="16">
        <v>0</v>
      </c>
      <c r="AO59" s="16">
        <v>0</v>
      </c>
      <c r="AP59" s="16">
        <v>0</v>
      </c>
      <c r="AQ59" s="16">
        <v>0</v>
      </c>
      <c r="AR59" s="16">
        <v>0</v>
      </c>
      <c r="AS59" s="16">
        <v>0</v>
      </c>
      <c r="AT59" s="16">
        <v>0</v>
      </c>
      <c r="AU59" s="16">
        <v>0</v>
      </c>
      <c r="AV59" s="16">
        <v>0</v>
      </c>
      <c r="AW59" s="16">
        <v>0</v>
      </c>
      <c r="AX59" s="16">
        <v>0</v>
      </c>
      <c r="AY59" s="16">
        <v>0</v>
      </c>
      <c r="AZ59" s="16">
        <v>0</v>
      </c>
      <c r="BA59" s="16">
        <v>6.1297466841060668</v>
      </c>
      <c r="BB59" s="16">
        <f t="shared" si="6"/>
        <v>21096.000000000047</v>
      </c>
      <c r="BC59" s="16">
        <f t="shared" si="7"/>
        <v>21096.000000000047</v>
      </c>
      <c r="BD59" s="16">
        <f t="shared" si="8"/>
        <v>1577000</v>
      </c>
      <c r="BE59" s="16"/>
      <c r="BF59" s="16">
        <f t="shared" si="4"/>
        <v>1577000</v>
      </c>
    </row>
    <row r="60" spans="1:58" ht="15.6" customHeight="1" outlineLevel="1">
      <c r="A60" s="10">
        <v>58</v>
      </c>
      <c r="B60" s="182"/>
      <c r="C60" s="17" t="s">
        <v>76</v>
      </c>
      <c r="D60" s="25" t="s">
        <v>77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6">
        <v>0</v>
      </c>
      <c r="Q60" s="16">
        <v>0</v>
      </c>
      <c r="R60" s="16">
        <v>0</v>
      </c>
      <c r="S60" s="16">
        <v>0</v>
      </c>
      <c r="T60" s="16">
        <v>0</v>
      </c>
      <c r="U60" s="16">
        <v>0</v>
      </c>
      <c r="V60" s="16">
        <v>0</v>
      </c>
      <c r="W60" s="16">
        <v>0</v>
      </c>
      <c r="X60" s="16">
        <v>0</v>
      </c>
      <c r="Y60" s="16">
        <v>0</v>
      </c>
      <c r="Z60" s="16">
        <v>0</v>
      </c>
      <c r="AA60" s="16">
        <v>0</v>
      </c>
      <c r="AB60" s="16">
        <v>0</v>
      </c>
      <c r="AC60" s="16">
        <f t="shared" si="3"/>
        <v>0</v>
      </c>
      <c r="AD60" s="16">
        <v>0</v>
      </c>
      <c r="AE60" s="16">
        <v>0</v>
      </c>
      <c r="AF60" s="16">
        <v>0</v>
      </c>
      <c r="AG60" s="16">
        <v>0</v>
      </c>
      <c r="AH60" s="16">
        <v>0</v>
      </c>
      <c r="AI60" s="16">
        <v>0</v>
      </c>
      <c r="AJ60" s="16">
        <v>0</v>
      </c>
      <c r="AK60" s="16">
        <v>0</v>
      </c>
      <c r="AL60" s="16">
        <v>0</v>
      </c>
      <c r="AM60" s="16">
        <v>0</v>
      </c>
      <c r="AN60" s="16">
        <v>0</v>
      </c>
      <c r="AO60" s="16">
        <v>0</v>
      </c>
      <c r="AP60" s="16">
        <v>0</v>
      </c>
      <c r="AQ60" s="16">
        <v>0</v>
      </c>
      <c r="AR60" s="16">
        <v>0</v>
      </c>
      <c r="AS60" s="16">
        <v>0</v>
      </c>
      <c r="AT60" s="16">
        <v>0</v>
      </c>
      <c r="AU60" s="16">
        <v>0</v>
      </c>
      <c r="AV60" s="16">
        <v>0</v>
      </c>
      <c r="AW60" s="16">
        <v>0</v>
      </c>
      <c r="AX60" s="16">
        <v>0</v>
      </c>
      <c r="AY60" s="16">
        <v>0</v>
      </c>
      <c r="AZ60" s="16">
        <v>0</v>
      </c>
      <c r="BA60" s="16">
        <v>0</v>
      </c>
      <c r="BB60" s="16">
        <f t="shared" si="6"/>
        <v>0</v>
      </c>
      <c r="BC60" s="16">
        <f t="shared" si="7"/>
        <v>0</v>
      </c>
      <c r="BD60" s="16">
        <f t="shared" si="8"/>
        <v>0</v>
      </c>
      <c r="BE60" s="16"/>
      <c r="BF60" s="16">
        <f t="shared" si="4"/>
        <v>0</v>
      </c>
    </row>
    <row r="61" spans="1:58" ht="15.6" customHeight="1" outlineLevel="1">
      <c r="A61" s="10">
        <v>59</v>
      </c>
      <c r="B61" s="182"/>
      <c r="C61" s="17" t="s">
        <v>78</v>
      </c>
      <c r="D61" s="25">
        <v>549</v>
      </c>
      <c r="E61" s="16">
        <v>883484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6">
        <v>0</v>
      </c>
      <c r="Q61" s="16">
        <v>0</v>
      </c>
      <c r="R61" s="16">
        <v>0</v>
      </c>
      <c r="S61" s="16">
        <v>0</v>
      </c>
      <c r="T61" s="16">
        <v>0</v>
      </c>
      <c r="U61" s="16">
        <v>0</v>
      </c>
      <c r="V61" s="16">
        <v>0</v>
      </c>
      <c r="W61" s="16">
        <v>0</v>
      </c>
      <c r="X61" s="16">
        <v>0</v>
      </c>
      <c r="Y61" s="16">
        <v>0</v>
      </c>
      <c r="Z61" s="16">
        <v>0</v>
      </c>
      <c r="AA61" s="16">
        <v>0</v>
      </c>
      <c r="AB61" s="16">
        <v>0</v>
      </c>
      <c r="AC61" s="16">
        <f t="shared" si="3"/>
        <v>0</v>
      </c>
      <c r="AD61" s="16">
        <v>0</v>
      </c>
      <c r="AE61" s="16">
        <v>0</v>
      </c>
      <c r="AF61" s="16">
        <v>0</v>
      </c>
      <c r="AG61" s="16">
        <v>0</v>
      </c>
      <c r="AH61" s="16">
        <v>0</v>
      </c>
      <c r="AI61" s="16">
        <v>9549.9497895644872</v>
      </c>
      <c r="AJ61" s="16">
        <v>0</v>
      </c>
      <c r="AK61" s="16">
        <v>3185.0587565495653</v>
      </c>
      <c r="AL61" s="16">
        <v>0</v>
      </c>
      <c r="AM61" s="16">
        <v>0</v>
      </c>
      <c r="AN61" s="16">
        <v>0</v>
      </c>
      <c r="AO61" s="16">
        <v>0</v>
      </c>
      <c r="AP61" s="16">
        <v>0</v>
      </c>
      <c r="AQ61" s="16">
        <v>0</v>
      </c>
      <c r="AR61" s="16">
        <v>0</v>
      </c>
      <c r="AS61" s="16">
        <v>0</v>
      </c>
      <c r="AT61" s="16">
        <v>0</v>
      </c>
      <c r="AU61" s="16">
        <v>0</v>
      </c>
      <c r="AV61" s="16">
        <v>0</v>
      </c>
      <c r="AW61" s="16">
        <v>0</v>
      </c>
      <c r="AX61" s="16">
        <v>0</v>
      </c>
      <c r="AY61" s="16">
        <v>0</v>
      </c>
      <c r="AZ61" s="16">
        <v>0</v>
      </c>
      <c r="BA61" s="16">
        <v>-219.00854611408431</v>
      </c>
      <c r="BB61" s="16">
        <f t="shared" si="6"/>
        <v>12515.999999999967</v>
      </c>
      <c r="BC61" s="16">
        <f t="shared" si="7"/>
        <v>12515.999999999967</v>
      </c>
      <c r="BD61" s="16">
        <f t="shared" si="8"/>
        <v>896000</v>
      </c>
      <c r="BE61" s="16"/>
      <c r="BF61" s="16">
        <f t="shared" si="4"/>
        <v>896000</v>
      </c>
    </row>
    <row r="62" spans="1:58" ht="15.6" customHeight="1" outlineLevel="1">
      <c r="A62" s="10">
        <v>60</v>
      </c>
      <c r="B62" s="182"/>
      <c r="C62" s="17" t="s">
        <v>57</v>
      </c>
      <c r="D62" s="25">
        <v>550</v>
      </c>
      <c r="E62" s="16">
        <v>30880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6">
        <v>0</v>
      </c>
      <c r="Q62" s="16">
        <v>0</v>
      </c>
      <c r="R62" s="16">
        <v>0</v>
      </c>
      <c r="S62" s="16">
        <v>0</v>
      </c>
      <c r="T62" s="16">
        <v>0</v>
      </c>
      <c r="U62" s="16">
        <v>0</v>
      </c>
      <c r="V62" s="16">
        <v>0</v>
      </c>
      <c r="W62" s="16">
        <v>0</v>
      </c>
      <c r="X62" s="16">
        <v>0</v>
      </c>
      <c r="Y62" s="16">
        <v>0</v>
      </c>
      <c r="Z62" s="16">
        <v>0</v>
      </c>
      <c r="AA62" s="16">
        <v>0</v>
      </c>
      <c r="AB62" s="16">
        <v>0</v>
      </c>
      <c r="AC62" s="16">
        <f t="shared" si="3"/>
        <v>0</v>
      </c>
      <c r="AD62" s="16">
        <v>0</v>
      </c>
      <c r="AE62" s="16">
        <v>0</v>
      </c>
      <c r="AF62" s="16">
        <v>0</v>
      </c>
      <c r="AG62" s="16">
        <v>0</v>
      </c>
      <c r="AH62" s="16">
        <v>0</v>
      </c>
      <c r="AI62" s="16">
        <v>0</v>
      </c>
      <c r="AJ62" s="16">
        <v>0</v>
      </c>
      <c r="AK62" s="16">
        <v>0</v>
      </c>
      <c r="AL62" s="16">
        <v>0</v>
      </c>
      <c r="AM62" s="16">
        <v>0</v>
      </c>
      <c r="AN62" s="16">
        <v>0</v>
      </c>
      <c r="AO62" s="16">
        <v>0</v>
      </c>
      <c r="AP62" s="16">
        <v>0</v>
      </c>
      <c r="AQ62" s="16">
        <v>0</v>
      </c>
      <c r="AR62" s="16">
        <v>0</v>
      </c>
      <c r="AS62" s="16">
        <v>0</v>
      </c>
      <c r="AT62" s="16">
        <v>0</v>
      </c>
      <c r="AU62" s="16">
        <v>0</v>
      </c>
      <c r="AV62" s="16">
        <v>0</v>
      </c>
      <c r="AW62" s="16">
        <v>0</v>
      </c>
      <c r="AX62" s="16">
        <v>0</v>
      </c>
      <c r="AY62" s="16">
        <v>0</v>
      </c>
      <c r="AZ62" s="16">
        <v>0</v>
      </c>
      <c r="BA62" s="16">
        <v>120</v>
      </c>
      <c r="BB62" s="16">
        <f t="shared" si="6"/>
        <v>120</v>
      </c>
      <c r="BC62" s="16">
        <f t="shared" si="7"/>
        <v>120</v>
      </c>
      <c r="BD62" s="16">
        <f t="shared" si="8"/>
        <v>31000</v>
      </c>
      <c r="BE62" s="16"/>
      <c r="BF62" s="16">
        <f t="shared" si="4"/>
        <v>31000</v>
      </c>
    </row>
    <row r="63" spans="1:58">
      <c r="A63" s="10">
        <v>61</v>
      </c>
      <c r="B63" s="182"/>
      <c r="C63" s="192" t="s">
        <v>79</v>
      </c>
      <c r="D63" s="193"/>
      <c r="E63" s="22">
        <f>SUM(E57:E62)</f>
        <v>49585759</v>
      </c>
      <c r="F63" s="22">
        <f>SUM(F57:F62)</f>
        <v>0</v>
      </c>
      <c r="G63" s="22">
        <f t="shared" ref="G63:AB63" si="39">SUM(G57:G62)</f>
        <v>0</v>
      </c>
      <c r="H63" s="22">
        <f t="shared" si="39"/>
        <v>0</v>
      </c>
      <c r="I63" s="22">
        <f t="shared" si="39"/>
        <v>0</v>
      </c>
      <c r="J63" s="22">
        <f t="shared" si="39"/>
        <v>0</v>
      </c>
      <c r="K63" s="22">
        <f t="shared" si="39"/>
        <v>0</v>
      </c>
      <c r="L63" s="22">
        <f t="shared" si="39"/>
        <v>0</v>
      </c>
      <c r="M63" s="22">
        <f t="shared" si="39"/>
        <v>0</v>
      </c>
      <c r="N63" s="22">
        <f t="shared" si="39"/>
        <v>0</v>
      </c>
      <c r="O63" s="22">
        <f t="shared" si="39"/>
        <v>0</v>
      </c>
      <c r="P63" s="22">
        <f t="shared" si="39"/>
        <v>0</v>
      </c>
      <c r="Q63" s="22">
        <f t="shared" si="39"/>
        <v>0</v>
      </c>
      <c r="R63" s="22">
        <f t="shared" si="39"/>
        <v>0</v>
      </c>
      <c r="S63" s="22">
        <f t="shared" si="39"/>
        <v>0</v>
      </c>
      <c r="T63" s="22">
        <f t="shared" si="39"/>
        <v>0</v>
      </c>
      <c r="U63" s="22">
        <f t="shared" si="39"/>
        <v>0</v>
      </c>
      <c r="V63" s="22">
        <f t="shared" si="39"/>
        <v>0</v>
      </c>
      <c r="W63" s="22">
        <f t="shared" si="39"/>
        <v>0</v>
      </c>
      <c r="X63" s="22">
        <f t="shared" si="39"/>
        <v>0</v>
      </c>
      <c r="Y63" s="22">
        <f t="shared" si="39"/>
        <v>0</v>
      </c>
      <c r="Z63" s="22">
        <f t="shared" si="39"/>
        <v>0</v>
      </c>
      <c r="AA63" s="22">
        <f t="shared" si="39"/>
        <v>-941000</v>
      </c>
      <c r="AB63" s="22">
        <f t="shared" si="39"/>
        <v>0</v>
      </c>
      <c r="AC63" s="22">
        <f t="shared" si="3"/>
        <v>-941000</v>
      </c>
      <c r="AD63" s="22">
        <f t="shared" ref="AD63:BA63" si="40">SUM(AD57:AD62)</f>
        <v>4820000</v>
      </c>
      <c r="AE63" s="22">
        <f t="shared" si="40"/>
        <v>0</v>
      </c>
      <c r="AF63" s="22">
        <f t="shared" si="40"/>
        <v>0</v>
      </c>
      <c r="AG63" s="22">
        <f t="shared" si="40"/>
        <v>0</v>
      </c>
      <c r="AH63" s="22">
        <f t="shared" si="40"/>
        <v>0</v>
      </c>
      <c r="AI63" s="22">
        <f t="shared" si="40"/>
        <v>30430.386363284233</v>
      </c>
      <c r="AJ63" s="22">
        <f t="shared" si="40"/>
        <v>0</v>
      </c>
      <c r="AK63" s="22">
        <f t="shared" si="40"/>
        <v>10017.724161288746</v>
      </c>
      <c r="AL63" s="22">
        <f t="shared" si="40"/>
        <v>0</v>
      </c>
      <c r="AM63" s="22">
        <f t="shared" si="40"/>
        <v>0</v>
      </c>
      <c r="AN63" s="22">
        <f t="shared" si="40"/>
        <v>0</v>
      </c>
      <c r="AO63" s="22">
        <f t="shared" si="40"/>
        <v>0</v>
      </c>
      <c r="AP63" s="22">
        <f t="shared" si="40"/>
        <v>0</v>
      </c>
      <c r="AQ63" s="22">
        <f t="shared" si="40"/>
        <v>0</v>
      </c>
      <c r="AR63" s="22">
        <f t="shared" si="40"/>
        <v>0</v>
      </c>
      <c r="AS63" s="22">
        <f t="shared" si="40"/>
        <v>0</v>
      </c>
      <c r="AT63" s="22">
        <f t="shared" si="40"/>
        <v>0</v>
      </c>
      <c r="AU63" s="22">
        <f t="shared" si="40"/>
        <v>0</v>
      </c>
      <c r="AV63" s="22">
        <f t="shared" si="40"/>
        <v>0</v>
      </c>
      <c r="AW63" s="22">
        <f t="shared" si="40"/>
        <v>0</v>
      </c>
      <c r="AX63" s="22">
        <f t="shared" si="40"/>
        <v>0</v>
      </c>
      <c r="AY63" s="22">
        <f t="shared" si="40"/>
        <v>0</v>
      </c>
      <c r="AZ63" s="22">
        <f t="shared" si="40"/>
        <v>0</v>
      </c>
      <c r="BA63" s="22">
        <f t="shared" si="40"/>
        <v>-207.11052457295591</v>
      </c>
      <c r="BB63" s="22">
        <f t="shared" si="6"/>
        <v>4860241</v>
      </c>
      <c r="BC63" s="22">
        <f t="shared" si="7"/>
        <v>3919241</v>
      </c>
      <c r="BD63" s="22">
        <f t="shared" si="8"/>
        <v>53505000</v>
      </c>
      <c r="BE63" s="22">
        <f t="shared" ref="BE63" si="41">SUM(BE57:BE62)</f>
        <v>0</v>
      </c>
      <c r="BF63" s="22">
        <f t="shared" si="4"/>
        <v>53505000</v>
      </c>
    </row>
    <row r="64" spans="1:58" ht="15.6" customHeight="1" outlineLevel="1">
      <c r="A64" s="10">
        <v>62</v>
      </c>
      <c r="B64" s="182"/>
      <c r="C64" s="27" t="s">
        <v>60</v>
      </c>
      <c r="D64" s="25">
        <v>551</v>
      </c>
      <c r="E64" s="16">
        <v>523040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6">
        <v>0</v>
      </c>
      <c r="Q64" s="16">
        <v>0</v>
      </c>
      <c r="R64" s="16">
        <v>0</v>
      </c>
      <c r="S64" s="16">
        <v>0</v>
      </c>
      <c r="T64" s="16">
        <v>0</v>
      </c>
      <c r="U64" s="16">
        <v>0</v>
      </c>
      <c r="V64" s="16">
        <v>0</v>
      </c>
      <c r="W64" s="16">
        <v>0</v>
      </c>
      <c r="X64" s="16">
        <v>0</v>
      </c>
      <c r="Y64" s="16">
        <v>0</v>
      </c>
      <c r="Z64" s="16">
        <v>0</v>
      </c>
      <c r="AA64" s="16">
        <v>0</v>
      </c>
      <c r="AB64" s="16">
        <v>0</v>
      </c>
      <c r="AC64" s="16">
        <f t="shared" si="3"/>
        <v>0</v>
      </c>
      <c r="AD64" s="16">
        <v>0</v>
      </c>
      <c r="AE64" s="16">
        <v>0</v>
      </c>
      <c r="AF64" s="16">
        <v>0</v>
      </c>
      <c r="AG64" s="16">
        <v>0</v>
      </c>
      <c r="AH64" s="16">
        <v>0</v>
      </c>
      <c r="AI64" s="16">
        <v>15351.404748192102</v>
      </c>
      <c r="AJ64" s="16">
        <v>0</v>
      </c>
      <c r="AK64" s="16">
        <v>5115.0314670503412</v>
      </c>
      <c r="AL64" s="16">
        <v>0</v>
      </c>
      <c r="AM64" s="16">
        <v>0</v>
      </c>
      <c r="AN64" s="16">
        <v>0</v>
      </c>
      <c r="AO64" s="16">
        <v>0</v>
      </c>
      <c r="AP64" s="16">
        <v>0</v>
      </c>
      <c r="AQ64" s="16">
        <v>0</v>
      </c>
      <c r="AR64" s="16">
        <v>0</v>
      </c>
      <c r="AS64" s="16">
        <v>0</v>
      </c>
      <c r="AT64" s="16">
        <v>0</v>
      </c>
      <c r="AU64" s="16">
        <v>0</v>
      </c>
      <c r="AV64" s="16">
        <v>0</v>
      </c>
      <c r="AW64" s="16">
        <v>0</v>
      </c>
      <c r="AX64" s="16">
        <v>0</v>
      </c>
      <c r="AY64" s="16">
        <v>0</v>
      </c>
      <c r="AZ64" s="16">
        <v>0</v>
      </c>
      <c r="BA64" s="16">
        <v>493.56378475751262</v>
      </c>
      <c r="BB64" s="16">
        <f t="shared" si="6"/>
        <v>20959.999999999956</v>
      </c>
      <c r="BC64" s="16">
        <f t="shared" si="7"/>
        <v>20959.999999999956</v>
      </c>
      <c r="BD64" s="16">
        <f t="shared" si="8"/>
        <v>544000</v>
      </c>
      <c r="BE64" s="16"/>
      <c r="BF64" s="16">
        <f t="shared" si="4"/>
        <v>544000</v>
      </c>
    </row>
    <row r="65" spans="1:58" ht="15.6" customHeight="1" outlineLevel="1">
      <c r="A65" s="10">
        <v>63</v>
      </c>
      <c r="B65" s="182"/>
      <c r="C65" s="27" t="s">
        <v>61</v>
      </c>
      <c r="D65" s="25">
        <v>552</v>
      </c>
      <c r="E65" s="16">
        <v>88315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6">
        <v>0</v>
      </c>
      <c r="Q65" s="16">
        <v>0</v>
      </c>
      <c r="R65" s="16">
        <v>0</v>
      </c>
      <c r="S65" s="16">
        <v>0</v>
      </c>
      <c r="T65" s="16">
        <v>0</v>
      </c>
      <c r="U65" s="16">
        <v>0</v>
      </c>
      <c r="V65" s="16">
        <v>0</v>
      </c>
      <c r="W65" s="16">
        <v>0</v>
      </c>
      <c r="X65" s="16">
        <v>0</v>
      </c>
      <c r="Y65" s="16">
        <v>0</v>
      </c>
      <c r="Z65" s="16">
        <v>0</v>
      </c>
      <c r="AA65" s="16">
        <v>0</v>
      </c>
      <c r="AB65" s="16">
        <v>0</v>
      </c>
      <c r="AC65" s="16">
        <f t="shared" si="3"/>
        <v>0</v>
      </c>
      <c r="AD65" s="16">
        <v>0</v>
      </c>
      <c r="AE65" s="16">
        <v>0</v>
      </c>
      <c r="AF65" s="16">
        <v>0</v>
      </c>
      <c r="AG65" s="16">
        <v>0</v>
      </c>
      <c r="AH65" s="16">
        <v>0</v>
      </c>
      <c r="AI65" s="16">
        <v>371.47565452142476</v>
      </c>
      <c r="AJ65" s="16">
        <v>0</v>
      </c>
      <c r="AK65" s="16">
        <v>121.01909077142878</v>
      </c>
      <c r="AL65" s="16">
        <v>0</v>
      </c>
      <c r="AM65" s="16">
        <v>0</v>
      </c>
      <c r="AN65" s="16">
        <v>0</v>
      </c>
      <c r="AO65" s="16">
        <v>0</v>
      </c>
      <c r="AP65" s="16">
        <v>0</v>
      </c>
      <c r="AQ65" s="16">
        <v>0</v>
      </c>
      <c r="AR65" s="16">
        <v>0</v>
      </c>
      <c r="AS65" s="16">
        <v>0</v>
      </c>
      <c r="AT65" s="16">
        <v>0</v>
      </c>
      <c r="AU65" s="16">
        <v>0</v>
      </c>
      <c r="AV65" s="16">
        <v>0</v>
      </c>
      <c r="AW65" s="16">
        <v>0</v>
      </c>
      <c r="AX65" s="16">
        <v>0</v>
      </c>
      <c r="AY65" s="16">
        <v>0</v>
      </c>
      <c r="AZ65" s="16">
        <v>0</v>
      </c>
      <c r="BA65" s="16">
        <v>192.50525470715365</v>
      </c>
      <c r="BB65" s="16">
        <f t="shared" si="6"/>
        <v>685.00000000000716</v>
      </c>
      <c r="BC65" s="16">
        <f t="shared" si="7"/>
        <v>685.00000000000716</v>
      </c>
      <c r="BD65" s="16">
        <f t="shared" si="8"/>
        <v>89000</v>
      </c>
      <c r="BE65" s="16"/>
      <c r="BF65" s="16">
        <f t="shared" si="4"/>
        <v>89000</v>
      </c>
    </row>
    <row r="66" spans="1:58" ht="15.6" customHeight="1" outlineLevel="1">
      <c r="A66" s="10">
        <v>64</v>
      </c>
      <c r="B66" s="182"/>
      <c r="C66" s="27" t="s">
        <v>80</v>
      </c>
      <c r="D66" s="25">
        <v>553</v>
      </c>
      <c r="E66" s="16">
        <v>4746469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6">
        <v>0</v>
      </c>
      <c r="Q66" s="16">
        <v>0</v>
      </c>
      <c r="R66" s="16">
        <v>0</v>
      </c>
      <c r="S66" s="16">
        <v>0</v>
      </c>
      <c r="T66" s="16">
        <v>0</v>
      </c>
      <c r="U66" s="16">
        <v>0</v>
      </c>
      <c r="V66" s="16">
        <v>0</v>
      </c>
      <c r="W66" s="16">
        <v>0</v>
      </c>
      <c r="X66" s="16">
        <v>0</v>
      </c>
      <c r="Y66" s="16">
        <v>0</v>
      </c>
      <c r="Z66" s="16">
        <v>0</v>
      </c>
      <c r="AA66" s="16">
        <v>0</v>
      </c>
      <c r="AB66" s="16">
        <v>0</v>
      </c>
      <c r="AC66" s="16">
        <f t="shared" si="3"/>
        <v>0</v>
      </c>
      <c r="AD66" s="16">
        <v>0</v>
      </c>
      <c r="AE66" s="16">
        <v>0</v>
      </c>
      <c r="AF66" s="16">
        <v>0</v>
      </c>
      <c r="AG66" s="16">
        <v>0</v>
      </c>
      <c r="AH66" s="16">
        <v>0</v>
      </c>
      <c r="AI66" s="16">
        <v>21762.369354310023</v>
      </c>
      <c r="AJ66" s="16">
        <v>0</v>
      </c>
      <c r="AK66" s="16">
        <v>7089.8562627244237</v>
      </c>
      <c r="AL66" s="16">
        <v>0</v>
      </c>
      <c r="AM66" s="16">
        <v>0</v>
      </c>
      <c r="AN66" s="16">
        <v>0</v>
      </c>
      <c r="AO66" s="16">
        <v>0</v>
      </c>
      <c r="AP66" s="16">
        <v>0</v>
      </c>
      <c r="AQ66" s="16">
        <v>0</v>
      </c>
      <c r="AR66" s="16">
        <v>0</v>
      </c>
      <c r="AS66" s="16">
        <v>0</v>
      </c>
      <c r="AT66" s="16">
        <v>0</v>
      </c>
      <c r="AU66" s="16">
        <v>0</v>
      </c>
      <c r="AV66" s="16">
        <v>0</v>
      </c>
      <c r="AW66" s="16">
        <v>0</v>
      </c>
      <c r="AX66" s="16">
        <v>0</v>
      </c>
      <c r="AY66" s="16">
        <v>0</v>
      </c>
      <c r="AZ66" s="16">
        <v>0</v>
      </c>
      <c r="BA66" s="16">
        <v>-321.22561703436077</v>
      </c>
      <c r="BB66" s="16">
        <f t="shared" si="6"/>
        <v>28531.000000000087</v>
      </c>
      <c r="BC66" s="16">
        <f t="shared" si="7"/>
        <v>28531.000000000087</v>
      </c>
      <c r="BD66" s="16">
        <f t="shared" si="8"/>
        <v>4775000</v>
      </c>
      <c r="BE66" s="16"/>
      <c r="BF66" s="16">
        <f t="shared" si="4"/>
        <v>4775000</v>
      </c>
    </row>
    <row r="67" spans="1:58" outlineLevel="1">
      <c r="A67" s="10">
        <v>65</v>
      </c>
      <c r="B67" s="182"/>
      <c r="C67" s="27" t="s">
        <v>81</v>
      </c>
      <c r="D67" s="30">
        <v>553.1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6">
        <v>0</v>
      </c>
      <c r="Q67" s="16">
        <v>0</v>
      </c>
      <c r="R67" s="16">
        <v>0</v>
      </c>
      <c r="S67" s="16">
        <v>0</v>
      </c>
      <c r="T67" s="16">
        <v>0</v>
      </c>
      <c r="U67" s="16">
        <v>0</v>
      </c>
      <c r="V67" s="16">
        <v>0</v>
      </c>
      <c r="W67" s="16">
        <v>0</v>
      </c>
      <c r="X67" s="16">
        <v>0</v>
      </c>
      <c r="Y67" s="16">
        <v>0</v>
      </c>
      <c r="Z67" s="16">
        <v>0</v>
      </c>
      <c r="AA67" s="16">
        <v>0</v>
      </c>
      <c r="AB67" s="16">
        <v>0</v>
      </c>
      <c r="AC67" s="16">
        <f t="shared" si="3"/>
        <v>0</v>
      </c>
      <c r="AD67" s="16">
        <v>0</v>
      </c>
      <c r="AE67" s="16">
        <v>0</v>
      </c>
      <c r="AF67" s="16">
        <v>0</v>
      </c>
      <c r="AG67" s="16">
        <v>0</v>
      </c>
      <c r="AH67" s="16">
        <v>0</v>
      </c>
      <c r="AI67" s="16">
        <v>0</v>
      </c>
      <c r="AJ67" s="16">
        <v>0</v>
      </c>
      <c r="AK67" s="16">
        <v>0</v>
      </c>
      <c r="AL67" s="16">
        <v>0</v>
      </c>
      <c r="AM67" s="16">
        <v>0</v>
      </c>
      <c r="AN67" s="16">
        <v>0</v>
      </c>
      <c r="AO67" s="16">
        <v>0</v>
      </c>
      <c r="AP67" s="16">
        <v>0</v>
      </c>
      <c r="AQ67" s="16">
        <v>0</v>
      </c>
      <c r="AR67" s="16">
        <v>0</v>
      </c>
      <c r="AS67" s="16">
        <v>0</v>
      </c>
      <c r="AT67" s="16">
        <v>0</v>
      </c>
      <c r="AU67" s="16">
        <v>0</v>
      </c>
      <c r="AV67" s="16">
        <v>0</v>
      </c>
      <c r="AW67" s="16">
        <v>0</v>
      </c>
      <c r="AX67" s="16">
        <v>0</v>
      </c>
      <c r="AY67" s="16">
        <v>0</v>
      </c>
      <c r="AZ67" s="16">
        <v>0</v>
      </c>
      <c r="BA67" s="16">
        <v>0</v>
      </c>
      <c r="BB67" s="16">
        <f t="shared" si="6"/>
        <v>0</v>
      </c>
      <c r="BC67" s="16">
        <f t="shared" si="7"/>
        <v>0</v>
      </c>
      <c r="BD67" s="16">
        <f t="shared" si="8"/>
        <v>0</v>
      </c>
      <c r="BE67" s="16"/>
      <c r="BF67" s="16">
        <f t="shared" si="4"/>
        <v>0</v>
      </c>
    </row>
    <row r="68" spans="1:58" ht="31.5" customHeight="1" outlineLevel="1">
      <c r="A68" s="10">
        <v>66</v>
      </c>
      <c r="B68" s="182"/>
      <c r="C68" s="31" t="s">
        <v>82</v>
      </c>
      <c r="D68" s="25">
        <v>554</v>
      </c>
      <c r="E68" s="16">
        <v>311609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6">
        <v>0</v>
      </c>
      <c r="Q68" s="16">
        <v>0</v>
      </c>
      <c r="R68" s="16">
        <v>0</v>
      </c>
      <c r="S68" s="16">
        <v>0</v>
      </c>
      <c r="T68" s="16">
        <v>0</v>
      </c>
      <c r="U68" s="16">
        <v>0</v>
      </c>
      <c r="V68" s="16">
        <v>0</v>
      </c>
      <c r="W68" s="16">
        <v>0</v>
      </c>
      <c r="X68" s="16">
        <v>0</v>
      </c>
      <c r="Y68" s="16">
        <v>0</v>
      </c>
      <c r="Z68" s="16">
        <v>0</v>
      </c>
      <c r="AA68" s="16">
        <v>0</v>
      </c>
      <c r="AB68" s="16">
        <v>0</v>
      </c>
      <c r="AC68" s="16">
        <f t="shared" si="3"/>
        <v>0</v>
      </c>
      <c r="AD68" s="16">
        <v>0</v>
      </c>
      <c r="AE68" s="16">
        <v>0</v>
      </c>
      <c r="AF68" s="16">
        <v>0</v>
      </c>
      <c r="AG68" s="16">
        <v>0</v>
      </c>
      <c r="AH68" s="16">
        <v>0</v>
      </c>
      <c r="AI68" s="16">
        <v>5422.2357909354723</v>
      </c>
      <c r="AJ68" s="16">
        <v>0</v>
      </c>
      <c r="AK68" s="16">
        <v>1766.0827072203385</v>
      </c>
      <c r="AL68" s="16">
        <v>0</v>
      </c>
      <c r="AM68" s="16">
        <v>0</v>
      </c>
      <c r="AN68" s="16">
        <v>0</v>
      </c>
      <c r="AO68" s="16">
        <v>0</v>
      </c>
      <c r="AP68" s="16">
        <v>0</v>
      </c>
      <c r="AQ68" s="16">
        <v>0</v>
      </c>
      <c r="AR68" s="16">
        <v>0</v>
      </c>
      <c r="AS68" s="16">
        <v>0</v>
      </c>
      <c r="AT68" s="16">
        <v>0</v>
      </c>
      <c r="AU68" s="16">
        <v>0</v>
      </c>
      <c r="AV68" s="16">
        <v>0</v>
      </c>
      <c r="AW68" s="16">
        <v>0</v>
      </c>
      <c r="AX68" s="16">
        <v>0</v>
      </c>
      <c r="AY68" s="16">
        <v>0</v>
      </c>
      <c r="AZ68" s="16">
        <v>0</v>
      </c>
      <c r="BA68" s="16">
        <v>202.68150184419937</v>
      </c>
      <c r="BB68" s="16">
        <f t="shared" si="6"/>
        <v>7391.00000000001</v>
      </c>
      <c r="BC68" s="16">
        <f t="shared" si="7"/>
        <v>7391.00000000001</v>
      </c>
      <c r="BD68" s="16">
        <f t="shared" si="8"/>
        <v>319000</v>
      </c>
      <c r="BE68" s="16"/>
      <c r="BF68" s="16">
        <f t="shared" si="4"/>
        <v>319000</v>
      </c>
    </row>
    <row r="69" spans="1:58">
      <c r="A69" s="10">
        <v>67</v>
      </c>
      <c r="B69" s="182"/>
      <c r="C69" s="192" t="s">
        <v>83</v>
      </c>
      <c r="D69" s="193"/>
      <c r="E69" s="22">
        <f>SUM(E64:E68)</f>
        <v>5669433</v>
      </c>
      <c r="F69" s="22">
        <f>SUM(F64:F68)</f>
        <v>0</v>
      </c>
      <c r="G69" s="22">
        <f t="shared" ref="G69:AB69" si="42">SUM(G64:G68)</f>
        <v>0</v>
      </c>
      <c r="H69" s="22">
        <f t="shared" si="42"/>
        <v>0</v>
      </c>
      <c r="I69" s="22">
        <f t="shared" si="42"/>
        <v>0</v>
      </c>
      <c r="J69" s="22">
        <f t="shared" si="42"/>
        <v>0</v>
      </c>
      <c r="K69" s="22">
        <f t="shared" si="42"/>
        <v>0</v>
      </c>
      <c r="L69" s="22">
        <f t="shared" si="42"/>
        <v>0</v>
      </c>
      <c r="M69" s="22">
        <f t="shared" si="42"/>
        <v>0</v>
      </c>
      <c r="N69" s="22">
        <f t="shared" si="42"/>
        <v>0</v>
      </c>
      <c r="O69" s="22">
        <f t="shared" si="42"/>
        <v>0</v>
      </c>
      <c r="P69" s="22">
        <f t="shared" si="42"/>
        <v>0</v>
      </c>
      <c r="Q69" s="22">
        <f t="shared" si="42"/>
        <v>0</v>
      </c>
      <c r="R69" s="22">
        <f t="shared" si="42"/>
        <v>0</v>
      </c>
      <c r="S69" s="22">
        <f t="shared" si="42"/>
        <v>0</v>
      </c>
      <c r="T69" s="22">
        <f t="shared" si="42"/>
        <v>0</v>
      </c>
      <c r="U69" s="22">
        <f t="shared" si="42"/>
        <v>0</v>
      </c>
      <c r="V69" s="22">
        <f t="shared" si="42"/>
        <v>0</v>
      </c>
      <c r="W69" s="22">
        <f t="shared" si="42"/>
        <v>0</v>
      </c>
      <c r="X69" s="22">
        <f t="shared" si="42"/>
        <v>0</v>
      </c>
      <c r="Y69" s="22">
        <f t="shared" si="42"/>
        <v>0</v>
      </c>
      <c r="Z69" s="22">
        <f t="shared" si="42"/>
        <v>0</v>
      </c>
      <c r="AA69" s="22">
        <f t="shared" si="42"/>
        <v>0</v>
      </c>
      <c r="AB69" s="22">
        <f t="shared" si="42"/>
        <v>0</v>
      </c>
      <c r="AC69" s="22">
        <f t="shared" ref="AC69:AC132" si="43">SUM(F69:AB69)</f>
        <v>0</v>
      </c>
      <c r="AD69" s="22">
        <f t="shared" ref="AD69:BA69" si="44">SUM(AD64:AD68)</f>
        <v>0</v>
      </c>
      <c r="AE69" s="22">
        <f t="shared" si="44"/>
        <v>0</v>
      </c>
      <c r="AF69" s="22">
        <f t="shared" si="44"/>
        <v>0</v>
      </c>
      <c r="AG69" s="22">
        <f t="shared" si="44"/>
        <v>0</v>
      </c>
      <c r="AH69" s="22">
        <f t="shared" si="44"/>
        <v>0</v>
      </c>
      <c r="AI69" s="22">
        <f t="shared" si="44"/>
        <v>42907.485547959019</v>
      </c>
      <c r="AJ69" s="22">
        <f t="shared" si="44"/>
        <v>0</v>
      </c>
      <c r="AK69" s="22">
        <f t="shared" si="44"/>
        <v>14091.989527766533</v>
      </c>
      <c r="AL69" s="22">
        <f t="shared" si="44"/>
        <v>0</v>
      </c>
      <c r="AM69" s="22">
        <f t="shared" si="44"/>
        <v>0</v>
      </c>
      <c r="AN69" s="22">
        <f t="shared" si="44"/>
        <v>0</v>
      </c>
      <c r="AO69" s="22">
        <f t="shared" si="44"/>
        <v>0</v>
      </c>
      <c r="AP69" s="22">
        <f t="shared" si="44"/>
        <v>0</v>
      </c>
      <c r="AQ69" s="22">
        <f t="shared" si="44"/>
        <v>0</v>
      </c>
      <c r="AR69" s="22">
        <f t="shared" si="44"/>
        <v>0</v>
      </c>
      <c r="AS69" s="22">
        <f t="shared" si="44"/>
        <v>0</v>
      </c>
      <c r="AT69" s="22">
        <f t="shared" si="44"/>
        <v>0</v>
      </c>
      <c r="AU69" s="22">
        <f t="shared" si="44"/>
        <v>0</v>
      </c>
      <c r="AV69" s="22">
        <f t="shared" si="44"/>
        <v>0</v>
      </c>
      <c r="AW69" s="22">
        <f t="shared" si="44"/>
        <v>0</v>
      </c>
      <c r="AX69" s="22">
        <f t="shared" si="44"/>
        <v>0</v>
      </c>
      <c r="AY69" s="22">
        <f t="shared" si="44"/>
        <v>0</v>
      </c>
      <c r="AZ69" s="22">
        <f t="shared" si="44"/>
        <v>0</v>
      </c>
      <c r="BA69" s="22">
        <f t="shared" si="44"/>
        <v>567.52492427450488</v>
      </c>
      <c r="BB69" s="22">
        <f t="shared" si="6"/>
        <v>57567.000000000058</v>
      </c>
      <c r="BC69" s="22">
        <f t="shared" si="7"/>
        <v>57567.000000000058</v>
      </c>
      <c r="BD69" s="22">
        <f t="shared" si="8"/>
        <v>5727000</v>
      </c>
      <c r="BE69" s="22">
        <f t="shared" ref="BE69" si="45">SUM(BE64:BE68)</f>
        <v>0</v>
      </c>
      <c r="BF69" s="22">
        <f t="shared" ref="BF69:BF132" si="46">BD69+BE69</f>
        <v>5727000</v>
      </c>
    </row>
    <row r="70" spans="1:58" ht="16.5" thickBot="1">
      <c r="A70" s="10">
        <v>68</v>
      </c>
      <c r="B70" s="182"/>
      <c r="C70" s="194" t="s">
        <v>84</v>
      </c>
      <c r="D70" s="195"/>
      <c r="E70" s="28">
        <f>E63+E69</f>
        <v>55255192</v>
      </c>
      <c r="F70" s="28">
        <f>F63+F69</f>
        <v>0</v>
      </c>
      <c r="G70" s="28">
        <f t="shared" ref="G70:AB70" si="47">G63+G69</f>
        <v>0</v>
      </c>
      <c r="H70" s="28">
        <f t="shared" si="47"/>
        <v>0</v>
      </c>
      <c r="I70" s="28">
        <f t="shared" si="47"/>
        <v>0</v>
      </c>
      <c r="J70" s="28">
        <f t="shared" si="47"/>
        <v>0</v>
      </c>
      <c r="K70" s="28">
        <f t="shared" si="47"/>
        <v>0</v>
      </c>
      <c r="L70" s="28">
        <f t="shared" si="47"/>
        <v>0</v>
      </c>
      <c r="M70" s="28">
        <f t="shared" si="47"/>
        <v>0</v>
      </c>
      <c r="N70" s="28">
        <f t="shared" si="47"/>
        <v>0</v>
      </c>
      <c r="O70" s="28">
        <f t="shared" si="47"/>
        <v>0</v>
      </c>
      <c r="P70" s="28">
        <f t="shared" si="47"/>
        <v>0</v>
      </c>
      <c r="Q70" s="28">
        <f t="shared" si="47"/>
        <v>0</v>
      </c>
      <c r="R70" s="28">
        <f t="shared" si="47"/>
        <v>0</v>
      </c>
      <c r="S70" s="28">
        <f t="shared" si="47"/>
        <v>0</v>
      </c>
      <c r="T70" s="28">
        <f t="shared" si="47"/>
        <v>0</v>
      </c>
      <c r="U70" s="28">
        <f t="shared" si="47"/>
        <v>0</v>
      </c>
      <c r="V70" s="28">
        <f t="shared" si="47"/>
        <v>0</v>
      </c>
      <c r="W70" s="28">
        <f t="shared" si="47"/>
        <v>0</v>
      </c>
      <c r="X70" s="28">
        <f t="shared" si="47"/>
        <v>0</v>
      </c>
      <c r="Y70" s="28">
        <f t="shared" si="47"/>
        <v>0</v>
      </c>
      <c r="Z70" s="28">
        <f t="shared" si="47"/>
        <v>0</v>
      </c>
      <c r="AA70" s="28">
        <f t="shared" si="47"/>
        <v>-941000</v>
      </c>
      <c r="AB70" s="28">
        <f t="shared" si="47"/>
        <v>0</v>
      </c>
      <c r="AC70" s="28">
        <f t="shared" si="43"/>
        <v>-941000</v>
      </c>
      <c r="AD70" s="28">
        <f t="shared" ref="AD70:BA70" si="48">AD63+AD69</f>
        <v>4820000</v>
      </c>
      <c r="AE70" s="28">
        <f t="shared" si="48"/>
        <v>0</v>
      </c>
      <c r="AF70" s="28">
        <f t="shared" si="48"/>
        <v>0</v>
      </c>
      <c r="AG70" s="28">
        <f t="shared" si="48"/>
        <v>0</v>
      </c>
      <c r="AH70" s="28">
        <f t="shared" si="48"/>
        <v>0</v>
      </c>
      <c r="AI70" s="28">
        <f t="shared" si="48"/>
        <v>73337.871911243245</v>
      </c>
      <c r="AJ70" s="28">
        <f t="shared" si="48"/>
        <v>0</v>
      </c>
      <c r="AK70" s="28">
        <f t="shared" si="48"/>
        <v>24109.713689055279</v>
      </c>
      <c r="AL70" s="28">
        <f t="shared" si="48"/>
        <v>0</v>
      </c>
      <c r="AM70" s="28">
        <f t="shared" si="48"/>
        <v>0</v>
      </c>
      <c r="AN70" s="28">
        <f t="shared" si="48"/>
        <v>0</v>
      </c>
      <c r="AO70" s="28">
        <f t="shared" si="48"/>
        <v>0</v>
      </c>
      <c r="AP70" s="28">
        <f t="shared" si="48"/>
        <v>0</v>
      </c>
      <c r="AQ70" s="28">
        <f t="shared" si="48"/>
        <v>0</v>
      </c>
      <c r="AR70" s="28">
        <f t="shared" si="48"/>
        <v>0</v>
      </c>
      <c r="AS70" s="28">
        <f t="shared" si="48"/>
        <v>0</v>
      </c>
      <c r="AT70" s="28">
        <f t="shared" si="48"/>
        <v>0</v>
      </c>
      <c r="AU70" s="28">
        <f t="shared" si="48"/>
        <v>0</v>
      </c>
      <c r="AV70" s="28">
        <f t="shared" si="48"/>
        <v>0</v>
      </c>
      <c r="AW70" s="28">
        <f t="shared" si="48"/>
        <v>0</v>
      </c>
      <c r="AX70" s="28">
        <f t="shared" si="48"/>
        <v>0</v>
      </c>
      <c r="AY70" s="28">
        <f t="shared" si="48"/>
        <v>0</v>
      </c>
      <c r="AZ70" s="28">
        <f t="shared" si="48"/>
        <v>0</v>
      </c>
      <c r="BA70" s="28">
        <f t="shared" si="48"/>
        <v>360.41439970154897</v>
      </c>
      <c r="BB70" s="28">
        <f t="shared" si="6"/>
        <v>4917808</v>
      </c>
      <c r="BC70" s="28">
        <f t="shared" si="7"/>
        <v>3976808</v>
      </c>
      <c r="BD70" s="28">
        <f t="shared" si="8"/>
        <v>59232000</v>
      </c>
      <c r="BE70" s="28">
        <f t="shared" ref="BE70" si="49">BE63+BE69</f>
        <v>0</v>
      </c>
      <c r="BF70" s="28">
        <f t="shared" si="46"/>
        <v>59232000</v>
      </c>
    </row>
    <row r="71" spans="1:58" ht="15" customHeight="1" outlineLevel="1" thickTop="1">
      <c r="A71" s="10">
        <v>69</v>
      </c>
      <c r="B71" s="182"/>
      <c r="C71" s="17" t="s">
        <v>85</v>
      </c>
      <c r="D71" s="25">
        <v>555</v>
      </c>
      <c r="E71" s="16">
        <v>89082886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6">
        <v>0</v>
      </c>
      <c r="Q71" s="16">
        <v>0</v>
      </c>
      <c r="R71" s="16">
        <v>0</v>
      </c>
      <c r="S71" s="16">
        <v>0</v>
      </c>
      <c r="T71" s="16">
        <v>0</v>
      </c>
      <c r="U71" s="16">
        <v>0</v>
      </c>
      <c r="V71" s="16">
        <v>0</v>
      </c>
      <c r="W71" s="16">
        <v>0</v>
      </c>
      <c r="X71" s="16">
        <v>0</v>
      </c>
      <c r="Y71" s="16">
        <v>0</v>
      </c>
      <c r="Z71" s="16">
        <v>0</v>
      </c>
      <c r="AA71" s="16">
        <v>-14801000</v>
      </c>
      <c r="AB71" s="16">
        <v>0</v>
      </c>
      <c r="AC71" s="16">
        <f t="shared" si="43"/>
        <v>-14801000</v>
      </c>
      <c r="AD71" s="16">
        <v>-3499000</v>
      </c>
      <c r="AE71" s="16">
        <v>0</v>
      </c>
      <c r="AF71" s="16">
        <v>0</v>
      </c>
      <c r="AG71" s="16">
        <v>0</v>
      </c>
      <c r="AH71" s="16">
        <v>0</v>
      </c>
      <c r="AI71" s="16">
        <v>0</v>
      </c>
      <c r="AJ71" s="16">
        <v>0</v>
      </c>
      <c r="AK71" s="16">
        <v>0</v>
      </c>
      <c r="AL71" s="16">
        <v>0</v>
      </c>
      <c r="AM71" s="16">
        <v>0</v>
      </c>
      <c r="AN71" s="16">
        <v>0</v>
      </c>
      <c r="AO71" s="16">
        <v>0</v>
      </c>
      <c r="AP71" s="16">
        <v>0</v>
      </c>
      <c r="AQ71" s="16">
        <v>0</v>
      </c>
      <c r="AR71" s="16">
        <v>0</v>
      </c>
      <c r="AS71" s="16">
        <v>0</v>
      </c>
      <c r="AT71" s="16">
        <v>0</v>
      </c>
      <c r="AU71" s="16">
        <v>0</v>
      </c>
      <c r="AV71" s="16">
        <v>0</v>
      </c>
      <c r="AW71" s="16">
        <v>0</v>
      </c>
      <c r="AX71" s="16">
        <v>0</v>
      </c>
      <c r="AY71" s="16">
        <v>0</v>
      </c>
      <c r="AZ71" s="16">
        <v>0</v>
      </c>
      <c r="BA71" s="16">
        <v>114</v>
      </c>
      <c r="BB71" s="16">
        <f t="shared" si="6"/>
        <v>-3498886</v>
      </c>
      <c r="BC71" s="16">
        <f t="shared" si="7"/>
        <v>-18299886</v>
      </c>
      <c r="BD71" s="16">
        <f t="shared" si="8"/>
        <v>70783000</v>
      </c>
      <c r="BE71" s="16"/>
      <c r="BF71" s="16">
        <f t="shared" si="46"/>
        <v>70783000</v>
      </c>
    </row>
    <row r="72" spans="1:58" ht="15" customHeight="1" outlineLevel="1">
      <c r="A72" s="10">
        <v>70</v>
      </c>
      <c r="B72" s="182"/>
      <c r="C72" s="17" t="s">
        <v>86</v>
      </c>
      <c r="D72" s="25">
        <v>555.1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6">
        <v>0</v>
      </c>
      <c r="Q72" s="16">
        <v>0</v>
      </c>
      <c r="R72" s="16">
        <v>0</v>
      </c>
      <c r="S72" s="16">
        <v>0</v>
      </c>
      <c r="T72" s="16">
        <v>0</v>
      </c>
      <c r="U72" s="16">
        <v>0</v>
      </c>
      <c r="V72" s="16">
        <v>0</v>
      </c>
      <c r="W72" s="16">
        <v>0</v>
      </c>
      <c r="X72" s="16">
        <v>0</v>
      </c>
      <c r="Y72" s="16">
        <v>0</v>
      </c>
      <c r="Z72" s="16">
        <v>0</v>
      </c>
      <c r="AA72" s="16">
        <v>0</v>
      </c>
      <c r="AB72" s="16">
        <v>0</v>
      </c>
      <c r="AC72" s="16">
        <f t="shared" si="43"/>
        <v>0</v>
      </c>
      <c r="AD72" s="16">
        <v>0</v>
      </c>
      <c r="AE72" s="16">
        <v>0</v>
      </c>
      <c r="AF72" s="16">
        <v>0</v>
      </c>
      <c r="AG72" s="16">
        <v>0</v>
      </c>
      <c r="AH72" s="16">
        <v>0</v>
      </c>
      <c r="AI72" s="16">
        <v>0</v>
      </c>
      <c r="AJ72" s="16">
        <v>0</v>
      </c>
      <c r="AK72" s="16">
        <v>0</v>
      </c>
      <c r="AL72" s="16">
        <v>0</v>
      </c>
      <c r="AM72" s="16">
        <v>0</v>
      </c>
      <c r="AN72" s="16">
        <v>0</v>
      </c>
      <c r="AO72" s="16">
        <v>0</v>
      </c>
      <c r="AP72" s="16">
        <v>0</v>
      </c>
      <c r="AQ72" s="16">
        <v>0</v>
      </c>
      <c r="AR72" s="16">
        <v>0</v>
      </c>
      <c r="AS72" s="16">
        <v>0</v>
      </c>
      <c r="AT72" s="16">
        <v>0</v>
      </c>
      <c r="AU72" s="16">
        <v>0</v>
      </c>
      <c r="AV72" s="16">
        <v>0</v>
      </c>
      <c r="AW72" s="16">
        <v>0</v>
      </c>
      <c r="AX72" s="16">
        <v>0</v>
      </c>
      <c r="AY72" s="16">
        <v>0</v>
      </c>
      <c r="AZ72" s="16">
        <v>0</v>
      </c>
      <c r="BA72" s="16">
        <v>0</v>
      </c>
      <c r="BB72" s="16">
        <f t="shared" si="6"/>
        <v>0</v>
      </c>
      <c r="BC72" s="16">
        <f t="shared" si="7"/>
        <v>0</v>
      </c>
      <c r="BD72" s="16">
        <f t="shared" si="8"/>
        <v>0</v>
      </c>
      <c r="BE72" s="16"/>
      <c r="BF72" s="16">
        <f t="shared" si="46"/>
        <v>0</v>
      </c>
    </row>
    <row r="73" spans="1:58" ht="15" customHeight="1" outlineLevel="1">
      <c r="A73" s="10">
        <v>71</v>
      </c>
      <c r="B73" s="182"/>
      <c r="C73" s="17" t="s">
        <v>87</v>
      </c>
      <c r="D73" s="25">
        <v>556</v>
      </c>
      <c r="E73" s="16">
        <v>504846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6">
        <v>0</v>
      </c>
      <c r="Q73" s="16">
        <v>0</v>
      </c>
      <c r="R73" s="16">
        <v>0</v>
      </c>
      <c r="S73" s="16">
        <v>0</v>
      </c>
      <c r="T73" s="16">
        <v>0</v>
      </c>
      <c r="U73" s="16">
        <v>0</v>
      </c>
      <c r="V73" s="16">
        <v>0</v>
      </c>
      <c r="W73" s="16">
        <v>0</v>
      </c>
      <c r="X73" s="16">
        <v>0</v>
      </c>
      <c r="Y73" s="16">
        <v>0</v>
      </c>
      <c r="Z73" s="16">
        <v>0</v>
      </c>
      <c r="AA73" s="16">
        <v>0</v>
      </c>
      <c r="AB73" s="16">
        <v>0</v>
      </c>
      <c r="AC73" s="16">
        <f t="shared" si="43"/>
        <v>0</v>
      </c>
      <c r="AD73" s="16">
        <v>0</v>
      </c>
      <c r="AE73" s="16">
        <v>0</v>
      </c>
      <c r="AF73" s="16">
        <v>0</v>
      </c>
      <c r="AG73" s="16">
        <v>0</v>
      </c>
      <c r="AH73" s="16">
        <v>0</v>
      </c>
      <c r="AI73" s="16">
        <v>11636.952650323576</v>
      </c>
      <c r="AJ73" s="16">
        <v>0</v>
      </c>
      <c r="AK73" s="16">
        <v>3897.9249998692803</v>
      </c>
      <c r="AL73" s="16">
        <v>0</v>
      </c>
      <c r="AM73" s="16">
        <v>0</v>
      </c>
      <c r="AN73" s="16">
        <v>0</v>
      </c>
      <c r="AO73" s="16">
        <v>0</v>
      </c>
      <c r="AP73" s="16">
        <v>0</v>
      </c>
      <c r="AQ73" s="16">
        <v>0</v>
      </c>
      <c r="AR73" s="16">
        <v>0</v>
      </c>
      <c r="AS73" s="16">
        <v>0</v>
      </c>
      <c r="AT73" s="16">
        <v>0</v>
      </c>
      <c r="AU73" s="16">
        <v>0</v>
      </c>
      <c r="AV73" s="16">
        <v>0</v>
      </c>
      <c r="AW73" s="16">
        <v>0</v>
      </c>
      <c r="AX73" s="16">
        <v>0</v>
      </c>
      <c r="AY73" s="16">
        <v>0</v>
      </c>
      <c r="AZ73" s="16">
        <v>0</v>
      </c>
      <c r="BA73" s="16">
        <v>-380.87765019288054</v>
      </c>
      <c r="BB73" s="16">
        <f t="shared" si="6"/>
        <v>15153.999999999975</v>
      </c>
      <c r="BC73" s="16">
        <f t="shared" si="7"/>
        <v>15153.999999999975</v>
      </c>
      <c r="BD73" s="16">
        <f t="shared" si="8"/>
        <v>520000</v>
      </c>
      <c r="BE73" s="16"/>
      <c r="BF73" s="16">
        <f t="shared" si="46"/>
        <v>520000</v>
      </c>
    </row>
    <row r="74" spans="1:58" ht="15" customHeight="1" outlineLevel="1">
      <c r="A74" s="10">
        <v>72</v>
      </c>
      <c r="B74" s="182"/>
      <c r="C74" s="17" t="s">
        <v>88</v>
      </c>
      <c r="D74" s="25">
        <v>557</v>
      </c>
      <c r="E74" s="16">
        <v>37440069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6">
        <v>0</v>
      </c>
      <c r="Q74" s="16">
        <v>0</v>
      </c>
      <c r="R74" s="16">
        <v>0</v>
      </c>
      <c r="S74" s="16">
        <v>0</v>
      </c>
      <c r="T74" s="16">
        <v>0</v>
      </c>
      <c r="U74" s="16">
        <v>0</v>
      </c>
      <c r="V74" s="16">
        <v>0</v>
      </c>
      <c r="W74" s="16">
        <v>0</v>
      </c>
      <c r="X74" s="16">
        <v>300338</v>
      </c>
      <c r="Y74" s="16">
        <v>-5001</v>
      </c>
      <c r="Z74" s="16">
        <v>0</v>
      </c>
      <c r="AA74" s="16">
        <v>-34841000</v>
      </c>
      <c r="AB74" s="16">
        <v>0</v>
      </c>
      <c r="AC74" s="16">
        <f t="shared" si="43"/>
        <v>-34545663</v>
      </c>
      <c r="AD74" s="16">
        <v>2648000</v>
      </c>
      <c r="AE74" s="16">
        <v>0</v>
      </c>
      <c r="AF74" s="16">
        <v>0</v>
      </c>
      <c r="AG74" s="16">
        <v>0</v>
      </c>
      <c r="AH74" s="16">
        <v>0</v>
      </c>
      <c r="AI74" s="16">
        <v>173227.74964469246</v>
      </c>
      <c r="AJ74" s="16">
        <v>0</v>
      </c>
      <c r="AK74" s="16">
        <v>60281.972775433191</v>
      </c>
      <c r="AL74" s="16">
        <v>0</v>
      </c>
      <c r="AM74" s="16">
        <v>0</v>
      </c>
      <c r="AN74" s="16">
        <v>0</v>
      </c>
      <c r="AO74" s="16">
        <v>0</v>
      </c>
      <c r="AP74" s="16">
        <v>0</v>
      </c>
      <c r="AQ74" s="16">
        <v>0</v>
      </c>
      <c r="AR74" s="16">
        <v>0</v>
      </c>
      <c r="AS74" s="16">
        <v>0</v>
      </c>
      <c r="AT74" s="16">
        <v>0</v>
      </c>
      <c r="AU74" s="16">
        <v>0</v>
      </c>
      <c r="AV74" s="16">
        <v>0</v>
      </c>
      <c r="AW74" s="16">
        <v>0</v>
      </c>
      <c r="AX74" s="16">
        <v>0</v>
      </c>
      <c r="AY74" s="16">
        <v>0</v>
      </c>
      <c r="AZ74" s="16">
        <v>0</v>
      </c>
      <c r="BA74" s="16">
        <v>84.277579873800278</v>
      </c>
      <c r="BB74" s="16">
        <f t="shared" si="6"/>
        <v>2881593.9999999995</v>
      </c>
      <c r="BC74" s="16">
        <f t="shared" si="7"/>
        <v>-31664069</v>
      </c>
      <c r="BD74" s="16">
        <f t="shared" si="8"/>
        <v>5776000</v>
      </c>
      <c r="BE74" s="16"/>
      <c r="BF74" s="16">
        <f t="shared" si="46"/>
        <v>5776000</v>
      </c>
    </row>
    <row r="75" spans="1:58">
      <c r="A75" s="10">
        <v>73</v>
      </c>
      <c r="B75" s="183"/>
      <c r="C75" s="194" t="s">
        <v>89</v>
      </c>
      <c r="D75" s="195"/>
      <c r="E75" s="22">
        <f>SUM(E71:E74)</f>
        <v>127027801</v>
      </c>
      <c r="F75" s="22">
        <f>SUM(F71:F74)</f>
        <v>0</v>
      </c>
      <c r="G75" s="22">
        <f t="shared" ref="G75:AB75" si="50">SUM(G71:G74)</f>
        <v>0</v>
      </c>
      <c r="H75" s="22">
        <f t="shared" si="50"/>
        <v>0</v>
      </c>
      <c r="I75" s="22">
        <f t="shared" si="50"/>
        <v>0</v>
      </c>
      <c r="J75" s="22">
        <f t="shared" si="50"/>
        <v>0</v>
      </c>
      <c r="K75" s="22">
        <f t="shared" si="50"/>
        <v>0</v>
      </c>
      <c r="L75" s="22">
        <f t="shared" si="50"/>
        <v>0</v>
      </c>
      <c r="M75" s="22">
        <f t="shared" si="50"/>
        <v>0</v>
      </c>
      <c r="N75" s="22">
        <f t="shared" si="50"/>
        <v>0</v>
      </c>
      <c r="O75" s="22">
        <f t="shared" si="50"/>
        <v>0</v>
      </c>
      <c r="P75" s="22">
        <f t="shared" si="50"/>
        <v>0</v>
      </c>
      <c r="Q75" s="22">
        <f t="shared" si="50"/>
        <v>0</v>
      </c>
      <c r="R75" s="22">
        <f t="shared" si="50"/>
        <v>0</v>
      </c>
      <c r="S75" s="22">
        <f t="shared" si="50"/>
        <v>0</v>
      </c>
      <c r="T75" s="22">
        <f t="shared" si="50"/>
        <v>0</v>
      </c>
      <c r="U75" s="22">
        <f t="shared" si="50"/>
        <v>0</v>
      </c>
      <c r="V75" s="22">
        <f t="shared" si="50"/>
        <v>0</v>
      </c>
      <c r="W75" s="22">
        <f t="shared" si="50"/>
        <v>0</v>
      </c>
      <c r="X75" s="22">
        <f t="shared" si="50"/>
        <v>300338</v>
      </c>
      <c r="Y75" s="22">
        <f t="shared" si="50"/>
        <v>-5001</v>
      </c>
      <c r="Z75" s="22">
        <f t="shared" si="50"/>
        <v>0</v>
      </c>
      <c r="AA75" s="22">
        <f t="shared" si="50"/>
        <v>-49642000</v>
      </c>
      <c r="AB75" s="22">
        <f t="shared" si="50"/>
        <v>0</v>
      </c>
      <c r="AC75" s="22">
        <f t="shared" si="43"/>
        <v>-49346663</v>
      </c>
      <c r="AD75" s="22">
        <f t="shared" ref="AD75:BA75" si="51">SUM(AD71:AD74)</f>
        <v>-851000</v>
      </c>
      <c r="AE75" s="22">
        <f t="shared" si="51"/>
        <v>0</v>
      </c>
      <c r="AF75" s="22">
        <f t="shared" si="51"/>
        <v>0</v>
      </c>
      <c r="AG75" s="22">
        <f t="shared" si="51"/>
        <v>0</v>
      </c>
      <c r="AH75" s="22">
        <f t="shared" si="51"/>
        <v>0</v>
      </c>
      <c r="AI75" s="22">
        <f t="shared" si="51"/>
        <v>184864.70229501603</v>
      </c>
      <c r="AJ75" s="22">
        <f t="shared" si="51"/>
        <v>0</v>
      </c>
      <c r="AK75" s="22">
        <f t="shared" si="51"/>
        <v>64179.897775302474</v>
      </c>
      <c r="AL75" s="22">
        <f t="shared" si="51"/>
        <v>0</v>
      </c>
      <c r="AM75" s="22">
        <f t="shared" si="51"/>
        <v>0</v>
      </c>
      <c r="AN75" s="22">
        <f t="shared" si="51"/>
        <v>0</v>
      </c>
      <c r="AO75" s="22">
        <f t="shared" si="51"/>
        <v>0</v>
      </c>
      <c r="AP75" s="22">
        <f t="shared" si="51"/>
        <v>0</v>
      </c>
      <c r="AQ75" s="22">
        <f t="shared" si="51"/>
        <v>0</v>
      </c>
      <c r="AR75" s="22">
        <f t="shared" si="51"/>
        <v>0</v>
      </c>
      <c r="AS75" s="22">
        <f t="shared" si="51"/>
        <v>0</v>
      </c>
      <c r="AT75" s="22">
        <f t="shared" si="51"/>
        <v>0</v>
      </c>
      <c r="AU75" s="22">
        <f t="shared" si="51"/>
        <v>0</v>
      </c>
      <c r="AV75" s="22">
        <f t="shared" si="51"/>
        <v>0</v>
      </c>
      <c r="AW75" s="22">
        <f t="shared" si="51"/>
        <v>0</v>
      </c>
      <c r="AX75" s="22">
        <f t="shared" si="51"/>
        <v>0</v>
      </c>
      <c r="AY75" s="22">
        <f t="shared" si="51"/>
        <v>0</v>
      </c>
      <c r="AZ75" s="22">
        <f t="shared" si="51"/>
        <v>0</v>
      </c>
      <c r="BA75" s="22">
        <f t="shared" si="51"/>
        <v>-182.60007031908026</v>
      </c>
      <c r="BB75" s="22">
        <f t="shared" ref="BB75:BB106" si="52">SUM(AD75:BA75)</f>
        <v>-602138.00000000047</v>
      </c>
      <c r="BC75" s="22">
        <f t="shared" ref="BC75:BC138" si="53">AC75+BB75</f>
        <v>-49948801</v>
      </c>
      <c r="BD75" s="22">
        <f t="shared" ref="BD75:BD138" si="54">E75+BC75</f>
        <v>77079000</v>
      </c>
      <c r="BE75" s="22">
        <f t="shared" ref="BE75" si="55">SUM(BE71:BE74)</f>
        <v>0</v>
      </c>
      <c r="BF75" s="22">
        <f t="shared" si="46"/>
        <v>77079000</v>
      </c>
    </row>
    <row r="76" spans="1:58" ht="16.5" thickBot="1">
      <c r="A76" s="10">
        <v>74</v>
      </c>
      <c r="B76" s="194" t="s">
        <v>90</v>
      </c>
      <c r="C76" s="194"/>
      <c r="D76" s="195"/>
      <c r="E76" s="28">
        <f>E42+E56+E70+E75</f>
        <v>239081000</v>
      </c>
      <c r="F76" s="28">
        <f>F42+F56+F70+F75</f>
        <v>0</v>
      </c>
      <c r="G76" s="28">
        <f t="shared" ref="G76:AB76" si="56">G42+G56+G70+G75</f>
        <v>5332</v>
      </c>
      <c r="H76" s="28">
        <f t="shared" si="56"/>
        <v>0</v>
      </c>
      <c r="I76" s="28">
        <f t="shared" si="56"/>
        <v>0</v>
      </c>
      <c r="J76" s="28">
        <f t="shared" si="56"/>
        <v>0</v>
      </c>
      <c r="K76" s="28">
        <f t="shared" si="56"/>
        <v>0</v>
      </c>
      <c r="L76" s="28">
        <f t="shared" si="56"/>
        <v>0</v>
      </c>
      <c r="M76" s="28">
        <f t="shared" si="56"/>
        <v>0</v>
      </c>
      <c r="N76" s="28">
        <f t="shared" si="56"/>
        <v>0</v>
      </c>
      <c r="O76" s="28">
        <f t="shared" si="56"/>
        <v>0</v>
      </c>
      <c r="P76" s="28">
        <f t="shared" si="56"/>
        <v>0</v>
      </c>
      <c r="Q76" s="28">
        <f t="shared" si="56"/>
        <v>0</v>
      </c>
      <c r="R76" s="28">
        <f t="shared" si="56"/>
        <v>0</v>
      </c>
      <c r="S76" s="28">
        <f t="shared" si="56"/>
        <v>0</v>
      </c>
      <c r="T76" s="28">
        <f t="shared" si="56"/>
        <v>0</v>
      </c>
      <c r="U76" s="28">
        <f t="shared" si="56"/>
        <v>0</v>
      </c>
      <c r="V76" s="28">
        <f t="shared" si="56"/>
        <v>0</v>
      </c>
      <c r="W76" s="28">
        <f t="shared" si="56"/>
        <v>0</v>
      </c>
      <c r="X76" s="28">
        <f t="shared" si="56"/>
        <v>300338</v>
      </c>
      <c r="Y76" s="28">
        <f t="shared" si="56"/>
        <v>-5001</v>
      </c>
      <c r="Z76" s="28">
        <f t="shared" si="56"/>
        <v>-926302</v>
      </c>
      <c r="AA76" s="28">
        <f t="shared" si="56"/>
        <v>-50587000</v>
      </c>
      <c r="AB76" s="28">
        <f t="shared" si="56"/>
        <v>0</v>
      </c>
      <c r="AC76" s="28">
        <f t="shared" si="43"/>
        <v>-51212633</v>
      </c>
      <c r="AD76" s="28">
        <f t="shared" ref="AD76:BA76" si="57">AD42+AD56+AD70+AD75</f>
        <v>5086000</v>
      </c>
      <c r="AE76" s="28">
        <f t="shared" si="57"/>
        <v>0</v>
      </c>
      <c r="AF76" s="28">
        <f t="shared" si="57"/>
        <v>0</v>
      </c>
      <c r="AG76" s="28">
        <f t="shared" si="57"/>
        <v>230985</v>
      </c>
      <c r="AH76" s="28">
        <f t="shared" si="57"/>
        <v>0</v>
      </c>
      <c r="AI76" s="28">
        <f t="shared" si="57"/>
        <v>910495.22774864594</v>
      </c>
      <c r="AJ76" s="28">
        <f t="shared" si="57"/>
        <v>0</v>
      </c>
      <c r="AK76" s="28">
        <f t="shared" si="57"/>
        <v>301679.42335565313</v>
      </c>
      <c r="AL76" s="28">
        <f t="shared" si="57"/>
        <v>0</v>
      </c>
      <c r="AM76" s="28">
        <f t="shared" si="57"/>
        <v>0</v>
      </c>
      <c r="AN76" s="28">
        <f t="shared" si="57"/>
        <v>0</v>
      </c>
      <c r="AO76" s="28">
        <f t="shared" si="57"/>
        <v>0</v>
      </c>
      <c r="AP76" s="28">
        <f t="shared" si="57"/>
        <v>0</v>
      </c>
      <c r="AQ76" s="28">
        <f t="shared" si="57"/>
        <v>0</v>
      </c>
      <c r="AR76" s="28">
        <f t="shared" si="57"/>
        <v>0</v>
      </c>
      <c r="AS76" s="28">
        <f t="shared" si="57"/>
        <v>0</v>
      </c>
      <c r="AT76" s="28">
        <f t="shared" si="57"/>
        <v>0</v>
      </c>
      <c r="AU76" s="28">
        <f t="shared" si="57"/>
        <v>0</v>
      </c>
      <c r="AV76" s="28">
        <f t="shared" si="57"/>
        <v>0</v>
      </c>
      <c r="AW76" s="28">
        <f t="shared" si="57"/>
        <v>0</v>
      </c>
      <c r="AX76" s="28">
        <f t="shared" si="57"/>
        <v>0</v>
      </c>
      <c r="AY76" s="28">
        <f t="shared" si="57"/>
        <v>-16289</v>
      </c>
      <c r="AZ76" s="28">
        <f t="shared" si="57"/>
        <v>0</v>
      </c>
      <c r="BA76" s="28">
        <f t="shared" si="57"/>
        <v>1762.3488957016089</v>
      </c>
      <c r="BB76" s="28">
        <f t="shared" si="52"/>
        <v>6514633</v>
      </c>
      <c r="BC76" s="28">
        <f t="shared" si="53"/>
        <v>-44698000</v>
      </c>
      <c r="BD76" s="28">
        <f t="shared" si="54"/>
        <v>194383000</v>
      </c>
      <c r="BE76" s="28">
        <f t="shared" ref="BE76" si="58">BE42+BE56+BE70+BE75</f>
        <v>0</v>
      </c>
      <c r="BF76" s="28">
        <f t="shared" si="46"/>
        <v>194383000</v>
      </c>
    </row>
    <row r="77" spans="1:58" ht="15.6" customHeight="1" outlineLevel="1" thickTop="1">
      <c r="A77" s="10">
        <v>75</v>
      </c>
      <c r="B77" s="196" t="s">
        <v>91</v>
      </c>
      <c r="C77" s="17" t="s">
        <v>50</v>
      </c>
      <c r="D77" s="25">
        <v>560</v>
      </c>
      <c r="E77" s="16">
        <v>1651025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6">
        <v>0</v>
      </c>
      <c r="Q77" s="16">
        <v>0</v>
      </c>
      <c r="R77" s="16">
        <v>0</v>
      </c>
      <c r="S77" s="16">
        <v>0</v>
      </c>
      <c r="T77" s="16">
        <v>0</v>
      </c>
      <c r="U77" s="16">
        <v>0</v>
      </c>
      <c r="V77" s="16">
        <v>0</v>
      </c>
      <c r="W77" s="16">
        <v>0</v>
      </c>
      <c r="X77" s="16">
        <v>0</v>
      </c>
      <c r="Y77" s="16">
        <v>0</v>
      </c>
      <c r="Z77" s="16">
        <v>0</v>
      </c>
      <c r="AA77" s="16">
        <v>0</v>
      </c>
      <c r="AB77" s="16">
        <v>0</v>
      </c>
      <c r="AC77" s="29">
        <f t="shared" si="43"/>
        <v>0</v>
      </c>
      <c r="AD77" s="29">
        <v>0</v>
      </c>
      <c r="AE77" s="29">
        <v>-103000</v>
      </c>
      <c r="AF77" s="29">
        <v>0</v>
      </c>
      <c r="AG77" s="29">
        <v>0</v>
      </c>
      <c r="AH77" s="29">
        <v>0</v>
      </c>
      <c r="AI77" s="29">
        <v>58137.982363754963</v>
      </c>
      <c r="AJ77" s="29">
        <v>0</v>
      </c>
      <c r="AK77" s="29">
        <v>19484.829662618587</v>
      </c>
      <c r="AL77" s="29">
        <v>0</v>
      </c>
      <c r="AM77" s="29">
        <v>0</v>
      </c>
      <c r="AN77" s="29">
        <v>0</v>
      </c>
      <c r="AO77" s="29">
        <v>0</v>
      </c>
      <c r="AP77" s="29">
        <v>0</v>
      </c>
      <c r="AQ77" s="29">
        <v>0</v>
      </c>
      <c r="AR77" s="29">
        <v>0</v>
      </c>
      <c r="AS77" s="29">
        <v>0</v>
      </c>
      <c r="AT77" s="29">
        <v>0</v>
      </c>
      <c r="AU77" s="29">
        <v>0</v>
      </c>
      <c r="AV77" s="29">
        <v>0</v>
      </c>
      <c r="AW77" s="29">
        <v>0</v>
      </c>
      <c r="AX77" s="29">
        <v>0</v>
      </c>
      <c r="AY77" s="29">
        <v>0</v>
      </c>
      <c r="AZ77" s="29">
        <v>0</v>
      </c>
      <c r="BA77" s="29">
        <v>352.18797362642363</v>
      </c>
      <c r="BB77" s="29">
        <f t="shared" si="52"/>
        <v>-25025.000000000025</v>
      </c>
      <c r="BC77" s="29">
        <f t="shared" si="53"/>
        <v>-25025.000000000025</v>
      </c>
      <c r="BD77" s="29">
        <f t="shared" si="54"/>
        <v>1626000</v>
      </c>
      <c r="BE77" s="29"/>
      <c r="BF77" s="29">
        <f t="shared" si="46"/>
        <v>1626000</v>
      </c>
    </row>
    <row r="78" spans="1:58" ht="15.6" customHeight="1" outlineLevel="1">
      <c r="A78" s="10">
        <v>76</v>
      </c>
      <c r="B78" s="197"/>
      <c r="C78" s="17" t="s">
        <v>92</v>
      </c>
      <c r="D78" s="25">
        <v>561.1</v>
      </c>
      <c r="E78" s="16">
        <v>2482185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6">
        <v>0</v>
      </c>
      <c r="Q78" s="16">
        <v>0</v>
      </c>
      <c r="R78" s="16">
        <v>0</v>
      </c>
      <c r="S78" s="16">
        <v>0</v>
      </c>
      <c r="T78" s="16">
        <v>0</v>
      </c>
      <c r="U78" s="16">
        <v>0</v>
      </c>
      <c r="V78" s="16">
        <v>0</v>
      </c>
      <c r="W78" s="16">
        <v>0</v>
      </c>
      <c r="X78" s="16">
        <v>0</v>
      </c>
      <c r="Y78" s="16">
        <v>0</v>
      </c>
      <c r="Z78" s="16">
        <v>0</v>
      </c>
      <c r="AA78" s="16">
        <v>0</v>
      </c>
      <c r="AB78" s="16">
        <v>0</v>
      </c>
      <c r="AC78" s="16">
        <f t="shared" si="43"/>
        <v>0</v>
      </c>
      <c r="AD78" s="16">
        <v>0</v>
      </c>
      <c r="AE78" s="16">
        <v>0</v>
      </c>
      <c r="AF78" s="16">
        <v>0</v>
      </c>
      <c r="AG78" s="16">
        <v>0</v>
      </c>
      <c r="AH78" s="16">
        <v>0</v>
      </c>
      <c r="AI78" s="16">
        <v>201.68561370840587</v>
      </c>
      <c r="AJ78" s="16">
        <v>0</v>
      </c>
      <c r="AK78" s="16">
        <v>67.556809708778346</v>
      </c>
      <c r="AL78" s="16">
        <v>0</v>
      </c>
      <c r="AM78" s="16">
        <v>0</v>
      </c>
      <c r="AN78" s="16">
        <v>0</v>
      </c>
      <c r="AO78" s="16">
        <v>0</v>
      </c>
      <c r="AP78" s="16">
        <v>0</v>
      </c>
      <c r="AQ78" s="16">
        <v>0</v>
      </c>
      <c r="AR78" s="16">
        <v>0</v>
      </c>
      <c r="AS78" s="16">
        <v>0</v>
      </c>
      <c r="AT78" s="16">
        <v>0</v>
      </c>
      <c r="AU78" s="16">
        <v>0</v>
      </c>
      <c r="AV78" s="16">
        <v>0</v>
      </c>
      <c r="AW78" s="16">
        <v>0</v>
      </c>
      <c r="AX78" s="16">
        <v>0</v>
      </c>
      <c r="AY78" s="16">
        <v>0</v>
      </c>
      <c r="AZ78" s="16">
        <v>0</v>
      </c>
      <c r="BA78" s="16">
        <v>-454.24242341704667</v>
      </c>
      <c r="BB78" s="16">
        <f t="shared" si="52"/>
        <v>-184.99999999986244</v>
      </c>
      <c r="BC78" s="16">
        <f t="shared" si="53"/>
        <v>-184.99999999986244</v>
      </c>
      <c r="BD78" s="16">
        <f t="shared" si="54"/>
        <v>2482000</v>
      </c>
      <c r="BE78" s="16"/>
      <c r="BF78" s="16">
        <f t="shared" si="46"/>
        <v>2482000</v>
      </c>
    </row>
    <row r="79" spans="1:58" ht="31.5" customHeight="1" outlineLevel="1">
      <c r="A79" s="10">
        <v>77</v>
      </c>
      <c r="B79" s="197"/>
      <c r="C79" s="32" t="s">
        <v>93</v>
      </c>
      <c r="D79" s="25">
        <v>561.20000000000005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6">
        <v>0</v>
      </c>
      <c r="Q79" s="16">
        <v>0</v>
      </c>
      <c r="R79" s="16">
        <v>0</v>
      </c>
      <c r="S79" s="16">
        <v>0</v>
      </c>
      <c r="T79" s="16">
        <v>0</v>
      </c>
      <c r="U79" s="16">
        <v>0</v>
      </c>
      <c r="V79" s="16">
        <v>0</v>
      </c>
      <c r="W79" s="16">
        <v>0</v>
      </c>
      <c r="X79" s="16">
        <v>0</v>
      </c>
      <c r="Y79" s="16">
        <v>0</v>
      </c>
      <c r="Z79" s="16">
        <v>0</v>
      </c>
      <c r="AA79" s="16">
        <v>0</v>
      </c>
      <c r="AB79" s="16">
        <v>0</v>
      </c>
      <c r="AC79" s="16">
        <f t="shared" si="43"/>
        <v>0</v>
      </c>
      <c r="AD79" s="16">
        <v>0</v>
      </c>
      <c r="AE79" s="16">
        <v>0</v>
      </c>
      <c r="AF79" s="16">
        <v>0</v>
      </c>
      <c r="AG79" s="16">
        <v>0</v>
      </c>
      <c r="AH79" s="16">
        <v>0</v>
      </c>
      <c r="AI79" s="16">
        <v>2235.4128617181104</v>
      </c>
      <c r="AJ79" s="16">
        <v>0</v>
      </c>
      <c r="AK79" s="16">
        <v>748.77607055297813</v>
      </c>
      <c r="AL79" s="16">
        <v>0</v>
      </c>
      <c r="AM79" s="16">
        <v>0</v>
      </c>
      <c r="AN79" s="16">
        <v>0</v>
      </c>
      <c r="AO79" s="16">
        <v>0</v>
      </c>
      <c r="AP79" s="16">
        <v>0</v>
      </c>
      <c r="AQ79" s="16">
        <v>0</v>
      </c>
      <c r="AR79" s="16">
        <v>0</v>
      </c>
      <c r="AS79" s="16">
        <v>0</v>
      </c>
      <c r="AT79" s="16">
        <v>0</v>
      </c>
      <c r="AU79" s="16">
        <v>0</v>
      </c>
      <c r="AV79" s="16">
        <v>0</v>
      </c>
      <c r="AW79" s="16">
        <v>0</v>
      </c>
      <c r="AX79" s="16">
        <v>0</v>
      </c>
      <c r="AY79" s="16">
        <v>0</v>
      </c>
      <c r="AZ79" s="16">
        <v>0</v>
      </c>
      <c r="BA79" s="16">
        <v>15.811067728911439</v>
      </c>
      <c r="BB79" s="16">
        <f t="shared" si="52"/>
        <v>3000</v>
      </c>
      <c r="BC79" s="16">
        <f t="shared" si="53"/>
        <v>3000</v>
      </c>
      <c r="BD79" s="16">
        <f t="shared" si="54"/>
        <v>3000</v>
      </c>
      <c r="BE79" s="16"/>
      <c r="BF79" s="16">
        <f t="shared" si="46"/>
        <v>3000</v>
      </c>
    </row>
    <row r="80" spans="1:58" ht="15.6" customHeight="1" outlineLevel="1">
      <c r="A80" s="10">
        <v>78</v>
      </c>
      <c r="B80" s="197"/>
      <c r="C80" s="17" t="s">
        <v>94</v>
      </c>
      <c r="D80" s="25">
        <v>561.29999999999995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6">
        <v>0</v>
      </c>
      <c r="Q80" s="16">
        <v>0</v>
      </c>
      <c r="R80" s="16">
        <v>0</v>
      </c>
      <c r="S80" s="16">
        <v>0</v>
      </c>
      <c r="T80" s="16">
        <v>0</v>
      </c>
      <c r="U80" s="16">
        <v>0</v>
      </c>
      <c r="V80" s="16">
        <v>0</v>
      </c>
      <c r="W80" s="16">
        <v>0</v>
      </c>
      <c r="X80" s="16">
        <v>0</v>
      </c>
      <c r="Y80" s="16">
        <v>0</v>
      </c>
      <c r="Z80" s="16">
        <v>0</v>
      </c>
      <c r="AA80" s="16">
        <v>0</v>
      </c>
      <c r="AB80" s="16">
        <v>0</v>
      </c>
      <c r="AC80" s="16">
        <f t="shared" si="43"/>
        <v>0</v>
      </c>
      <c r="AD80" s="16">
        <v>0</v>
      </c>
      <c r="AE80" s="16">
        <v>0</v>
      </c>
      <c r="AF80" s="16">
        <v>0</v>
      </c>
      <c r="AG80" s="16">
        <v>0</v>
      </c>
      <c r="AH80" s="16">
        <v>0</v>
      </c>
      <c r="AI80" s="16">
        <v>28241.691257926788</v>
      </c>
      <c r="AJ80" s="16">
        <v>0</v>
      </c>
      <c r="AK80" s="16">
        <v>9459.864425056463</v>
      </c>
      <c r="AL80" s="16">
        <v>0</v>
      </c>
      <c r="AM80" s="16">
        <v>0</v>
      </c>
      <c r="AN80" s="16">
        <v>0</v>
      </c>
      <c r="AO80" s="16">
        <v>0</v>
      </c>
      <c r="AP80" s="16">
        <v>0</v>
      </c>
      <c r="AQ80" s="16">
        <v>0</v>
      </c>
      <c r="AR80" s="16">
        <v>0</v>
      </c>
      <c r="AS80" s="16">
        <v>0</v>
      </c>
      <c r="AT80" s="16">
        <v>0</v>
      </c>
      <c r="AU80" s="16">
        <v>0</v>
      </c>
      <c r="AV80" s="16">
        <v>0</v>
      </c>
      <c r="AW80" s="16">
        <v>0</v>
      </c>
      <c r="AX80" s="16">
        <v>0</v>
      </c>
      <c r="AY80" s="16">
        <v>0</v>
      </c>
      <c r="AZ80" s="16">
        <v>0</v>
      </c>
      <c r="BA80" s="16">
        <v>298.44431701675057</v>
      </c>
      <c r="BB80" s="16">
        <f t="shared" si="52"/>
        <v>38000</v>
      </c>
      <c r="BC80" s="16">
        <f t="shared" si="53"/>
        <v>38000</v>
      </c>
      <c r="BD80" s="16">
        <f t="shared" si="54"/>
        <v>38000</v>
      </c>
      <c r="BE80" s="16"/>
      <c r="BF80" s="16">
        <f t="shared" si="46"/>
        <v>38000</v>
      </c>
    </row>
    <row r="81" spans="1:58" ht="15.6" customHeight="1" outlineLevel="1">
      <c r="A81" s="10">
        <v>79</v>
      </c>
      <c r="B81" s="197"/>
      <c r="C81" s="17" t="s">
        <v>95</v>
      </c>
      <c r="D81" s="25">
        <v>561.4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6">
        <v>0</v>
      </c>
      <c r="Q81" s="16">
        <v>0</v>
      </c>
      <c r="R81" s="16">
        <v>0</v>
      </c>
      <c r="S81" s="16">
        <v>0</v>
      </c>
      <c r="T81" s="16">
        <v>0</v>
      </c>
      <c r="U81" s="16">
        <v>0</v>
      </c>
      <c r="V81" s="16">
        <v>0</v>
      </c>
      <c r="W81" s="16">
        <v>0</v>
      </c>
      <c r="X81" s="16">
        <v>0</v>
      </c>
      <c r="Y81" s="16">
        <v>0</v>
      </c>
      <c r="Z81" s="16">
        <v>0</v>
      </c>
      <c r="AA81" s="16">
        <v>0</v>
      </c>
      <c r="AB81" s="16">
        <v>0</v>
      </c>
      <c r="AC81" s="16">
        <f t="shared" si="43"/>
        <v>0</v>
      </c>
      <c r="AD81" s="16">
        <v>0</v>
      </c>
      <c r="AE81" s="16">
        <v>0</v>
      </c>
      <c r="AF81" s="16">
        <v>0</v>
      </c>
      <c r="AG81" s="16">
        <v>0</v>
      </c>
      <c r="AH81" s="16">
        <v>0</v>
      </c>
      <c r="AI81" s="16">
        <v>37759.530494277627</v>
      </c>
      <c r="AJ81" s="16">
        <v>0</v>
      </c>
      <c r="AK81" s="16">
        <v>12645.370149053166</v>
      </c>
      <c r="AL81" s="16">
        <v>0</v>
      </c>
      <c r="AM81" s="16">
        <v>0</v>
      </c>
      <c r="AN81" s="16">
        <v>0</v>
      </c>
      <c r="AO81" s="16">
        <v>0</v>
      </c>
      <c r="AP81" s="16">
        <v>0</v>
      </c>
      <c r="AQ81" s="16">
        <v>0</v>
      </c>
      <c r="AR81" s="16">
        <v>0</v>
      </c>
      <c r="AS81" s="16">
        <v>0</v>
      </c>
      <c r="AT81" s="16">
        <v>0</v>
      </c>
      <c r="AU81" s="16">
        <v>0</v>
      </c>
      <c r="AV81" s="16">
        <v>0</v>
      </c>
      <c r="AW81" s="16">
        <v>0</v>
      </c>
      <c r="AX81" s="16">
        <v>0</v>
      </c>
      <c r="AY81" s="16">
        <v>0</v>
      </c>
      <c r="AZ81" s="16">
        <v>0</v>
      </c>
      <c r="BA81" s="16">
        <v>-404.90064333079499</v>
      </c>
      <c r="BB81" s="16">
        <f t="shared" si="52"/>
        <v>50000</v>
      </c>
      <c r="BC81" s="16">
        <f t="shared" si="53"/>
        <v>50000</v>
      </c>
      <c r="BD81" s="16">
        <f t="shared" si="54"/>
        <v>50000</v>
      </c>
      <c r="BE81" s="16"/>
      <c r="BF81" s="16">
        <f t="shared" si="46"/>
        <v>50000</v>
      </c>
    </row>
    <row r="82" spans="1:58" ht="15.6" customHeight="1" outlineLevel="1">
      <c r="A82" s="10">
        <v>80</v>
      </c>
      <c r="B82" s="197"/>
      <c r="C82" s="17" t="s">
        <v>96</v>
      </c>
      <c r="D82" s="25">
        <v>561.5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6">
        <v>0</v>
      </c>
      <c r="Q82" s="16">
        <v>0</v>
      </c>
      <c r="R82" s="16">
        <v>0</v>
      </c>
      <c r="S82" s="16">
        <v>0</v>
      </c>
      <c r="T82" s="16">
        <v>0</v>
      </c>
      <c r="U82" s="16">
        <v>0</v>
      </c>
      <c r="V82" s="16">
        <v>0</v>
      </c>
      <c r="W82" s="16">
        <v>0</v>
      </c>
      <c r="X82" s="16">
        <v>0</v>
      </c>
      <c r="Y82" s="16">
        <v>0</v>
      </c>
      <c r="Z82" s="16">
        <v>0</v>
      </c>
      <c r="AA82" s="16">
        <v>0</v>
      </c>
      <c r="AB82" s="16">
        <v>0</v>
      </c>
      <c r="AC82" s="16">
        <f t="shared" si="43"/>
        <v>0</v>
      </c>
      <c r="AD82" s="16">
        <v>0</v>
      </c>
      <c r="AE82" s="16">
        <v>0</v>
      </c>
      <c r="AF82" s="16">
        <v>0</v>
      </c>
      <c r="AG82" s="16">
        <v>0</v>
      </c>
      <c r="AH82" s="16">
        <v>0</v>
      </c>
      <c r="AI82" s="16">
        <v>24702.806560617002</v>
      </c>
      <c r="AJ82" s="16">
        <v>0</v>
      </c>
      <c r="AK82" s="16">
        <v>8273.2477411939344</v>
      </c>
      <c r="AL82" s="16">
        <v>0</v>
      </c>
      <c r="AM82" s="16">
        <v>0</v>
      </c>
      <c r="AN82" s="16">
        <v>0</v>
      </c>
      <c r="AO82" s="16">
        <v>0</v>
      </c>
      <c r="AP82" s="16">
        <v>0</v>
      </c>
      <c r="AQ82" s="16">
        <v>0</v>
      </c>
      <c r="AR82" s="16">
        <v>0</v>
      </c>
      <c r="AS82" s="16">
        <v>0</v>
      </c>
      <c r="AT82" s="16">
        <v>0</v>
      </c>
      <c r="AU82" s="16">
        <v>0</v>
      </c>
      <c r="AV82" s="16">
        <v>0</v>
      </c>
      <c r="AW82" s="16">
        <v>0</v>
      </c>
      <c r="AX82" s="16">
        <v>0</v>
      </c>
      <c r="AY82" s="16">
        <v>0</v>
      </c>
      <c r="AZ82" s="16">
        <v>0</v>
      </c>
      <c r="BA82" s="16">
        <v>23.945698189061659</v>
      </c>
      <c r="BB82" s="16">
        <f t="shared" si="52"/>
        <v>33000</v>
      </c>
      <c r="BC82" s="16">
        <f t="shared" si="53"/>
        <v>33000</v>
      </c>
      <c r="BD82" s="16">
        <f t="shared" si="54"/>
        <v>33000</v>
      </c>
      <c r="BE82" s="16"/>
      <c r="BF82" s="16">
        <f t="shared" si="46"/>
        <v>33000</v>
      </c>
    </row>
    <row r="83" spans="1:58" ht="15.6" customHeight="1" outlineLevel="1">
      <c r="A83" s="10">
        <v>81</v>
      </c>
      <c r="B83" s="197"/>
      <c r="C83" s="17" t="s">
        <v>97</v>
      </c>
      <c r="D83" s="25">
        <v>561.6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6">
        <v>0</v>
      </c>
      <c r="Q83" s="16">
        <v>0</v>
      </c>
      <c r="R83" s="16">
        <v>0</v>
      </c>
      <c r="S83" s="16">
        <v>0</v>
      </c>
      <c r="T83" s="16">
        <v>0</v>
      </c>
      <c r="U83" s="16">
        <v>0</v>
      </c>
      <c r="V83" s="16">
        <v>0</v>
      </c>
      <c r="W83" s="16">
        <v>0</v>
      </c>
      <c r="X83" s="16">
        <v>0</v>
      </c>
      <c r="Y83" s="16">
        <v>0</v>
      </c>
      <c r="Z83" s="16">
        <v>0</v>
      </c>
      <c r="AA83" s="16">
        <v>0</v>
      </c>
      <c r="AB83" s="16">
        <v>0</v>
      </c>
      <c r="AC83" s="16">
        <f t="shared" si="43"/>
        <v>0</v>
      </c>
      <c r="AD83" s="16">
        <v>0</v>
      </c>
      <c r="AE83" s="16">
        <v>0</v>
      </c>
      <c r="AF83" s="16">
        <v>0</v>
      </c>
      <c r="AG83" s="16">
        <v>0</v>
      </c>
      <c r="AH83" s="16">
        <v>0</v>
      </c>
      <c r="AI83" s="16">
        <v>0</v>
      </c>
      <c r="AJ83" s="16">
        <v>0</v>
      </c>
      <c r="AK83" s="16">
        <v>0</v>
      </c>
      <c r="AL83" s="16">
        <v>0</v>
      </c>
      <c r="AM83" s="16">
        <v>0</v>
      </c>
      <c r="AN83" s="16">
        <v>0</v>
      </c>
      <c r="AO83" s="16">
        <v>0</v>
      </c>
      <c r="AP83" s="16">
        <v>0</v>
      </c>
      <c r="AQ83" s="16">
        <v>0</v>
      </c>
      <c r="AR83" s="16">
        <v>0</v>
      </c>
      <c r="AS83" s="16">
        <v>0</v>
      </c>
      <c r="AT83" s="16">
        <v>0</v>
      </c>
      <c r="AU83" s="16">
        <v>0</v>
      </c>
      <c r="AV83" s="16">
        <v>0</v>
      </c>
      <c r="AW83" s="16">
        <v>0</v>
      </c>
      <c r="AX83" s="16">
        <v>0</v>
      </c>
      <c r="AY83" s="16">
        <v>0</v>
      </c>
      <c r="AZ83" s="16">
        <v>0</v>
      </c>
      <c r="BA83" s="16">
        <v>0</v>
      </c>
      <c r="BB83" s="16">
        <f t="shared" si="52"/>
        <v>0</v>
      </c>
      <c r="BC83" s="16">
        <f t="shared" si="53"/>
        <v>0</v>
      </c>
      <c r="BD83" s="16">
        <f t="shared" si="54"/>
        <v>0</v>
      </c>
      <c r="BE83" s="16"/>
      <c r="BF83" s="16">
        <f t="shared" si="46"/>
        <v>0</v>
      </c>
    </row>
    <row r="84" spans="1:58" ht="15.6" customHeight="1" outlineLevel="1">
      <c r="A84" s="10">
        <v>82</v>
      </c>
      <c r="B84" s="197"/>
      <c r="C84" s="17" t="s">
        <v>98</v>
      </c>
      <c r="D84" s="25">
        <v>561.70000000000005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6">
        <v>0</v>
      </c>
      <c r="Q84" s="16">
        <v>0</v>
      </c>
      <c r="R84" s="16">
        <v>0</v>
      </c>
      <c r="S84" s="16">
        <v>0</v>
      </c>
      <c r="T84" s="16">
        <v>0</v>
      </c>
      <c r="U84" s="16">
        <v>0</v>
      </c>
      <c r="V84" s="16">
        <v>0</v>
      </c>
      <c r="W84" s="16">
        <v>0</v>
      </c>
      <c r="X84" s="16">
        <v>0</v>
      </c>
      <c r="Y84" s="16">
        <v>0</v>
      </c>
      <c r="Z84" s="16">
        <v>0</v>
      </c>
      <c r="AA84" s="16">
        <v>0</v>
      </c>
      <c r="AB84" s="16">
        <v>0</v>
      </c>
      <c r="AC84" s="16">
        <f t="shared" si="43"/>
        <v>0</v>
      </c>
      <c r="AD84" s="16">
        <v>0</v>
      </c>
      <c r="AE84" s="16">
        <v>0</v>
      </c>
      <c r="AF84" s="16">
        <v>0</v>
      </c>
      <c r="AG84" s="16">
        <v>0</v>
      </c>
      <c r="AH84" s="16">
        <v>0</v>
      </c>
      <c r="AI84" s="16">
        <v>0</v>
      </c>
      <c r="AJ84" s="16">
        <v>0</v>
      </c>
      <c r="AK84" s="16">
        <v>0</v>
      </c>
      <c r="AL84" s="16">
        <v>0</v>
      </c>
      <c r="AM84" s="16">
        <v>0</v>
      </c>
      <c r="AN84" s="16">
        <v>0</v>
      </c>
      <c r="AO84" s="16">
        <v>0</v>
      </c>
      <c r="AP84" s="16">
        <v>0</v>
      </c>
      <c r="AQ84" s="16">
        <v>0</v>
      </c>
      <c r="AR84" s="16">
        <v>0</v>
      </c>
      <c r="AS84" s="16">
        <v>0</v>
      </c>
      <c r="AT84" s="16">
        <v>0</v>
      </c>
      <c r="AU84" s="16">
        <v>0</v>
      </c>
      <c r="AV84" s="16">
        <v>0</v>
      </c>
      <c r="AW84" s="16">
        <v>0</v>
      </c>
      <c r="AX84" s="16">
        <v>0</v>
      </c>
      <c r="AY84" s="16">
        <v>0</v>
      </c>
      <c r="AZ84" s="16">
        <v>0</v>
      </c>
      <c r="BA84" s="16">
        <v>0</v>
      </c>
      <c r="BB84" s="16">
        <f t="shared" si="52"/>
        <v>0</v>
      </c>
      <c r="BC84" s="16">
        <f t="shared" si="53"/>
        <v>0</v>
      </c>
      <c r="BD84" s="16">
        <f t="shared" si="54"/>
        <v>0</v>
      </c>
      <c r="BE84" s="16"/>
      <c r="BF84" s="16">
        <f t="shared" si="46"/>
        <v>0</v>
      </c>
    </row>
    <row r="85" spans="1:58" ht="31.5" customHeight="1" outlineLevel="1">
      <c r="A85" s="10">
        <v>83</v>
      </c>
      <c r="B85" s="197"/>
      <c r="C85" s="32" t="s">
        <v>99</v>
      </c>
      <c r="D85" s="25">
        <v>561.79999999999995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6">
        <v>0</v>
      </c>
      <c r="Q85" s="16">
        <v>0</v>
      </c>
      <c r="R85" s="16">
        <v>0</v>
      </c>
      <c r="S85" s="16">
        <v>0</v>
      </c>
      <c r="T85" s="16">
        <v>0</v>
      </c>
      <c r="U85" s="16">
        <v>0</v>
      </c>
      <c r="V85" s="16">
        <v>0</v>
      </c>
      <c r="W85" s="16">
        <v>0</v>
      </c>
      <c r="X85" s="16">
        <v>0</v>
      </c>
      <c r="Y85" s="16">
        <v>0</v>
      </c>
      <c r="Z85" s="16">
        <v>0</v>
      </c>
      <c r="AA85" s="16">
        <v>0</v>
      </c>
      <c r="AB85" s="16">
        <v>0</v>
      </c>
      <c r="AC85" s="16">
        <f t="shared" si="43"/>
        <v>0</v>
      </c>
      <c r="AD85" s="16">
        <v>0</v>
      </c>
      <c r="AE85" s="16">
        <v>0</v>
      </c>
      <c r="AF85" s="16">
        <v>0</v>
      </c>
      <c r="AG85" s="16">
        <v>0</v>
      </c>
      <c r="AH85" s="16">
        <v>0</v>
      </c>
      <c r="AI85" s="16">
        <v>2.4683077883139507E-15</v>
      </c>
      <c r="AJ85" s="16">
        <v>0</v>
      </c>
      <c r="AK85" s="16">
        <v>8.2678678211975628E-16</v>
      </c>
      <c r="AL85" s="16">
        <v>0</v>
      </c>
      <c r="AM85" s="16">
        <v>0</v>
      </c>
      <c r="AN85" s="16">
        <v>0</v>
      </c>
      <c r="AO85" s="16">
        <v>0</v>
      </c>
      <c r="AP85" s="16">
        <v>0</v>
      </c>
      <c r="AQ85" s="16">
        <v>0</v>
      </c>
      <c r="AR85" s="16">
        <v>0</v>
      </c>
      <c r="AS85" s="16">
        <v>0</v>
      </c>
      <c r="AT85" s="16">
        <v>0</v>
      </c>
      <c r="AU85" s="16">
        <v>0</v>
      </c>
      <c r="AV85" s="16">
        <v>0</v>
      </c>
      <c r="AW85" s="16">
        <v>0</v>
      </c>
      <c r="AX85" s="16">
        <v>0</v>
      </c>
      <c r="AY85" s="16">
        <v>0</v>
      </c>
      <c r="AZ85" s="16">
        <v>0</v>
      </c>
      <c r="BA85" s="16">
        <v>-3.2950945704337071E-15</v>
      </c>
      <c r="BB85" s="16">
        <f t="shared" si="52"/>
        <v>0</v>
      </c>
      <c r="BC85" s="16">
        <f t="shared" si="53"/>
        <v>0</v>
      </c>
      <c r="BD85" s="16">
        <f t="shared" si="54"/>
        <v>0</v>
      </c>
      <c r="BE85" s="16"/>
      <c r="BF85" s="16">
        <f t="shared" si="46"/>
        <v>0</v>
      </c>
    </row>
    <row r="86" spans="1:58" ht="15.6" customHeight="1" outlineLevel="1">
      <c r="A86" s="10">
        <v>84</v>
      </c>
      <c r="B86" s="197"/>
      <c r="C86" s="17" t="s">
        <v>100</v>
      </c>
      <c r="D86" s="25">
        <v>562</v>
      </c>
      <c r="E86" s="16">
        <v>379015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6">
        <v>0</v>
      </c>
      <c r="Q86" s="16">
        <v>0</v>
      </c>
      <c r="R86" s="16">
        <v>0</v>
      </c>
      <c r="S86" s="16">
        <v>0</v>
      </c>
      <c r="T86" s="16">
        <v>0</v>
      </c>
      <c r="U86" s="16">
        <v>0</v>
      </c>
      <c r="V86" s="16">
        <v>0</v>
      </c>
      <c r="W86" s="16">
        <v>0</v>
      </c>
      <c r="X86" s="16">
        <v>0</v>
      </c>
      <c r="Y86" s="16">
        <v>0</v>
      </c>
      <c r="Z86" s="16">
        <v>0</v>
      </c>
      <c r="AA86" s="16">
        <v>0</v>
      </c>
      <c r="AB86" s="16">
        <v>0</v>
      </c>
      <c r="AC86" s="16">
        <f t="shared" si="43"/>
        <v>0</v>
      </c>
      <c r="AD86" s="16">
        <v>0</v>
      </c>
      <c r="AE86" s="16">
        <v>0</v>
      </c>
      <c r="AF86" s="16">
        <v>0</v>
      </c>
      <c r="AG86" s="16">
        <v>0</v>
      </c>
      <c r="AH86" s="16">
        <v>0</v>
      </c>
      <c r="AI86" s="16">
        <v>10003.012811150094</v>
      </c>
      <c r="AJ86" s="16">
        <v>0</v>
      </c>
      <c r="AK86" s="16">
        <v>3259.668430401362</v>
      </c>
      <c r="AL86" s="16">
        <v>0</v>
      </c>
      <c r="AM86" s="16">
        <v>0</v>
      </c>
      <c r="AN86" s="16">
        <v>0</v>
      </c>
      <c r="AO86" s="16">
        <v>0</v>
      </c>
      <c r="AP86" s="16">
        <v>0</v>
      </c>
      <c r="AQ86" s="16">
        <v>0</v>
      </c>
      <c r="AR86" s="16">
        <v>0</v>
      </c>
      <c r="AS86" s="16">
        <v>0</v>
      </c>
      <c r="AT86" s="16">
        <v>0</v>
      </c>
      <c r="AU86" s="16">
        <v>0</v>
      </c>
      <c r="AV86" s="16">
        <v>0</v>
      </c>
      <c r="AW86" s="16">
        <v>0</v>
      </c>
      <c r="AX86" s="16">
        <v>0</v>
      </c>
      <c r="AY86" s="16">
        <v>0</v>
      </c>
      <c r="AZ86" s="16">
        <v>0</v>
      </c>
      <c r="BA86" s="16">
        <v>-277.68124155147234</v>
      </c>
      <c r="BB86" s="16">
        <f t="shared" si="52"/>
        <v>12984.999999999984</v>
      </c>
      <c r="BC86" s="16">
        <f t="shared" si="53"/>
        <v>12984.999999999984</v>
      </c>
      <c r="BD86" s="16">
        <f t="shared" si="54"/>
        <v>392000</v>
      </c>
      <c r="BE86" s="16"/>
      <c r="BF86" s="16">
        <f t="shared" si="46"/>
        <v>392000</v>
      </c>
    </row>
    <row r="87" spans="1:58" outlineLevel="1">
      <c r="A87" s="10">
        <v>85</v>
      </c>
      <c r="B87" s="197"/>
      <c r="C87" s="17" t="s">
        <v>101</v>
      </c>
      <c r="D87" s="25">
        <v>563</v>
      </c>
      <c r="E87" s="16">
        <v>252932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6">
        <v>0</v>
      </c>
      <c r="Q87" s="16">
        <v>0</v>
      </c>
      <c r="R87" s="16">
        <v>0</v>
      </c>
      <c r="S87" s="16">
        <v>0</v>
      </c>
      <c r="T87" s="16">
        <v>0</v>
      </c>
      <c r="U87" s="16">
        <v>0</v>
      </c>
      <c r="V87" s="16">
        <v>0</v>
      </c>
      <c r="W87" s="16">
        <v>0</v>
      </c>
      <c r="X87" s="16">
        <v>0</v>
      </c>
      <c r="Y87" s="16">
        <v>0</v>
      </c>
      <c r="Z87" s="16">
        <v>0</v>
      </c>
      <c r="AA87" s="16">
        <v>0</v>
      </c>
      <c r="AB87" s="16">
        <v>0</v>
      </c>
      <c r="AC87" s="16">
        <f t="shared" si="43"/>
        <v>0</v>
      </c>
      <c r="AD87" s="16">
        <v>0</v>
      </c>
      <c r="AE87" s="16">
        <v>0</v>
      </c>
      <c r="AF87" s="16">
        <v>0</v>
      </c>
      <c r="AG87" s="16">
        <v>0</v>
      </c>
      <c r="AH87" s="16">
        <v>0</v>
      </c>
      <c r="AI87" s="16">
        <v>2024.2321097681556</v>
      </c>
      <c r="AJ87" s="16">
        <v>0</v>
      </c>
      <c r="AK87" s="16">
        <v>659.27654817190364</v>
      </c>
      <c r="AL87" s="16">
        <v>0</v>
      </c>
      <c r="AM87" s="16">
        <v>0</v>
      </c>
      <c r="AN87" s="16">
        <v>0</v>
      </c>
      <c r="AO87" s="16">
        <v>0</v>
      </c>
      <c r="AP87" s="16">
        <v>0</v>
      </c>
      <c r="AQ87" s="16">
        <v>0</v>
      </c>
      <c r="AR87" s="16">
        <v>0</v>
      </c>
      <c r="AS87" s="16">
        <v>0</v>
      </c>
      <c r="AT87" s="16">
        <v>0</v>
      </c>
      <c r="AU87" s="16">
        <v>0</v>
      </c>
      <c r="AV87" s="16">
        <v>0</v>
      </c>
      <c r="AW87" s="16">
        <v>0</v>
      </c>
      <c r="AX87" s="16">
        <v>0</v>
      </c>
      <c r="AY87" s="16">
        <v>0</v>
      </c>
      <c r="AZ87" s="16">
        <v>0</v>
      </c>
      <c r="BA87" s="16">
        <v>384.49134205994778</v>
      </c>
      <c r="BB87" s="16">
        <f t="shared" si="52"/>
        <v>3068.0000000000073</v>
      </c>
      <c r="BC87" s="16">
        <f t="shared" si="53"/>
        <v>3068.0000000000073</v>
      </c>
      <c r="BD87" s="16">
        <f t="shared" si="54"/>
        <v>256000</v>
      </c>
      <c r="BE87" s="16"/>
      <c r="BF87" s="16">
        <f t="shared" si="46"/>
        <v>256000</v>
      </c>
    </row>
    <row r="88" spans="1:58" outlineLevel="1">
      <c r="A88" s="10">
        <v>86</v>
      </c>
      <c r="B88" s="197"/>
      <c r="C88" s="17" t="s">
        <v>102</v>
      </c>
      <c r="D88" s="25">
        <v>564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6">
        <v>0</v>
      </c>
      <c r="Q88" s="16">
        <v>0</v>
      </c>
      <c r="R88" s="16">
        <v>0</v>
      </c>
      <c r="S88" s="16">
        <v>0</v>
      </c>
      <c r="T88" s="16">
        <v>0</v>
      </c>
      <c r="U88" s="16">
        <v>0</v>
      </c>
      <c r="V88" s="16">
        <v>0</v>
      </c>
      <c r="W88" s="16">
        <v>0</v>
      </c>
      <c r="X88" s="16">
        <v>0</v>
      </c>
      <c r="Y88" s="16">
        <v>0</v>
      </c>
      <c r="Z88" s="16">
        <v>0</v>
      </c>
      <c r="AA88" s="16">
        <v>0</v>
      </c>
      <c r="AB88" s="16">
        <v>0</v>
      </c>
      <c r="AC88" s="16">
        <f t="shared" si="43"/>
        <v>0</v>
      </c>
      <c r="AD88" s="16">
        <v>0</v>
      </c>
      <c r="AE88" s="16">
        <v>0</v>
      </c>
      <c r="AF88" s="16">
        <v>0</v>
      </c>
      <c r="AG88" s="16">
        <v>0</v>
      </c>
      <c r="AH88" s="16">
        <v>0</v>
      </c>
      <c r="AI88" s="16">
        <v>0</v>
      </c>
      <c r="AJ88" s="16">
        <v>0</v>
      </c>
      <c r="AK88" s="16">
        <v>0</v>
      </c>
      <c r="AL88" s="16">
        <v>0</v>
      </c>
      <c r="AM88" s="16">
        <v>0</v>
      </c>
      <c r="AN88" s="16">
        <v>0</v>
      </c>
      <c r="AO88" s="16">
        <v>0</v>
      </c>
      <c r="AP88" s="16">
        <v>0</v>
      </c>
      <c r="AQ88" s="16">
        <v>0</v>
      </c>
      <c r="AR88" s="16">
        <v>0</v>
      </c>
      <c r="AS88" s="16">
        <v>0</v>
      </c>
      <c r="AT88" s="16">
        <v>0</v>
      </c>
      <c r="AU88" s="16">
        <v>0</v>
      </c>
      <c r="AV88" s="16">
        <v>0</v>
      </c>
      <c r="AW88" s="16">
        <v>0</v>
      </c>
      <c r="AX88" s="16">
        <v>0</v>
      </c>
      <c r="AY88" s="16">
        <v>0</v>
      </c>
      <c r="AZ88" s="16">
        <v>0</v>
      </c>
      <c r="BA88" s="16">
        <v>0</v>
      </c>
      <c r="BB88" s="16">
        <f t="shared" si="52"/>
        <v>0</v>
      </c>
      <c r="BC88" s="16">
        <f t="shared" si="53"/>
        <v>0</v>
      </c>
      <c r="BD88" s="16">
        <f t="shared" si="54"/>
        <v>0</v>
      </c>
      <c r="BE88" s="16"/>
      <c r="BF88" s="16">
        <f t="shared" si="46"/>
        <v>0</v>
      </c>
    </row>
    <row r="89" spans="1:58" outlineLevel="1">
      <c r="A89" s="10">
        <v>87</v>
      </c>
      <c r="B89" s="197"/>
      <c r="C89" s="17" t="s">
        <v>103</v>
      </c>
      <c r="D89" s="25">
        <v>565</v>
      </c>
      <c r="E89" s="16">
        <v>11324751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6">
        <v>0</v>
      </c>
      <c r="Q89" s="16">
        <v>0</v>
      </c>
      <c r="R89" s="16">
        <v>0</v>
      </c>
      <c r="S89" s="16">
        <v>0</v>
      </c>
      <c r="T89" s="16">
        <v>0</v>
      </c>
      <c r="U89" s="16">
        <v>0</v>
      </c>
      <c r="V89" s="16">
        <v>0</v>
      </c>
      <c r="W89" s="16">
        <v>0</v>
      </c>
      <c r="X89" s="16">
        <v>0</v>
      </c>
      <c r="Y89" s="16">
        <v>0</v>
      </c>
      <c r="Z89" s="16">
        <v>0</v>
      </c>
      <c r="AA89" s="16">
        <v>99000</v>
      </c>
      <c r="AB89" s="16">
        <v>0</v>
      </c>
      <c r="AC89" s="16">
        <f t="shared" si="43"/>
        <v>99000</v>
      </c>
      <c r="AD89" s="16">
        <v>646000</v>
      </c>
      <c r="AE89" s="16">
        <v>0</v>
      </c>
      <c r="AF89" s="16">
        <v>0</v>
      </c>
      <c r="AG89" s="16">
        <v>0</v>
      </c>
      <c r="AH89" s="16">
        <v>0</v>
      </c>
      <c r="AI89" s="16">
        <v>0</v>
      </c>
      <c r="AJ89" s="16">
        <v>0</v>
      </c>
      <c r="AK89" s="16">
        <v>0</v>
      </c>
      <c r="AL89" s="16">
        <v>0</v>
      </c>
      <c r="AM89" s="16">
        <v>0</v>
      </c>
      <c r="AN89" s="16">
        <v>0</v>
      </c>
      <c r="AO89" s="16">
        <v>0</v>
      </c>
      <c r="AP89" s="16">
        <v>0</v>
      </c>
      <c r="AQ89" s="16">
        <v>0</v>
      </c>
      <c r="AR89" s="16">
        <v>0</v>
      </c>
      <c r="AS89" s="16">
        <v>0</v>
      </c>
      <c r="AT89" s="16">
        <v>0</v>
      </c>
      <c r="AU89" s="16">
        <v>0</v>
      </c>
      <c r="AV89" s="16">
        <v>0</v>
      </c>
      <c r="AW89" s="16">
        <v>0</v>
      </c>
      <c r="AX89" s="16">
        <v>0</v>
      </c>
      <c r="AY89" s="16">
        <v>0</v>
      </c>
      <c r="AZ89" s="16">
        <v>0</v>
      </c>
      <c r="BA89" s="16">
        <v>249</v>
      </c>
      <c r="BB89" s="16">
        <f t="shared" si="52"/>
        <v>646249</v>
      </c>
      <c r="BC89" s="16">
        <f t="shared" si="53"/>
        <v>745249</v>
      </c>
      <c r="BD89" s="16">
        <f t="shared" si="54"/>
        <v>12070000</v>
      </c>
      <c r="BE89" s="16"/>
      <c r="BF89" s="16">
        <f t="shared" si="46"/>
        <v>12070000</v>
      </c>
    </row>
    <row r="90" spans="1:58" outlineLevel="1">
      <c r="A90" s="10">
        <v>88</v>
      </c>
      <c r="B90" s="197"/>
      <c r="C90" s="17" t="s">
        <v>104</v>
      </c>
      <c r="D90" s="25">
        <v>566</v>
      </c>
      <c r="E90" s="16">
        <v>2105805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6">
        <v>0</v>
      </c>
      <c r="Q90" s="16">
        <v>0</v>
      </c>
      <c r="R90" s="16">
        <v>0</v>
      </c>
      <c r="S90" s="16">
        <v>0</v>
      </c>
      <c r="T90" s="16">
        <v>0</v>
      </c>
      <c r="U90" s="16">
        <v>0</v>
      </c>
      <c r="V90" s="16">
        <v>0</v>
      </c>
      <c r="W90" s="16">
        <v>0</v>
      </c>
      <c r="X90" s="16">
        <v>0</v>
      </c>
      <c r="Y90" s="16">
        <v>0</v>
      </c>
      <c r="Z90" s="16">
        <v>0</v>
      </c>
      <c r="AA90" s="16">
        <v>0</v>
      </c>
      <c r="AB90" s="16">
        <v>0</v>
      </c>
      <c r="AC90" s="16">
        <f t="shared" si="43"/>
        <v>0</v>
      </c>
      <c r="AD90" s="16">
        <v>0</v>
      </c>
      <c r="AE90" s="16">
        <v>-344000</v>
      </c>
      <c r="AF90" s="16">
        <v>0</v>
      </c>
      <c r="AG90" s="16">
        <v>0</v>
      </c>
      <c r="AH90" s="16">
        <v>0</v>
      </c>
      <c r="AI90" s="16">
        <v>42811.819864087593</v>
      </c>
      <c r="AJ90" s="16">
        <v>0</v>
      </c>
      <c r="AK90" s="16">
        <v>14121.96194590141</v>
      </c>
      <c r="AL90" s="16">
        <v>0</v>
      </c>
      <c r="AM90" s="16">
        <v>0</v>
      </c>
      <c r="AN90" s="16">
        <v>0</v>
      </c>
      <c r="AO90" s="16">
        <v>0</v>
      </c>
      <c r="AP90" s="16">
        <v>0</v>
      </c>
      <c r="AQ90" s="16">
        <v>0</v>
      </c>
      <c r="AR90" s="16">
        <v>0</v>
      </c>
      <c r="AS90" s="16">
        <v>0</v>
      </c>
      <c r="AT90" s="16">
        <v>0</v>
      </c>
      <c r="AU90" s="16">
        <v>0</v>
      </c>
      <c r="AV90" s="16">
        <v>995000</v>
      </c>
      <c r="AW90" s="16">
        <v>1386000</v>
      </c>
      <c r="AX90" s="16">
        <v>0</v>
      </c>
      <c r="AY90" s="16">
        <v>0</v>
      </c>
      <c r="AZ90" s="16">
        <v>0</v>
      </c>
      <c r="BA90" s="16">
        <v>261.21819001063704</v>
      </c>
      <c r="BB90" s="16">
        <f t="shared" si="52"/>
        <v>2094194.9999999995</v>
      </c>
      <c r="BC90" s="16">
        <f t="shared" si="53"/>
        <v>2094194.9999999995</v>
      </c>
      <c r="BD90" s="16">
        <f t="shared" si="54"/>
        <v>4200000</v>
      </c>
      <c r="BE90" s="16"/>
      <c r="BF90" s="16">
        <f t="shared" si="46"/>
        <v>4200000</v>
      </c>
    </row>
    <row r="91" spans="1:58" outlineLevel="1">
      <c r="A91" s="10">
        <v>89</v>
      </c>
      <c r="B91" s="197"/>
      <c r="C91" s="17" t="s">
        <v>57</v>
      </c>
      <c r="D91" s="25">
        <v>567</v>
      </c>
      <c r="E91" s="16">
        <v>116687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6">
        <v>0</v>
      </c>
      <c r="Q91" s="16">
        <v>0</v>
      </c>
      <c r="R91" s="16">
        <v>0</v>
      </c>
      <c r="S91" s="16">
        <v>0</v>
      </c>
      <c r="T91" s="16">
        <v>0</v>
      </c>
      <c r="U91" s="16">
        <v>0</v>
      </c>
      <c r="V91" s="16">
        <v>0</v>
      </c>
      <c r="W91" s="16">
        <v>0</v>
      </c>
      <c r="X91" s="16">
        <v>0</v>
      </c>
      <c r="Y91" s="16">
        <v>0</v>
      </c>
      <c r="Z91" s="16">
        <v>0</v>
      </c>
      <c r="AA91" s="16">
        <v>0</v>
      </c>
      <c r="AB91" s="16">
        <v>0</v>
      </c>
      <c r="AC91" s="16">
        <f t="shared" si="43"/>
        <v>0</v>
      </c>
      <c r="AD91" s="16">
        <v>0</v>
      </c>
      <c r="AE91" s="16">
        <v>0</v>
      </c>
      <c r="AF91" s="16">
        <v>0</v>
      </c>
      <c r="AG91" s="16">
        <v>0</v>
      </c>
      <c r="AH91" s="16">
        <v>0</v>
      </c>
      <c r="AI91" s="16">
        <v>673.8846471811421</v>
      </c>
      <c r="AJ91" s="16">
        <v>0</v>
      </c>
      <c r="AK91" s="16">
        <v>222.66774980207825</v>
      </c>
      <c r="AL91" s="16">
        <v>0</v>
      </c>
      <c r="AM91" s="16">
        <v>0</v>
      </c>
      <c r="AN91" s="16">
        <v>0</v>
      </c>
      <c r="AO91" s="16">
        <v>0</v>
      </c>
      <c r="AP91" s="16">
        <v>0</v>
      </c>
      <c r="AQ91" s="16">
        <v>0</v>
      </c>
      <c r="AR91" s="16">
        <v>0</v>
      </c>
      <c r="AS91" s="16">
        <v>0</v>
      </c>
      <c r="AT91" s="16">
        <v>0</v>
      </c>
      <c r="AU91" s="16">
        <v>0</v>
      </c>
      <c r="AV91" s="16">
        <v>0</v>
      </c>
      <c r="AW91" s="16">
        <v>0</v>
      </c>
      <c r="AX91" s="16">
        <v>0</v>
      </c>
      <c r="AY91" s="16">
        <v>0</v>
      </c>
      <c r="AZ91" s="16">
        <v>0</v>
      </c>
      <c r="BA91" s="16">
        <v>416.44760301678616</v>
      </c>
      <c r="BB91" s="16">
        <f t="shared" si="52"/>
        <v>1313.0000000000064</v>
      </c>
      <c r="BC91" s="16">
        <f t="shared" si="53"/>
        <v>1313.0000000000064</v>
      </c>
      <c r="BD91" s="16">
        <f t="shared" si="54"/>
        <v>118000</v>
      </c>
      <c r="BE91" s="16"/>
      <c r="BF91" s="16">
        <f t="shared" si="46"/>
        <v>118000</v>
      </c>
    </row>
    <row r="92" spans="1:58">
      <c r="A92" s="10">
        <v>90</v>
      </c>
      <c r="B92" s="197"/>
      <c r="C92" s="192" t="s">
        <v>105</v>
      </c>
      <c r="D92" s="193"/>
      <c r="E92" s="21">
        <f>SUM(E77:E91)</f>
        <v>18312400</v>
      </c>
      <c r="F92" s="22">
        <f>SUM(F77:F91)</f>
        <v>0</v>
      </c>
      <c r="G92" s="22">
        <f t="shared" ref="G92:AB92" si="59">SUM(G77:G91)</f>
        <v>0</v>
      </c>
      <c r="H92" s="22">
        <f t="shared" si="59"/>
        <v>0</v>
      </c>
      <c r="I92" s="22">
        <f t="shared" si="59"/>
        <v>0</v>
      </c>
      <c r="J92" s="22">
        <f t="shared" si="59"/>
        <v>0</v>
      </c>
      <c r="K92" s="22">
        <f t="shared" si="59"/>
        <v>0</v>
      </c>
      <c r="L92" s="22">
        <f t="shared" si="59"/>
        <v>0</v>
      </c>
      <c r="M92" s="22">
        <f t="shared" si="59"/>
        <v>0</v>
      </c>
      <c r="N92" s="22">
        <f t="shared" si="59"/>
        <v>0</v>
      </c>
      <c r="O92" s="22">
        <f t="shared" si="59"/>
        <v>0</v>
      </c>
      <c r="P92" s="22">
        <f t="shared" si="59"/>
        <v>0</v>
      </c>
      <c r="Q92" s="22">
        <f t="shared" si="59"/>
        <v>0</v>
      </c>
      <c r="R92" s="22">
        <f t="shared" si="59"/>
        <v>0</v>
      </c>
      <c r="S92" s="22">
        <f t="shared" si="59"/>
        <v>0</v>
      </c>
      <c r="T92" s="22">
        <f t="shared" si="59"/>
        <v>0</v>
      </c>
      <c r="U92" s="22">
        <f t="shared" si="59"/>
        <v>0</v>
      </c>
      <c r="V92" s="22">
        <f t="shared" si="59"/>
        <v>0</v>
      </c>
      <c r="W92" s="22">
        <f t="shared" si="59"/>
        <v>0</v>
      </c>
      <c r="X92" s="22">
        <f t="shared" si="59"/>
        <v>0</v>
      </c>
      <c r="Y92" s="22">
        <f t="shared" si="59"/>
        <v>0</v>
      </c>
      <c r="Z92" s="22">
        <f t="shared" si="59"/>
        <v>0</v>
      </c>
      <c r="AA92" s="22">
        <f t="shared" si="59"/>
        <v>99000</v>
      </c>
      <c r="AB92" s="22">
        <f t="shared" si="59"/>
        <v>0</v>
      </c>
      <c r="AC92" s="22">
        <f t="shared" si="43"/>
        <v>99000</v>
      </c>
      <c r="AD92" s="22">
        <f t="shared" ref="AD92:BA92" si="60">SUM(AD77:AD91)</f>
        <v>646000</v>
      </c>
      <c r="AE92" s="22">
        <f t="shared" si="60"/>
        <v>-447000</v>
      </c>
      <c r="AF92" s="22">
        <f t="shared" si="60"/>
        <v>0</v>
      </c>
      <c r="AG92" s="22">
        <f t="shared" si="60"/>
        <v>0</v>
      </c>
      <c r="AH92" s="22">
        <f t="shared" si="60"/>
        <v>0</v>
      </c>
      <c r="AI92" s="22">
        <f t="shared" si="60"/>
        <v>206792.05858418986</v>
      </c>
      <c r="AJ92" s="22">
        <f t="shared" si="60"/>
        <v>0</v>
      </c>
      <c r="AK92" s="22">
        <f t="shared" si="60"/>
        <v>68943.219532460658</v>
      </c>
      <c r="AL92" s="22">
        <f t="shared" si="60"/>
        <v>0</v>
      </c>
      <c r="AM92" s="22">
        <f t="shared" si="60"/>
        <v>0</v>
      </c>
      <c r="AN92" s="22">
        <f t="shared" si="60"/>
        <v>0</v>
      </c>
      <c r="AO92" s="22">
        <f t="shared" si="60"/>
        <v>0</v>
      </c>
      <c r="AP92" s="22">
        <f t="shared" si="60"/>
        <v>0</v>
      </c>
      <c r="AQ92" s="22">
        <f t="shared" si="60"/>
        <v>0</v>
      </c>
      <c r="AR92" s="22">
        <f t="shared" si="60"/>
        <v>0</v>
      </c>
      <c r="AS92" s="22">
        <f t="shared" si="60"/>
        <v>0</v>
      </c>
      <c r="AT92" s="22">
        <f t="shared" si="60"/>
        <v>0</v>
      </c>
      <c r="AU92" s="22">
        <f t="shared" si="60"/>
        <v>0</v>
      </c>
      <c r="AV92" s="22">
        <f t="shared" si="60"/>
        <v>995000</v>
      </c>
      <c r="AW92" s="22">
        <f t="shared" si="60"/>
        <v>1386000</v>
      </c>
      <c r="AX92" s="22">
        <f t="shared" si="60"/>
        <v>0</v>
      </c>
      <c r="AY92" s="22">
        <f t="shared" si="60"/>
        <v>0</v>
      </c>
      <c r="AZ92" s="22">
        <f t="shared" si="60"/>
        <v>0</v>
      </c>
      <c r="BA92" s="22">
        <f t="shared" si="60"/>
        <v>864.72188334920429</v>
      </c>
      <c r="BB92" s="22">
        <f t="shared" si="52"/>
        <v>2856599.9999999995</v>
      </c>
      <c r="BC92" s="22">
        <f t="shared" si="53"/>
        <v>2955599.9999999995</v>
      </c>
      <c r="BD92" s="22">
        <f t="shared" si="54"/>
        <v>21268000</v>
      </c>
      <c r="BE92" s="22">
        <f t="shared" ref="BE92" si="61">SUM(BE77:BE91)</f>
        <v>0</v>
      </c>
      <c r="BF92" s="22">
        <f t="shared" si="46"/>
        <v>21268000</v>
      </c>
    </row>
    <row r="93" spans="1:58" outlineLevel="1">
      <c r="A93" s="10">
        <v>91</v>
      </c>
      <c r="B93" s="197"/>
      <c r="C93" s="17" t="s">
        <v>60</v>
      </c>
      <c r="D93" s="25">
        <v>568</v>
      </c>
      <c r="E93" s="16">
        <v>429478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6">
        <v>0</v>
      </c>
      <c r="Q93" s="16">
        <v>0</v>
      </c>
      <c r="R93" s="16">
        <v>0</v>
      </c>
      <c r="S93" s="16">
        <v>0</v>
      </c>
      <c r="T93" s="16">
        <v>0</v>
      </c>
      <c r="U93" s="16">
        <v>0</v>
      </c>
      <c r="V93" s="16">
        <v>0</v>
      </c>
      <c r="W93" s="16">
        <v>0</v>
      </c>
      <c r="X93" s="16">
        <v>0</v>
      </c>
      <c r="Y93" s="16">
        <v>0</v>
      </c>
      <c r="Z93" s="16">
        <v>0</v>
      </c>
      <c r="AA93" s="16">
        <v>0</v>
      </c>
      <c r="AB93" s="16">
        <v>0</v>
      </c>
      <c r="AC93" s="16">
        <f t="shared" si="43"/>
        <v>0</v>
      </c>
      <c r="AD93" s="16">
        <v>0</v>
      </c>
      <c r="AE93" s="16">
        <v>0</v>
      </c>
      <c r="AF93" s="16">
        <v>0</v>
      </c>
      <c r="AG93" s="16">
        <v>0</v>
      </c>
      <c r="AH93" s="16">
        <v>0</v>
      </c>
      <c r="AI93" s="16">
        <v>15782.745903810346</v>
      </c>
      <c r="AJ93" s="16">
        <v>0</v>
      </c>
      <c r="AK93" s="16">
        <v>5241.5155457459887</v>
      </c>
      <c r="AL93" s="16">
        <v>0</v>
      </c>
      <c r="AM93" s="16">
        <v>0</v>
      </c>
      <c r="AN93" s="16">
        <v>0</v>
      </c>
      <c r="AO93" s="16">
        <v>0</v>
      </c>
      <c r="AP93" s="16">
        <v>0</v>
      </c>
      <c r="AQ93" s="16">
        <v>0</v>
      </c>
      <c r="AR93" s="16">
        <v>0</v>
      </c>
      <c r="AS93" s="16">
        <v>0</v>
      </c>
      <c r="AT93" s="16">
        <v>0</v>
      </c>
      <c r="AU93" s="16">
        <v>0</v>
      </c>
      <c r="AV93" s="16">
        <v>0</v>
      </c>
      <c r="AW93" s="16">
        <v>0</v>
      </c>
      <c r="AX93" s="16">
        <v>0</v>
      </c>
      <c r="AY93" s="16">
        <v>0</v>
      </c>
      <c r="AZ93" s="16">
        <v>0</v>
      </c>
      <c r="BA93" s="16">
        <v>497.73855044366792</v>
      </c>
      <c r="BB93" s="16">
        <f t="shared" si="52"/>
        <v>21522.000000000004</v>
      </c>
      <c r="BC93" s="16">
        <f t="shared" si="53"/>
        <v>21522.000000000004</v>
      </c>
      <c r="BD93" s="16">
        <f t="shared" si="54"/>
        <v>451000</v>
      </c>
      <c r="BE93" s="16"/>
      <c r="BF93" s="16">
        <f t="shared" si="46"/>
        <v>451000</v>
      </c>
    </row>
    <row r="94" spans="1:58" outlineLevel="1">
      <c r="A94" s="10">
        <v>92</v>
      </c>
      <c r="B94" s="197"/>
      <c r="C94" s="17" t="s">
        <v>61</v>
      </c>
      <c r="D94" s="25">
        <v>569</v>
      </c>
      <c r="E94" s="16">
        <v>458351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6">
        <v>0</v>
      </c>
      <c r="Q94" s="16">
        <v>0</v>
      </c>
      <c r="R94" s="16">
        <v>0</v>
      </c>
      <c r="S94" s="16">
        <v>0</v>
      </c>
      <c r="T94" s="16">
        <v>0</v>
      </c>
      <c r="U94" s="16">
        <v>0</v>
      </c>
      <c r="V94" s="16">
        <v>0</v>
      </c>
      <c r="W94" s="16">
        <v>0</v>
      </c>
      <c r="X94" s="16">
        <v>0</v>
      </c>
      <c r="Y94" s="16">
        <v>0</v>
      </c>
      <c r="Z94" s="16">
        <v>0</v>
      </c>
      <c r="AA94" s="16">
        <v>0</v>
      </c>
      <c r="AB94" s="16">
        <v>0</v>
      </c>
      <c r="AC94" s="16">
        <f t="shared" si="43"/>
        <v>0</v>
      </c>
      <c r="AD94" s="16">
        <v>0</v>
      </c>
      <c r="AE94" s="16">
        <v>0</v>
      </c>
      <c r="AF94" s="16">
        <v>0</v>
      </c>
      <c r="AG94" s="16">
        <v>0</v>
      </c>
      <c r="AH94" s="16">
        <v>0</v>
      </c>
      <c r="AI94" s="16">
        <v>14667.721628746021</v>
      </c>
      <c r="AJ94" s="16">
        <v>0</v>
      </c>
      <c r="AK94" s="16">
        <v>4764.6934948717198</v>
      </c>
      <c r="AL94" s="16">
        <v>0</v>
      </c>
      <c r="AM94" s="16">
        <v>0</v>
      </c>
      <c r="AN94" s="16">
        <v>0</v>
      </c>
      <c r="AO94" s="16">
        <v>0</v>
      </c>
      <c r="AP94" s="16">
        <v>0</v>
      </c>
      <c r="AQ94" s="16">
        <v>0</v>
      </c>
      <c r="AR94" s="16">
        <v>0</v>
      </c>
      <c r="AS94" s="16">
        <v>0</v>
      </c>
      <c r="AT94" s="16">
        <v>0</v>
      </c>
      <c r="AU94" s="16">
        <v>0</v>
      </c>
      <c r="AV94" s="16">
        <v>0</v>
      </c>
      <c r="AW94" s="16">
        <v>0</v>
      </c>
      <c r="AX94" s="16">
        <v>0</v>
      </c>
      <c r="AY94" s="16">
        <v>0</v>
      </c>
      <c r="AZ94" s="16">
        <v>0</v>
      </c>
      <c r="BA94" s="16">
        <v>216.58487638225779</v>
      </c>
      <c r="BB94" s="16">
        <f t="shared" si="52"/>
        <v>19649</v>
      </c>
      <c r="BC94" s="16">
        <f t="shared" si="53"/>
        <v>19649</v>
      </c>
      <c r="BD94" s="16">
        <f t="shared" si="54"/>
        <v>478000</v>
      </c>
      <c r="BE94" s="16"/>
      <c r="BF94" s="16">
        <f t="shared" si="46"/>
        <v>478000</v>
      </c>
    </row>
    <row r="95" spans="1:58" outlineLevel="1">
      <c r="A95" s="10">
        <v>93</v>
      </c>
      <c r="B95" s="197"/>
      <c r="C95" s="17" t="s">
        <v>106</v>
      </c>
      <c r="D95" s="25">
        <v>569.1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6">
        <v>0</v>
      </c>
      <c r="Q95" s="16">
        <v>0</v>
      </c>
      <c r="R95" s="16">
        <v>0</v>
      </c>
      <c r="S95" s="16">
        <v>0</v>
      </c>
      <c r="T95" s="16">
        <v>0</v>
      </c>
      <c r="U95" s="16">
        <v>0</v>
      </c>
      <c r="V95" s="16">
        <v>0</v>
      </c>
      <c r="W95" s="16">
        <v>0</v>
      </c>
      <c r="X95" s="16">
        <v>0</v>
      </c>
      <c r="Y95" s="16">
        <v>0</v>
      </c>
      <c r="Z95" s="16">
        <v>0</v>
      </c>
      <c r="AA95" s="16">
        <v>0</v>
      </c>
      <c r="AB95" s="16">
        <v>0</v>
      </c>
      <c r="AC95" s="16">
        <f t="shared" si="43"/>
        <v>0</v>
      </c>
      <c r="AD95" s="16">
        <v>0</v>
      </c>
      <c r="AE95" s="16">
        <v>0</v>
      </c>
      <c r="AF95" s="16">
        <v>0</v>
      </c>
      <c r="AG95" s="16">
        <v>0</v>
      </c>
      <c r="AH95" s="16">
        <v>0</v>
      </c>
      <c r="AI95" s="16">
        <v>0</v>
      </c>
      <c r="AJ95" s="16">
        <v>0</v>
      </c>
      <c r="AK95" s="16">
        <v>0</v>
      </c>
      <c r="AL95" s="16">
        <v>0</v>
      </c>
      <c r="AM95" s="16">
        <v>0</v>
      </c>
      <c r="AN95" s="16">
        <v>0</v>
      </c>
      <c r="AO95" s="16">
        <v>0</v>
      </c>
      <c r="AP95" s="16">
        <v>0</v>
      </c>
      <c r="AQ95" s="16">
        <v>0</v>
      </c>
      <c r="AR95" s="16">
        <v>0</v>
      </c>
      <c r="AS95" s="16">
        <v>0</v>
      </c>
      <c r="AT95" s="16">
        <v>0</v>
      </c>
      <c r="AU95" s="16">
        <v>0</v>
      </c>
      <c r="AV95" s="16">
        <v>0</v>
      </c>
      <c r="AW95" s="16">
        <v>0</v>
      </c>
      <c r="AX95" s="16">
        <v>0</v>
      </c>
      <c r="AY95" s="16">
        <v>0</v>
      </c>
      <c r="AZ95" s="16">
        <v>0</v>
      </c>
      <c r="BA95" s="16">
        <v>0</v>
      </c>
      <c r="BB95" s="16">
        <f t="shared" si="52"/>
        <v>0</v>
      </c>
      <c r="BC95" s="16">
        <f t="shared" si="53"/>
        <v>0</v>
      </c>
      <c r="BD95" s="16">
        <f t="shared" si="54"/>
        <v>0</v>
      </c>
      <c r="BE95" s="16"/>
      <c r="BF95" s="16">
        <f t="shared" si="46"/>
        <v>0</v>
      </c>
    </row>
    <row r="96" spans="1:58" outlineLevel="1">
      <c r="A96" s="10">
        <v>94</v>
      </c>
      <c r="B96" s="197"/>
      <c r="C96" s="17" t="s">
        <v>107</v>
      </c>
      <c r="D96" s="25">
        <v>569.20000000000005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6">
        <v>0</v>
      </c>
      <c r="Q96" s="16">
        <v>0</v>
      </c>
      <c r="R96" s="16">
        <v>0</v>
      </c>
      <c r="S96" s="16">
        <v>0</v>
      </c>
      <c r="T96" s="16">
        <v>0</v>
      </c>
      <c r="U96" s="16">
        <v>0</v>
      </c>
      <c r="V96" s="16">
        <v>0</v>
      </c>
      <c r="W96" s="16">
        <v>0</v>
      </c>
      <c r="X96" s="16">
        <v>0</v>
      </c>
      <c r="Y96" s="16">
        <v>0</v>
      </c>
      <c r="Z96" s="16">
        <v>0</v>
      </c>
      <c r="AA96" s="16">
        <v>0</v>
      </c>
      <c r="AB96" s="16">
        <v>0</v>
      </c>
      <c r="AC96" s="16">
        <f t="shared" si="43"/>
        <v>0</v>
      </c>
      <c r="AD96" s="16">
        <v>0</v>
      </c>
      <c r="AE96" s="16">
        <v>0</v>
      </c>
      <c r="AF96" s="16">
        <v>0</v>
      </c>
      <c r="AG96" s="16">
        <v>0</v>
      </c>
      <c r="AH96" s="16">
        <v>0</v>
      </c>
      <c r="AI96" s="16">
        <v>0</v>
      </c>
      <c r="AJ96" s="16">
        <v>0</v>
      </c>
      <c r="AK96" s="16">
        <v>0</v>
      </c>
      <c r="AL96" s="16">
        <v>0</v>
      </c>
      <c r="AM96" s="16">
        <v>0</v>
      </c>
      <c r="AN96" s="16">
        <v>0</v>
      </c>
      <c r="AO96" s="16">
        <v>0</v>
      </c>
      <c r="AP96" s="16">
        <v>0</v>
      </c>
      <c r="AQ96" s="16">
        <v>0</v>
      </c>
      <c r="AR96" s="16">
        <v>0</v>
      </c>
      <c r="AS96" s="16">
        <v>0</v>
      </c>
      <c r="AT96" s="16">
        <v>0</v>
      </c>
      <c r="AU96" s="16">
        <v>0</v>
      </c>
      <c r="AV96" s="16">
        <v>0</v>
      </c>
      <c r="AW96" s="16">
        <v>0</v>
      </c>
      <c r="AX96" s="16">
        <v>0</v>
      </c>
      <c r="AY96" s="16">
        <v>0</v>
      </c>
      <c r="AZ96" s="16">
        <v>0</v>
      </c>
      <c r="BA96" s="16">
        <v>0</v>
      </c>
      <c r="BB96" s="16">
        <f t="shared" si="52"/>
        <v>0</v>
      </c>
      <c r="BC96" s="16">
        <f t="shared" si="53"/>
        <v>0</v>
      </c>
      <c r="BD96" s="16">
        <f t="shared" si="54"/>
        <v>0</v>
      </c>
      <c r="BE96" s="16"/>
      <c r="BF96" s="16">
        <f t="shared" si="46"/>
        <v>0</v>
      </c>
    </row>
    <row r="97" spans="1:58" outlineLevel="1">
      <c r="A97" s="10">
        <v>95</v>
      </c>
      <c r="B97" s="197"/>
      <c r="C97" s="17" t="s">
        <v>108</v>
      </c>
      <c r="D97" s="25">
        <v>569.29999999999995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6">
        <v>0</v>
      </c>
      <c r="Q97" s="16">
        <v>0</v>
      </c>
      <c r="R97" s="16">
        <v>0</v>
      </c>
      <c r="S97" s="16">
        <v>0</v>
      </c>
      <c r="T97" s="16">
        <v>0</v>
      </c>
      <c r="U97" s="16">
        <v>0</v>
      </c>
      <c r="V97" s="16">
        <v>0</v>
      </c>
      <c r="W97" s="16">
        <v>0</v>
      </c>
      <c r="X97" s="16">
        <v>0</v>
      </c>
      <c r="Y97" s="16">
        <v>0</v>
      </c>
      <c r="Z97" s="16">
        <v>0</v>
      </c>
      <c r="AA97" s="16">
        <v>0</v>
      </c>
      <c r="AB97" s="16">
        <v>0</v>
      </c>
      <c r="AC97" s="16">
        <f t="shared" si="43"/>
        <v>0</v>
      </c>
      <c r="AD97" s="16">
        <v>0</v>
      </c>
      <c r="AE97" s="16">
        <v>0</v>
      </c>
      <c r="AF97" s="16">
        <v>0</v>
      </c>
      <c r="AG97" s="16">
        <v>0</v>
      </c>
      <c r="AH97" s="16">
        <v>0</v>
      </c>
      <c r="AI97" s="16">
        <v>0</v>
      </c>
      <c r="AJ97" s="16">
        <v>0</v>
      </c>
      <c r="AK97" s="16">
        <v>0</v>
      </c>
      <c r="AL97" s="16">
        <v>0</v>
      </c>
      <c r="AM97" s="16">
        <v>0</v>
      </c>
      <c r="AN97" s="16">
        <v>0</v>
      </c>
      <c r="AO97" s="16">
        <v>0</v>
      </c>
      <c r="AP97" s="16">
        <v>0</v>
      </c>
      <c r="AQ97" s="16">
        <v>0</v>
      </c>
      <c r="AR97" s="16">
        <v>0</v>
      </c>
      <c r="AS97" s="16">
        <v>0</v>
      </c>
      <c r="AT97" s="16">
        <v>0</v>
      </c>
      <c r="AU97" s="16">
        <v>0</v>
      </c>
      <c r="AV97" s="16">
        <v>0</v>
      </c>
      <c r="AW97" s="16">
        <v>0</v>
      </c>
      <c r="AX97" s="16">
        <v>0</v>
      </c>
      <c r="AY97" s="16">
        <v>0</v>
      </c>
      <c r="AZ97" s="16">
        <v>0</v>
      </c>
      <c r="BA97" s="16">
        <v>0</v>
      </c>
      <c r="BB97" s="16">
        <f t="shared" si="52"/>
        <v>0</v>
      </c>
      <c r="BC97" s="16">
        <f t="shared" si="53"/>
        <v>0</v>
      </c>
      <c r="BD97" s="16">
        <f t="shared" si="54"/>
        <v>0</v>
      </c>
      <c r="BE97" s="16"/>
      <c r="BF97" s="16">
        <f t="shared" si="46"/>
        <v>0</v>
      </c>
    </row>
    <row r="98" spans="1:58" ht="31.5" outlineLevel="1">
      <c r="A98" s="10">
        <v>96</v>
      </c>
      <c r="B98" s="197"/>
      <c r="C98" s="32" t="s">
        <v>109</v>
      </c>
      <c r="D98" s="25">
        <v>569.4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6">
        <v>0</v>
      </c>
      <c r="Q98" s="16">
        <v>0</v>
      </c>
      <c r="R98" s="16">
        <v>0</v>
      </c>
      <c r="S98" s="16">
        <v>0</v>
      </c>
      <c r="T98" s="16">
        <v>0</v>
      </c>
      <c r="U98" s="16">
        <v>0</v>
      </c>
      <c r="V98" s="16">
        <v>0</v>
      </c>
      <c r="W98" s="16">
        <v>0</v>
      </c>
      <c r="X98" s="16">
        <v>0</v>
      </c>
      <c r="Y98" s="16">
        <v>0</v>
      </c>
      <c r="Z98" s="16">
        <v>0</v>
      </c>
      <c r="AA98" s="16">
        <v>0</v>
      </c>
      <c r="AB98" s="16">
        <v>0</v>
      </c>
      <c r="AC98" s="16">
        <f t="shared" si="43"/>
        <v>0</v>
      </c>
      <c r="AD98" s="16">
        <v>0</v>
      </c>
      <c r="AE98" s="16">
        <v>0</v>
      </c>
      <c r="AF98" s="16">
        <v>0</v>
      </c>
      <c r="AG98" s="16">
        <v>0</v>
      </c>
      <c r="AH98" s="16">
        <v>0</v>
      </c>
      <c r="AI98" s="16">
        <v>0</v>
      </c>
      <c r="AJ98" s="16">
        <v>0</v>
      </c>
      <c r="AK98" s="16">
        <v>0</v>
      </c>
      <c r="AL98" s="16">
        <v>0</v>
      </c>
      <c r="AM98" s="16">
        <v>0</v>
      </c>
      <c r="AN98" s="16">
        <v>0</v>
      </c>
      <c r="AO98" s="16">
        <v>0</v>
      </c>
      <c r="AP98" s="16">
        <v>0</v>
      </c>
      <c r="AQ98" s="16">
        <v>0</v>
      </c>
      <c r="AR98" s="16">
        <v>0</v>
      </c>
      <c r="AS98" s="16">
        <v>0</v>
      </c>
      <c r="AT98" s="16">
        <v>0</v>
      </c>
      <c r="AU98" s="16">
        <v>0</v>
      </c>
      <c r="AV98" s="16">
        <v>0</v>
      </c>
      <c r="AW98" s="16">
        <v>0</v>
      </c>
      <c r="AX98" s="16">
        <v>0</v>
      </c>
      <c r="AY98" s="16">
        <v>0</v>
      </c>
      <c r="AZ98" s="16">
        <v>0</v>
      </c>
      <c r="BA98" s="16">
        <v>0</v>
      </c>
      <c r="BB98" s="16">
        <f t="shared" si="52"/>
        <v>0</v>
      </c>
      <c r="BC98" s="16">
        <f t="shared" si="53"/>
        <v>0</v>
      </c>
      <c r="BD98" s="16">
        <f t="shared" si="54"/>
        <v>0</v>
      </c>
      <c r="BE98" s="16"/>
      <c r="BF98" s="16">
        <f t="shared" si="46"/>
        <v>0</v>
      </c>
    </row>
    <row r="99" spans="1:58" outlineLevel="1">
      <c r="A99" s="10">
        <v>97</v>
      </c>
      <c r="B99" s="197"/>
      <c r="C99" s="17" t="s">
        <v>110</v>
      </c>
      <c r="D99" s="25">
        <v>570</v>
      </c>
      <c r="E99" s="16">
        <v>649261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6">
        <v>0</v>
      </c>
      <c r="Q99" s="16">
        <v>0</v>
      </c>
      <c r="R99" s="16">
        <v>0</v>
      </c>
      <c r="S99" s="16">
        <v>0</v>
      </c>
      <c r="T99" s="16">
        <v>0</v>
      </c>
      <c r="U99" s="16">
        <v>0</v>
      </c>
      <c r="V99" s="16">
        <v>0</v>
      </c>
      <c r="W99" s="16">
        <v>0</v>
      </c>
      <c r="X99" s="16">
        <v>0</v>
      </c>
      <c r="Y99" s="16">
        <v>0</v>
      </c>
      <c r="Z99" s="16">
        <v>0</v>
      </c>
      <c r="AA99" s="16">
        <v>0</v>
      </c>
      <c r="AB99" s="16">
        <v>0</v>
      </c>
      <c r="AC99" s="16">
        <f t="shared" si="43"/>
        <v>0</v>
      </c>
      <c r="AD99" s="16">
        <v>0</v>
      </c>
      <c r="AE99" s="16">
        <v>0</v>
      </c>
      <c r="AF99" s="16">
        <v>0</v>
      </c>
      <c r="AG99" s="16">
        <v>0</v>
      </c>
      <c r="AH99" s="16">
        <v>0</v>
      </c>
      <c r="AI99" s="16">
        <v>19404.092077210786</v>
      </c>
      <c r="AJ99" s="16">
        <v>0</v>
      </c>
      <c r="AK99" s="16">
        <v>6303.2780621437705</v>
      </c>
      <c r="AL99" s="16">
        <v>0</v>
      </c>
      <c r="AM99" s="16">
        <v>0</v>
      </c>
      <c r="AN99" s="16">
        <v>0</v>
      </c>
      <c r="AO99" s="16">
        <v>0</v>
      </c>
      <c r="AP99" s="16">
        <v>0</v>
      </c>
      <c r="AQ99" s="16">
        <v>0</v>
      </c>
      <c r="AR99" s="16">
        <v>0</v>
      </c>
      <c r="AS99" s="16">
        <v>0</v>
      </c>
      <c r="AT99" s="16">
        <v>0</v>
      </c>
      <c r="AU99" s="16">
        <v>0</v>
      </c>
      <c r="AV99" s="16">
        <v>0</v>
      </c>
      <c r="AW99" s="16">
        <v>0</v>
      </c>
      <c r="AX99" s="16">
        <v>0</v>
      </c>
      <c r="AY99" s="16">
        <v>0</v>
      </c>
      <c r="AZ99" s="16">
        <v>0</v>
      </c>
      <c r="BA99" s="16">
        <v>31.62986064539291</v>
      </c>
      <c r="BB99" s="16">
        <f t="shared" si="52"/>
        <v>25738.999999999949</v>
      </c>
      <c r="BC99" s="16">
        <f t="shared" si="53"/>
        <v>25738.999999999949</v>
      </c>
      <c r="BD99" s="16">
        <f t="shared" si="54"/>
        <v>675000</v>
      </c>
      <c r="BE99" s="16"/>
      <c r="BF99" s="16">
        <f t="shared" si="46"/>
        <v>675000</v>
      </c>
    </row>
    <row r="100" spans="1:58" outlineLevel="1">
      <c r="A100" s="10">
        <v>98</v>
      </c>
      <c r="B100" s="197"/>
      <c r="C100" s="17" t="s">
        <v>111</v>
      </c>
      <c r="D100" s="25">
        <v>571</v>
      </c>
      <c r="E100" s="16">
        <v>653735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6">
        <v>0</v>
      </c>
      <c r="Q100" s="16">
        <v>0</v>
      </c>
      <c r="R100" s="16">
        <v>0</v>
      </c>
      <c r="S100" s="16">
        <v>0</v>
      </c>
      <c r="T100" s="16">
        <v>0</v>
      </c>
      <c r="U100" s="16">
        <v>0</v>
      </c>
      <c r="V100" s="16">
        <v>0</v>
      </c>
      <c r="W100" s="16">
        <v>0</v>
      </c>
      <c r="X100" s="16">
        <v>0</v>
      </c>
      <c r="Y100" s="16">
        <v>0</v>
      </c>
      <c r="Z100" s="16">
        <v>0</v>
      </c>
      <c r="AA100" s="16">
        <v>0</v>
      </c>
      <c r="AB100" s="16">
        <v>0</v>
      </c>
      <c r="AC100" s="16">
        <f t="shared" si="43"/>
        <v>0</v>
      </c>
      <c r="AD100" s="16">
        <v>0</v>
      </c>
      <c r="AE100" s="16">
        <v>0</v>
      </c>
      <c r="AF100" s="16">
        <v>0</v>
      </c>
      <c r="AG100" s="16">
        <v>0</v>
      </c>
      <c r="AH100" s="16">
        <v>0</v>
      </c>
      <c r="AI100" s="16">
        <v>1149.5650073112261</v>
      </c>
      <c r="AJ100" s="16">
        <v>0</v>
      </c>
      <c r="AK100" s="16">
        <v>374.48904981005899</v>
      </c>
      <c r="AL100" s="16">
        <v>0</v>
      </c>
      <c r="AM100" s="16">
        <v>0</v>
      </c>
      <c r="AN100" s="16">
        <v>0</v>
      </c>
      <c r="AO100" s="16">
        <v>0</v>
      </c>
      <c r="AP100" s="16">
        <v>0</v>
      </c>
      <c r="AQ100" s="16">
        <v>0</v>
      </c>
      <c r="AR100" s="16">
        <v>0</v>
      </c>
      <c r="AS100" s="16">
        <v>0</v>
      </c>
      <c r="AT100" s="16">
        <v>0</v>
      </c>
      <c r="AU100" s="16">
        <v>0</v>
      </c>
      <c r="AV100" s="16">
        <v>0</v>
      </c>
      <c r="AW100" s="16">
        <v>0</v>
      </c>
      <c r="AX100" s="16">
        <v>0</v>
      </c>
      <c r="AY100" s="16">
        <v>0</v>
      </c>
      <c r="AZ100" s="16">
        <v>0</v>
      </c>
      <c r="BA100" s="16">
        <v>-259.05405712127686</v>
      </c>
      <c r="BB100" s="16">
        <f t="shared" si="52"/>
        <v>1265.0000000000082</v>
      </c>
      <c r="BC100" s="16">
        <f t="shared" si="53"/>
        <v>1265.0000000000082</v>
      </c>
      <c r="BD100" s="16">
        <f t="shared" si="54"/>
        <v>655000</v>
      </c>
      <c r="BE100" s="16"/>
      <c r="BF100" s="16">
        <f t="shared" si="46"/>
        <v>655000</v>
      </c>
    </row>
    <row r="101" spans="1:58" outlineLevel="1">
      <c r="A101" s="10">
        <v>99</v>
      </c>
      <c r="B101" s="197"/>
      <c r="C101" s="17" t="s">
        <v>112</v>
      </c>
      <c r="D101" s="25">
        <v>572</v>
      </c>
      <c r="E101" s="16">
        <v>46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6">
        <v>0</v>
      </c>
      <c r="Q101" s="16">
        <v>0</v>
      </c>
      <c r="R101" s="16">
        <v>0</v>
      </c>
      <c r="S101" s="16">
        <v>0</v>
      </c>
      <c r="T101" s="16">
        <v>0</v>
      </c>
      <c r="U101" s="16">
        <v>0</v>
      </c>
      <c r="V101" s="16">
        <v>0</v>
      </c>
      <c r="W101" s="16">
        <v>0</v>
      </c>
      <c r="X101" s="16">
        <v>0</v>
      </c>
      <c r="Y101" s="16">
        <v>0</v>
      </c>
      <c r="Z101" s="16">
        <v>0</v>
      </c>
      <c r="AA101" s="16">
        <v>0</v>
      </c>
      <c r="AB101" s="16">
        <v>0</v>
      </c>
      <c r="AC101" s="16">
        <f t="shared" si="43"/>
        <v>0</v>
      </c>
      <c r="AD101" s="16">
        <v>0</v>
      </c>
      <c r="AE101" s="16">
        <v>0</v>
      </c>
      <c r="AF101" s="16">
        <v>0</v>
      </c>
      <c r="AG101" s="16">
        <v>0</v>
      </c>
      <c r="AH101" s="16">
        <v>0</v>
      </c>
      <c r="AI101" s="16">
        <v>0</v>
      </c>
      <c r="AJ101" s="16">
        <v>0</v>
      </c>
      <c r="AK101" s="16">
        <v>0</v>
      </c>
      <c r="AL101" s="16">
        <v>0</v>
      </c>
      <c r="AM101" s="16">
        <v>0</v>
      </c>
      <c r="AN101" s="16">
        <v>0</v>
      </c>
      <c r="AO101" s="16">
        <v>0</v>
      </c>
      <c r="AP101" s="16">
        <v>0</v>
      </c>
      <c r="AQ101" s="16">
        <v>0</v>
      </c>
      <c r="AR101" s="16">
        <v>0</v>
      </c>
      <c r="AS101" s="16">
        <v>0</v>
      </c>
      <c r="AT101" s="16">
        <v>0</v>
      </c>
      <c r="AU101" s="16">
        <v>0</v>
      </c>
      <c r="AV101" s="16">
        <v>0</v>
      </c>
      <c r="AW101" s="16">
        <v>0</v>
      </c>
      <c r="AX101" s="16">
        <v>0</v>
      </c>
      <c r="AY101" s="16">
        <v>0</v>
      </c>
      <c r="AZ101" s="16">
        <v>0</v>
      </c>
      <c r="BA101" s="16">
        <v>-46</v>
      </c>
      <c r="BB101" s="16">
        <f t="shared" si="52"/>
        <v>-46</v>
      </c>
      <c r="BC101" s="16">
        <f t="shared" si="53"/>
        <v>-46</v>
      </c>
      <c r="BD101" s="16">
        <f t="shared" si="54"/>
        <v>0</v>
      </c>
      <c r="BE101" s="16"/>
      <c r="BF101" s="16">
        <f t="shared" si="46"/>
        <v>0</v>
      </c>
    </row>
    <row r="102" spans="1:58" outlineLevel="1">
      <c r="A102" s="10">
        <v>100</v>
      </c>
      <c r="B102" s="197"/>
      <c r="C102" s="17" t="s">
        <v>113</v>
      </c>
      <c r="D102" s="25">
        <v>573</v>
      </c>
      <c r="E102" s="16">
        <v>51550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6">
        <v>0</v>
      </c>
      <c r="Q102" s="16">
        <v>0</v>
      </c>
      <c r="R102" s="16">
        <v>0</v>
      </c>
      <c r="S102" s="16">
        <v>0</v>
      </c>
      <c r="T102" s="16">
        <v>0</v>
      </c>
      <c r="U102" s="16">
        <v>0</v>
      </c>
      <c r="V102" s="16">
        <v>0</v>
      </c>
      <c r="W102" s="16">
        <v>0</v>
      </c>
      <c r="X102" s="16">
        <v>0</v>
      </c>
      <c r="Y102" s="16">
        <v>0</v>
      </c>
      <c r="Z102" s="16">
        <v>0</v>
      </c>
      <c r="AA102" s="16">
        <v>0</v>
      </c>
      <c r="AB102" s="16">
        <v>0</v>
      </c>
      <c r="AC102" s="16">
        <f t="shared" si="43"/>
        <v>0</v>
      </c>
      <c r="AD102" s="16">
        <v>0</v>
      </c>
      <c r="AE102" s="16">
        <v>0</v>
      </c>
      <c r="AF102" s="16">
        <v>0</v>
      </c>
      <c r="AG102" s="16">
        <v>0</v>
      </c>
      <c r="AH102" s="16">
        <v>0</v>
      </c>
      <c r="AI102" s="16">
        <v>597.9499050238785</v>
      </c>
      <c r="AJ102" s="16">
        <v>0</v>
      </c>
      <c r="AK102" s="16">
        <v>194.39593153441766</v>
      </c>
      <c r="AL102" s="16">
        <v>0</v>
      </c>
      <c r="AM102" s="16">
        <v>0</v>
      </c>
      <c r="AN102" s="16">
        <v>0</v>
      </c>
      <c r="AO102" s="16">
        <v>0</v>
      </c>
      <c r="AP102" s="16">
        <v>0</v>
      </c>
      <c r="AQ102" s="16">
        <v>0</v>
      </c>
      <c r="AR102" s="16">
        <v>0</v>
      </c>
      <c r="AS102" s="16">
        <v>0</v>
      </c>
      <c r="AT102" s="16">
        <v>0</v>
      </c>
      <c r="AU102" s="16">
        <v>0</v>
      </c>
      <c r="AV102" s="16">
        <v>0</v>
      </c>
      <c r="AW102" s="16">
        <v>0</v>
      </c>
      <c r="AX102" s="16">
        <v>0</v>
      </c>
      <c r="AY102" s="16">
        <v>0</v>
      </c>
      <c r="AZ102" s="16">
        <v>0</v>
      </c>
      <c r="BA102" s="16">
        <v>-342.3458365582992</v>
      </c>
      <c r="BB102" s="16">
        <f t="shared" si="52"/>
        <v>449.99999999999693</v>
      </c>
      <c r="BC102" s="16">
        <f t="shared" si="53"/>
        <v>449.99999999999693</v>
      </c>
      <c r="BD102" s="16">
        <f t="shared" si="54"/>
        <v>52000</v>
      </c>
      <c r="BE102" s="16"/>
      <c r="BF102" s="16">
        <f t="shared" si="46"/>
        <v>52000</v>
      </c>
    </row>
    <row r="103" spans="1:58">
      <c r="A103" s="10">
        <v>101</v>
      </c>
      <c r="B103" s="198"/>
      <c r="C103" s="192" t="s">
        <v>114</v>
      </c>
      <c r="D103" s="193"/>
      <c r="E103" s="21">
        <f>SUM(E93:E102)</f>
        <v>2242421</v>
      </c>
      <c r="F103" s="22">
        <f>SUM(F93:F102)</f>
        <v>0</v>
      </c>
      <c r="G103" s="22">
        <f t="shared" ref="G103:AB103" si="62">SUM(G93:G102)</f>
        <v>0</v>
      </c>
      <c r="H103" s="22">
        <f t="shared" si="62"/>
        <v>0</v>
      </c>
      <c r="I103" s="22">
        <f t="shared" si="62"/>
        <v>0</v>
      </c>
      <c r="J103" s="22">
        <f t="shared" si="62"/>
        <v>0</v>
      </c>
      <c r="K103" s="22">
        <f t="shared" si="62"/>
        <v>0</v>
      </c>
      <c r="L103" s="22">
        <f t="shared" si="62"/>
        <v>0</v>
      </c>
      <c r="M103" s="22">
        <f t="shared" si="62"/>
        <v>0</v>
      </c>
      <c r="N103" s="22">
        <f t="shared" si="62"/>
        <v>0</v>
      </c>
      <c r="O103" s="22">
        <f t="shared" si="62"/>
        <v>0</v>
      </c>
      <c r="P103" s="22">
        <f t="shared" si="62"/>
        <v>0</v>
      </c>
      <c r="Q103" s="22">
        <f t="shared" si="62"/>
        <v>0</v>
      </c>
      <c r="R103" s="22">
        <f t="shared" si="62"/>
        <v>0</v>
      </c>
      <c r="S103" s="22">
        <f t="shared" si="62"/>
        <v>0</v>
      </c>
      <c r="T103" s="22">
        <f t="shared" si="62"/>
        <v>0</v>
      </c>
      <c r="U103" s="22">
        <f t="shared" si="62"/>
        <v>0</v>
      </c>
      <c r="V103" s="22">
        <f t="shared" si="62"/>
        <v>0</v>
      </c>
      <c r="W103" s="22">
        <f t="shared" si="62"/>
        <v>0</v>
      </c>
      <c r="X103" s="22">
        <f t="shared" si="62"/>
        <v>0</v>
      </c>
      <c r="Y103" s="22">
        <f t="shared" si="62"/>
        <v>0</v>
      </c>
      <c r="Z103" s="22">
        <f t="shared" si="62"/>
        <v>0</v>
      </c>
      <c r="AA103" s="22">
        <f t="shared" si="62"/>
        <v>0</v>
      </c>
      <c r="AB103" s="22">
        <f t="shared" si="62"/>
        <v>0</v>
      </c>
      <c r="AC103" s="22">
        <f t="shared" si="43"/>
        <v>0</v>
      </c>
      <c r="AD103" s="22">
        <f t="shared" ref="AD103:BA103" si="63">SUM(AD93:AD102)</f>
        <v>0</v>
      </c>
      <c r="AE103" s="22">
        <f t="shared" si="63"/>
        <v>0</v>
      </c>
      <c r="AF103" s="22">
        <f t="shared" si="63"/>
        <v>0</v>
      </c>
      <c r="AG103" s="22">
        <f t="shared" si="63"/>
        <v>0</v>
      </c>
      <c r="AH103" s="22">
        <f t="shared" si="63"/>
        <v>0</v>
      </c>
      <c r="AI103" s="22">
        <f t="shared" si="63"/>
        <v>51602.074522102259</v>
      </c>
      <c r="AJ103" s="22">
        <f t="shared" si="63"/>
        <v>0</v>
      </c>
      <c r="AK103" s="22">
        <f t="shared" si="63"/>
        <v>16878.372084105955</v>
      </c>
      <c r="AL103" s="22">
        <f t="shared" si="63"/>
        <v>0</v>
      </c>
      <c r="AM103" s="22">
        <f t="shared" si="63"/>
        <v>0</v>
      </c>
      <c r="AN103" s="22">
        <f t="shared" si="63"/>
        <v>0</v>
      </c>
      <c r="AO103" s="22">
        <f t="shared" si="63"/>
        <v>0</v>
      </c>
      <c r="AP103" s="22">
        <f t="shared" si="63"/>
        <v>0</v>
      </c>
      <c r="AQ103" s="22">
        <f t="shared" si="63"/>
        <v>0</v>
      </c>
      <c r="AR103" s="22">
        <f t="shared" si="63"/>
        <v>0</v>
      </c>
      <c r="AS103" s="22">
        <f t="shared" si="63"/>
        <v>0</v>
      </c>
      <c r="AT103" s="22">
        <f t="shared" si="63"/>
        <v>0</v>
      </c>
      <c r="AU103" s="22">
        <f t="shared" si="63"/>
        <v>0</v>
      </c>
      <c r="AV103" s="22">
        <f t="shared" si="63"/>
        <v>0</v>
      </c>
      <c r="AW103" s="22">
        <f t="shared" si="63"/>
        <v>0</v>
      </c>
      <c r="AX103" s="22">
        <f t="shared" si="63"/>
        <v>0</v>
      </c>
      <c r="AY103" s="22">
        <f t="shared" si="63"/>
        <v>0</v>
      </c>
      <c r="AZ103" s="22">
        <f t="shared" si="63"/>
        <v>0</v>
      </c>
      <c r="BA103" s="22">
        <f t="shared" si="63"/>
        <v>98.553393791742565</v>
      </c>
      <c r="BB103" s="22">
        <f t="shared" si="52"/>
        <v>68578.999999999971</v>
      </c>
      <c r="BC103" s="22">
        <f t="shared" si="53"/>
        <v>68578.999999999971</v>
      </c>
      <c r="BD103" s="22">
        <f t="shared" si="54"/>
        <v>2311000</v>
      </c>
      <c r="BE103" s="22">
        <f t="shared" ref="BE103" si="64">SUM(BE93:BE102)</f>
        <v>0</v>
      </c>
      <c r="BF103" s="22">
        <f t="shared" si="46"/>
        <v>2311000</v>
      </c>
    </row>
    <row r="104" spans="1:58" ht="16.5" thickBot="1">
      <c r="A104" s="10">
        <v>102</v>
      </c>
      <c r="B104" s="199" t="s">
        <v>115</v>
      </c>
      <c r="C104" s="199"/>
      <c r="D104" s="200"/>
      <c r="E104" s="28">
        <f>E92+E103</f>
        <v>20554821</v>
      </c>
      <c r="F104" s="28">
        <f>F92+F103</f>
        <v>0</v>
      </c>
      <c r="G104" s="28">
        <f t="shared" ref="G104:AB104" si="65">G92+G103</f>
        <v>0</v>
      </c>
      <c r="H104" s="28">
        <f t="shared" si="65"/>
        <v>0</v>
      </c>
      <c r="I104" s="28">
        <f t="shared" si="65"/>
        <v>0</v>
      </c>
      <c r="J104" s="28">
        <f t="shared" si="65"/>
        <v>0</v>
      </c>
      <c r="K104" s="28">
        <f t="shared" si="65"/>
        <v>0</v>
      </c>
      <c r="L104" s="28">
        <f t="shared" si="65"/>
        <v>0</v>
      </c>
      <c r="M104" s="28">
        <f t="shared" si="65"/>
        <v>0</v>
      </c>
      <c r="N104" s="28">
        <f t="shared" si="65"/>
        <v>0</v>
      </c>
      <c r="O104" s="28">
        <f t="shared" si="65"/>
        <v>0</v>
      </c>
      <c r="P104" s="28">
        <f t="shared" si="65"/>
        <v>0</v>
      </c>
      <c r="Q104" s="28">
        <f t="shared" si="65"/>
        <v>0</v>
      </c>
      <c r="R104" s="28">
        <f t="shared" si="65"/>
        <v>0</v>
      </c>
      <c r="S104" s="28">
        <f t="shared" si="65"/>
        <v>0</v>
      </c>
      <c r="T104" s="28">
        <f t="shared" si="65"/>
        <v>0</v>
      </c>
      <c r="U104" s="28">
        <f t="shared" si="65"/>
        <v>0</v>
      </c>
      <c r="V104" s="28">
        <f t="shared" si="65"/>
        <v>0</v>
      </c>
      <c r="W104" s="28">
        <f t="shared" si="65"/>
        <v>0</v>
      </c>
      <c r="X104" s="28">
        <f t="shared" si="65"/>
        <v>0</v>
      </c>
      <c r="Y104" s="28">
        <f t="shared" si="65"/>
        <v>0</v>
      </c>
      <c r="Z104" s="28">
        <f t="shared" si="65"/>
        <v>0</v>
      </c>
      <c r="AA104" s="28">
        <f t="shared" si="65"/>
        <v>99000</v>
      </c>
      <c r="AB104" s="28">
        <f t="shared" si="65"/>
        <v>0</v>
      </c>
      <c r="AC104" s="28">
        <f t="shared" si="43"/>
        <v>99000</v>
      </c>
      <c r="AD104" s="28">
        <f t="shared" ref="AD104:BA104" si="66">AD92+AD103</f>
        <v>646000</v>
      </c>
      <c r="AE104" s="28">
        <f t="shared" si="66"/>
        <v>-447000</v>
      </c>
      <c r="AF104" s="28">
        <f t="shared" si="66"/>
        <v>0</v>
      </c>
      <c r="AG104" s="28">
        <f t="shared" si="66"/>
        <v>0</v>
      </c>
      <c r="AH104" s="28">
        <f t="shared" si="66"/>
        <v>0</v>
      </c>
      <c r="AI104" s="28">
        <f t="shared" si="66"/>
        <v>258394.13310629211</v>
      </c>
      <c r="AJ104" s="28">
        <f t="shared" si="66"/>
        <v>0</v>
      </c>
      <c r="AK104" s="28">
        <f t="shared" si="66"/>
        <v>85821.591616566613</v>
      </c>
      <c r="AL104" s="28">
        <f t="shared" si="66"/>
        <v>0</v>
      </c>
      <c r="AM104" s="28">
        <f t="shared" si="66"/>
        <v>0</v>
      </c>
      <c r="AN104" s="28">
        <f t="shared" si="66"/>
        <v>0</v>
      </c>
      <c r="AO104" s="28">
        <f t="shared" si="66"/>
        <v>0</v>
      </c>
      <c r="AP104" s="28">
        <f t="shared" si="66"/>
        <v>0</v>
      </c>
      <c r="AQ104" s="28">
        <f t="shared" si="66"/>
        <v>0</v>
      </c>
      <c r="AR104" s="28">
        <f t="shared" si="66"/>
        <v>0</v>
      </c>
      <c r="AS104" s="28">
        <f t="shared" si="66"/>
        <v>0</v>
      </c>
      <c r="AT104" s="28">
        <f t="shared" si="66"/>
        <v>0</v>
      </c>
      <c r="AU104" s="28">
        <f t="shared" si="66"/>
        <v>0</v>
      </c>
      <c r="AV104" s="28">
        <f t="shared" si="66"/>
        <v>995000</v>
      </c>
      <c r="AW104" s="28">
        <f t="shared" si="66"/>
        <v>1386000</v>
      </c>
      <c r="AX104" s="28">
        <f t="shared" si="66"/>
        <v>0</v>
      </c>
      <c r="AY104" s="28">
        <f t="shared" si="66"/>
        <v>0</v>
      </c>
      <c r="AZ104" s="28">
        <f t="shared" si="66"/>
        <v>0</v>
      </c>
      <c r="BA104" s="28">
        <f t="shared" si="66"/>
        <v>963.27527714094686</v>
      </c>
      <c r="BB104" s="28">
        <f t="shared" si="52"/>
        <v>2925178.9999999995</v>
      </c>
      <c r="BC104" s="28">
        <f t="shared" si="53"/>
        <v>3024178.9999999995</v>
      </c>
      <c r="BD104" s="28">
        <f t="shared" si="54"/>
        <v>23579000</v>
      </c>
      <c r="BE104" s="28">
        <f t="shared" ref="BE104" si="67">BE92+BE103</f>
        <v>0</v>
      </c>
      <c r="BF104" s="28">
        <f t="shared" si="46"/>
        <v>23579000</v>
      </c>
    </row>
    <row r="105" spans="1:58" ht="15.6" customHeight="1" outlineLevel="1" thickTop="1">
      <c r="A105" s="10">
        <v>103</v>
      </c>
      <c r="B105" s="196" t="s">
        <v>116</v>
      </c>
      <c r="C105" s="17" t="s">
        <v>50</v>
      </c>
      <c r="D105" s="33">
        <v>580</v>
      </c>
      <c r="E105" s="16">
        <v>3143735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6">
        <v>0</v>
      </c>
      <c r="Q105" s="16">
        <v>0</v>
      </c>
      <c r="R105" s="16">
        <v>0</v>
      </c>
      <c r="S105" s="16">
        <v>0</v>
      </c>
      <c r="T105" s="16">
        <v>0</v>
      </c>
      <c r="U105" s="16">
        <v>0</v>
      </c>
      <c r="V105" s="16">
        <v>0</v>
      </c>
      <c r="W105" s="16">
        <v>0</v>
      </c>
      <c r="X105" s="16">
        <v>0</v>
      </c>
      <c r="Y105" s="16">
        <v>0</v>
      </c>
      <c r="Z105" s="16">
        <v>0</v>
      </c>
      <c r="AA105" s="16">
        <v>0</v>
      </c>
      <c r="AB105" s="16">
        <v>0</v>
      </c>
      <c r="AC105" s="16">
        <f t="shared" si="43"/>
        <v>0</v>
      </c>
      <c r="AD105" s="16">
        <v>0</v>
      </c>
      <c r="AE105" s="16">
        <v>0</v>
      </c>
      <c r="AF105" s="16">
        <v>0</v>
      </c>
      <c r="AG105" s="16">
        <v>0</v>
      </c>
      <c r="AH105" s="16">
        <v>0</v>
      </c>
      <c r="AI105" s="16">
        <v>122528.5527163068</v>
      </c>
      <c r="AJ105" s="16">
        <v>0</v>
      </c>
      <c r="AK105" s="16">
        <v>41967.084859514784</v>
      </c>
      <c r="AL105" s="16">
        <v>0</v>
      </c>
      <c r="AM105" s="16">
        <v>0</v>
      </c>
      <c r="AN105" s="16">
        <v>0</v>
      </c>
      <c r="AO105" s="16">
        <v>0</v>
      </c>
      <c r="AP105" s="16">
        <v>0</v>
      </c>
      <c r="AQ105" s="16">
        <v>0</v>
      </c>
      <c r="AR105" s="16">
        <v>0</v>
      </c>
      <c r="AS105" s="16">
        <v>0</v>
      </c>
      <c r="AT105" s="16">
        <v>0</v>
      </c>
      <c r="AU105" s="16">
        <v>0</v>
      </c>
      <c r="AV105" s="16">
        <v>0</v>
      </c>
      <c r="AW105" s="16">
        <v>0</v>
      </c>
      <c r="AX105" s="16">
        <v>0</v>
      </c>
      <c r="AY105" s="16">
        <v>0</v>
      </c>
      <c r="AZ105" s="16">
        <v>0</v>
      </c>
      <c r="BA105" s="16">
        <v>-230.63757582148537</v>
      </c>
      <c r="BB105" s="16">
        <f t="shared" si="52"/>
        <v>164265.00000000012</v>
      </c>
      <c r="BC105" s="16">
        <f t="shared" si="53"/>
        <v>164265.00000000012</v>
      </c>
      <c r="BD105" s="16">
        <f t="shared" si="54"/>
        <v>3308000</v>
      </c>
      <c r="BE105" s="16"/>
      <c r="BF105" s="16">
        <f t="shared" si="46"/>
        <v>3308000</v>
      </c>
    </row>
    <row r="106" spans="1:58" ht="15.6" customHeight="1" outlineLevel="1">
      <c r="A106" s="10">
        <v>104</v>
      </c>
      <c r="B106" s="197"/>
      <c r="C106" s="17" t="s">
        <v>117</v>
      </c>
      <c r="D106" s="33">
        <v>581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6">
        <v>0</v>
      </c>
      <c r="Q106" s="16">
        <v>0</v>
      </c>
      <c r="R106" s="16">
        <v>0</v>
      </c>
      <c r="S106" s="16">
        <v>0</v>
      </c>
      <c r="T106" s="16">
        <v>0</v>
      </c>
      <c r="U106" s="16">
        <v>0</v>
      </c>
      <c r="V106" s="16">
        <v>0</v>
      </c>
      <c r="W106" s="16">
        <v>0</v>
      </c>
      <c r="X106" s="16">
        <v>0</v>
      </c>
      <c r="Y106" s="16">
        <v>0</v>
      </c>
      <c r="Z106" s="16">
        <v>0</v>
      </c>
      <c r="AA106" s="16">
        <v>0</v>
      </c>
      <c r="AB106" s="16">
        <v>0</v>
      </c>
      <c r="AC106" s="16">
        <f t="shared" si="43"/>
        <v>0</v>
      </c>
      <c r="AD106" s="16">
        <v>0</v>
      </c>
      <c r="AE106" s="16">
        <v>0</v>
      </c>
      <c r="AF106" s="16">
        <v>0</v>
      </c>
      <c r="AG106" s="16">
        <v>0</v>
      </c>
      <c r="AH106" s="16">
        <v>0</v>
      </c>
      <c r="AI106" s="16">
        <v>0</v>
      </c>
      <c r="AJ106" s="16">
        <v>0</v>
      </c>
      <c r="AK106" s="16">
        <v>0</v>
      </c>
      <c r="AL106" s="16">
        <v>0</v>
      </c>
      <c r="AM106" s="16">
        <v>0</v>
      </c>
      <c r="AN106" s="16">
        <v>0</v>
      </c>
      <c r="AO106" s="16">
        <v>0</v>
      </c>
      <c r="AP106" s="16">
        <v>0</v>
      </c>
      <c r="AQ106" s="16">
        <v>0</v>
      </c>
      <c r="AR106" s="16">
        <v>0</v>
      </c>
      <c r="AS106" s="16">
        <v>0</v>
      </c>
      <c r="AT106" s="16">
        <v>0</v>
      </c>
      <c r="AU106" s="16">
        <v>0</v>
      </c>
      <c r="AV106" s="16">
        <v>0</v>
      </c>
      <c r="AW106" s="16">
        <v>0</v>
      </c>
      <c r="AX106" s="16">
        <v>0</v>
      </c>
      <c r="AY106" s="16">
        <v>0</v>
      </c>
      <c r="AZ106" s="16">
        <v>0</v>
      </c>
      <c r="BA106" s="16">
        <v>0</v>
      </c>
      <c r="BB106" s="16">
        <f t="shared" si="52"/>
        <v>0</v>
      </c>
      <c r="BC106" s="16">
        <f t="shared" si="53"/>
        <v>0</v>
      </c>
      <c r="BD106" s="16">
        <f t="shared" si="54"/>
        <v>0</v>
      </c>
      <c r="BE106" s="16"/>
      <c r="BF106" s="16">
        <f t="shared" si="46"/>
        <v>0</v>
      </c>
    </row>
    <row r="107" spans="1:58" ht="15.6" customHeight="1" outlineLevel="1">
      <c r="A107" s="10">
        <v>105</v>
      </c>
      <c r="B107" s="197"/>
      <c r="C107" s="17" t="s">
        <v>100</v>
      </c>
      <c r="D107" s="33">
        <v>582</v>
      </c>
      <c r="E107" s="16">
        <v>543467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6">
        <v>0</v>
      </c>
      <c r="Q107" s="16">
        <v>0</v>
      </c>
      <c r="R107" s="16">
        <v>0</v>
      </c>
      <c r="S107" s="16">
        <v>0</v>
      </c>
      <c r="T107" s="16">
        <v>0</v>
      </c>
      <c r="U107" s="16">
        <v>0</v>
      </c>
      <c r="V107" s="16">
        <v>0</v>
      </c>
      <c r="W107" s="16">
        <v>0</v>
      </c>
      <c r="X107" s="16">
        <v>0</v>
      </c>
      <c r="Y107" s="16">
        <v>0</v>
      </c>
      <c r="Z107" s="16">
        <v>0</v>
      </c>
      <c r="AA107" s="16">
        <v>0</v>
      </c>
      <c r="AB107" s="16">
        <v>0</v>
      </c>
      <c r="AC107" s="16">
        <f t="shared" si="43"/>
        <v>0</v>
      </c>
      <c r="AD107" s="16">
        <v>0</v>
      </c>
      <c r="AE107" s="16">
        <v>0</v>
      </c>
      <c r="AF107" s="16">
        <v>0</v>
      </c>
      <c r="AG107" s="16">
        <v>0</v>
      </c>
      <c r="AH107" s="16">
        <v>0</v>
      </c>
      <c r="AI107" s="16">
        <v>16361.241477271906</v>
      </c>
      <c r="AJ107" s="16">
        <v>0</v>
      </c>
      <c r="AK107" s="16">
        <v>5323.6502060743451</v>
      </c>
      <c r="AL107" s="16">
        <v>0</v>
      </c>
      <c r="AM107" s="16">
        <v>0</v>
      </c>
      <c r="AN107" s="16">
        <v>0</v>
      </c>
      <c r="AO107" s="16">
        <v>0</v>
      </c>
      <c r="AP107" s="16">
        <v>0</v>
      </c>
      <c r="AQ107" s="16">
        <v>0</v>
      </c>
      <c r="AR107" s="16">
        <v>0</v>
      </c>
      <c r="AS107" s="16">
        <v>0</v>
      </c>
      <c r="AT107" s="16">
        <v>0</v>
      </c>
      <c r="AU107" s="16">
        <v>0</v>
      </c>
      <c r="AV107" s="16">
        <v>0</v>
      </c>
      <c r="AW107" s="16">
        <v>0</v>
      </c>
      <c r="AX107" s="16">
        <v>0</v>
      </c>
      <c r="AY107" s="16">
        <v>0</v>
      </c>
      <c r="AZ107" s="16">
        <v>0</v>
      </c>
      <c r="BA107" s="16">
        <v>-151.89168334624264</v>
      </c>
      <c r="BB107" s="16">
        <f t="shared" ref="BB107:BB170" si="68">SUM(AD107:BA107)</f>
        <v>21533.000000000007</v>
      </c>
      <c r="BC107" s="16">
        <f t="shared" si="53"/>
        <v>21533.000000000007</v>
      </c>
      <c r="BD107" s="16">
        <f t="shared" si="54"/>
        <v>565000</v>
      </c>
      <c r="BE107" s="16"/>
      <c r="BF107" s="16">
        <f t="shared" si="46"/>
        <v>565000</v>
      </c>
    </row>
    <row r="108" spans="1:58" ht="15.6" customHeight="1" outlineLevel="1">
      <c r="A108" s="10">
        <v>106</v>
      </c>
      <c r="B108" s="197"/>
      <c r="C108" s="17" t="s">
        <v>118</v>
      </c>
      <c r="D108" s="33">
        <v>583</v>
      </c>
      <c r="E108" s="16">
        <v>1605630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6">
        <v>0</v>
      </c>
      <c r="Q108" s="16">
        <v>0</v>
      </c>
      <c r="R108" s="16">
        <v>0</v>
      </c>
      <c r="S108" s="16">
        <v>0</v>
      </c>
      <c r="T108" s="16">
        <v>0</v>
      </c>
      <c r="U108" s="16">
        <v>0</v>
      </c>
      <c r="V108" s="16">
        <v>0</v>
      </c>
      <c r="W108" s="16">
        <v>0</v>
      </c>
      <c r="X108" s="16">
        <v>0</v>
      </c>
      <c r="Y108" s="16">
        <v>0</v>
      </c>
      <c r="Z108" s="16">
        <v>0</v>
      </c>
      <c r="AA108" s="16">
        <v>0</v>
      </c>
      <c r="AB108" s="16">
        <v>0</v>
      </c>
      <c r="AC108" s="16">
        <f t="shared" si="43"/>
        <v>0</v>
      </c>
      <c r="AD108" s="16">
        <v>0</v>
      </c>
      <c r="AE108" s="16">
        <v>0</v>
      </c>
      <c r="AF108" s="16">
        <v>0</v>
      </c>
      <c r="AG108" s="16">
        <v>0</v>
      </c>
      <c r="AH108" s="16">
        <v>0</v>
      </c>
      <c r="AI108" s="16">
        <v>47145.304113348495</v>
      </c>
      <c r="AJ108" s="16">
        <v>0</v>
      </c>
      <c r="AK108" s="16">
        <v>15427.06764360827</v>
      </c>
      <c r="AL108" s="16">
        <v>0</v>
      </c>
      <c r="AM108" s="16">
        <v>0</v>
      </c>
      <c r="AN108" s="16">
        <v>0</v>
      </c>
      <c r="AO108" s="16">
        <v>0</v>
      </c>
      <c r="AP108" s="16">
        <v>0</v>
      </c>
      <c r="AQ108" s="16">
        <v>0</v>
      </c>
      <c r="AR108" s="16">
        <v>0</v>
      </c>
      <c r="AS108" s="16">
        <v>0</v>
      </c>
      <c r="AT108" s="16">
        <v>0</v>
      </c>
      <c r="AU108" s="16">
        <v>0</v>
      </c>
      <c r="AV108" s="16">
        <v>1596000</v>
      </c>
      <c r="AW108" s="16">
        <v>0</v>
      </c>
      <c r="AX108" s="16">
        <v>0</v>
      </c>
      <c r="AY108" s="16">
        <v>0</v>
      </c>
      <c r="AZ108" s="16">
        <v>0</v>
      </c>
      <c r="BA108" s="16">
        <v>-202.37175695691258</v>
      </c>
      <c r="BB108" s="16">
        <f t="shared" si="68"/>
        <v>1658369.9999999998</v>
      </c>
      <c r="BC108" s="16">
        <f t="shared" si="53"/>
        <v>1658369.9999999998</v>
      </c>
      <c r="BD108" s="16">
        <f t="shared" si="54"/>
        <v>3264000</v>
      </c>
      <c r="BE108" s="16"/>
      <c r="BF108" s="16">
        <f t="shared" si="46"/>
        <v>3264000</v>
      </c>
    </row>
    <row r="109" spans="1:58" outlineLevel="1">
      <c r="A109" s="10">
        <v>107</v>
      </c>
      <c r="B109" s="197"/>
      <c r="C109" s="17" t="s">
        <v>102</v>
      </c>
      <c r="D109" s="33">
        <v>584</v>
      </c>
      <c r="E109" s="16">
        <v>1036015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6">
        <v>0</v>
      </c>
      <c r="Q109" s="16">
        <v>0</v>
      </c>
      <c r="R109" s="16">
        <v>0</v>
      </c>
      <c r="S109" s="16">
        <v>0</v>
      </c>
      <c r="T109" s="16">
        <v>0</v>
      </c>
      <c r="U109" s="16">
        <v>0</v>
      </c>
      <c r="V109" s="16">
        <v>0</v>
      </c>
      <c r="W109" s="16">
        <v>0</v>
      </c>
      <c r="X109" s="16">
        <v>0</v>
      </c>
      <c r="Y109" s="16">
        <v>0</v>
      </c>
      <c r="Z109" s="16">
        <v>0</v>
      </c>
      <c r="AA109" s="16">
        <v>0</v>
      </c>
      <c r="AB109" s="16">
        <v>0</v>
      </c>
      <c r="AC109" s="16">
        <f t="shared" si="43"/>
        <v>0</v>
      </c>
      <c r="AD109" s="16">
        <v>0</v>
      </c>
      <c r="AE109" s="16">
        <v>0</v>
      </c>
      <c r="AF109" s="16">
        <v>0</v>
      </c>
      <c r="AG109" s="16">
        <v>0</v>
      </c>
      <c r="AH109" s="16">
        <v>0</v>
      </c>
      <c r="AI109" s="16">
        <v>24683.406443304026</v>
      </c>
      <c r="AJ109" s="16">
        <v>0</v>
      </c>
      <c r="AK109" s="16">
        <v>8020.711460141878</v>
      </c>
      <c r="AL109" s="16">
        <v>0</v>
      </c>
      <c r="AM109" s="16">
        <v>0</v>
      </c>
      <c r="AN109" s="16">
        <v>0</v>
      </c>
      <c r="AO109" s="16">
        <v>0</v>
      </c>
      <c r="AP109" s="16">
        <v>0</v>
      </c>
      <c r="AQ109" s="16">
        <v>0</v>
      </c>
      <c r="AR109" s="16">
        <v>0</v>
      </c>
      <c r="AS109" s="16">
        <v>0</v>
      </c>
      <c r="AT109" s="16">
        <v>0</v>
      </c>
      <c r="AU109" s="16">
        <v>0</v>
      </c>
      <c r="AV109" s="16">
        <v>0</v>
      </c>
      <c r="AW109" s="16">
        <v>0</v>
      </c>
      <c r="AX109" s="16">
        <v>0</v>
      </c>
      <c r="AY109" s="16">
        <v>0</v>
      </c>
      <c r="AZ109" s="16">
        <v>0</v>
      </c>
      <c r="BA109" s="16">
        <v>280.88209655415267</v>
      </c>
      <c r="BB109" s="16">
        <f t="shared" si="68"/>
        <v>32985.000000000058</v>
      </c>
      <c r="BC109" s="16">
        <f t="shared" si="53"/>
        <v>32985.000000000058</v>
      </c>
      <c r="BD109" s="16">
        <f t="shared" si="54"/>
        <v>1069000</v>
      </c>
      <c r="BE109" s="16"/>
      <c r="BF109" s="16">
        <f t="shared" si="46"/>
        <v>1069000</v>
      </c>
    </row>
    <row r="110" spans="1:58" outlineLevel="1">
      <c r="A110" s="10">
        <v>108</v>
      </c>
      <c r="B110" s="197"/>
      <c r="C110" s="17" t="s">
        <v>119</v>
      </c>
      <c r="D110" s="33">
        <v>585</v>
      </c>
      <c r="E110" s="16">
        <v>6884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6">
        <v>0</v>
      </c>
      <c r="Q110" s="16">
        <v>0</v>
      </c>
      <c r="R110" s="16">
        <v>0</v>
      </c>
      <c r="S110" s="16">
        <v>0</v>
      </c>
      <c r="T110" s="16">
        <v>0</v>
      </c>
      <c r="U110" s="16">
        <v>0</v>
      </c>
      <c r="V110" s="16">
        <v>0</v>
      </c>
      <c r="W110" s="16">
        <v>0</v>
      </c>
      <c r="X110" s="16">
        <v>0</v>
      </c>
      <c r="Y110" s="16">
        <v>0</v>
      </c>
      <c r="Z110" s="16">
        <v>0</v>
      </c>
      <c r="AA110" s="16">
        <v>0</v>
      </c>
      <c r="AB110" s="16">
        <v>0</v>
      </c>
      <c r="AC110" s="16">
        <f t="shared" si="43"/>
        <v>0</v>
      </c>
      <c r="AD110" s="16">
        <v>0</v>
      </c>
      <c r="AE110" s="16">
        <v>0</v>
      </c>
      <c r="AF110" s="16">
        <v>0</v>
      </c>
      <c r="AG110" s="16">
        <v>0</v>
      </c>
      <c r="AH110" s="16">
        <v>0</v>
      </c>
      <c r="AI110" s="16">
        <v>291.8977411624395</v>
      </c>
      <c r="AJ110" s="16">
        <v>0</v>
      </c>
      <c r="AK110" s="16">
        <v>97.735238486934435</v>
      </c>
      <c r="AL110" s="16">
        <v>0</v>
      </c>
      <c r="AM110" s="16">
        <v>0</v>
      </c>
      <c r="AN110" s="16">
        <v>0</v>
      </c>
      <c r="AO110" s="16">
        <v>0</v>
      </c>
      <c r="AP110" s="16">
        <v>0</v>
      </c>
      <c r="AQ110" s="16">
        <v>0</v>
      </c>
      <c r="AR110" s="16">
        <v>0</v>
      </c>
      <c r="AS110" s="16">
        <v>0</v>
      </c>
      <c r="AT110" s="16">
        <v>0</v>
      </c>
      <c r="AU110" s="16">
        <v>0</v>
      </c>
      <c r="AV110" s="16">
        <v>0</v>
      </c>
      <c r="AW110" s="16">
        <v>0</v>
      </c>
      <c r="AX110" s="16">
        <v>0</v>
      </c>
      <c r="AY110" s="16">
        <v>0</v>
      </c>
      <c r="AZ110" s="16">
        <v>0</v>
      </c>
      <c r="BA110" s="16">
        <v>-273.63297964937374</v>
      </c>
      <c r="BB110" s="16">
        <f t="shared" si="68"/>
        <v>116.00000000000023</v>
      </c>
      <c r="BC110" s="16">
        <f t="shared" si="53"/>
        <v>116.00000000000023</v>
      </c>
      <c r="BD110" s="16">
        <f t="shared" si="54"/>
        <v>7000</v>
      </c>
      <c r="BE110" s="16"/>
      <c r="BF110" s="16">
        <f t="shared" si="46"/>
        <v>7000</v>
      </c>
    </row>
    <row r="111" spans="1:58" outlineLevel="1">
      <c r="A111" s="10">
        <v>109</v>
      </c>
      <c r="B111" s="197"/>
      <c r="C111" s="17" t="s">
        <v>120</v>
      </c>
      <c r="D111" s="33">
        <v>586</v>
      </c>
      <c r="E111" s="16">
        <v>1869273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6">
        <v>0</v>
      </c>
      <c r="Q111" s="16">
        <v>0</v>
      </c>
      <c r="R111" s="16">
        <v>0</v>
      </c>
      <c r="S111" s="16">
        <v>0</v>
      </c>
      <c r="T111" s="16">
        <v>0</v>
      </c>
      <c r="U111" s="16">
        <v>0</v>
      </c>
      <c r="V111" s="16">
        <v>0</v>
      </c>
      <c r="W111" s="16">
        <v>0</v>
      </c>
      <c r="X111" s="16">
        <v>0</v>
      </c>
      <c r="Y111" s="16">
        <v>0</v>
      </c>
      <c r="Z111" s="16">
        <v>0</v>
      </c>
      <c r="AA111" s="16">
        <v>0</v>
      </c>
      <c r="AB111" s="16">
        <v>0</v>
      </c>
      <c r="AC111" s="16">
        <f t="shared" si="43"/>
        <v>0</v>
      </c>
      <c r="AD111" s="16">
        <v>0</v>
      </c>
      <c r="AE111" s="16">
        <v>0</v>
      </c>
      <c r="AF111" s="16">
        <v>0</v>
      </c>
      <c r="AG111" s="16">
        <v>0</v>
      </c>
      <c r="AH111" s="16">
        <v>0</v>
      </c>
      <c r="AI111" s="16">
        <v>69546.13615196562</v>
      </c>
      <c r="AJ111" s="16">
        <v>0</v>
      </c>
      <c r="AK111" s="16">
        <v>22641.499045082252</v>
      </c>
      <c r="AL111" s="16">
        <v>0</v>
      </c>
      <c r="AM111" s="16">
        <v>0</v>
      </c>
      <c r="AN111" s="16">
        <v>0</v>
      </c>
      <c r="AO111" s="16">
        <v>0</v>
      </c>
      <c r="AP111" s="16">
        <v>0</v>
      </c>
      <c r="AQ111" s="16">
        <v>0</v>
      </c>
      <c r="AR111" s="16">
        <v>0</v>
      </c>
      <c r="AS111" s="16">
        <v>0</v>
      </c>
      <c r="AT111" s="16">
        <v>0</v>
      </c>
      <c r="AU111" s="16">
        <v>0</v>
      </c>
      <c r="AV111" s="16">
        <v>0</v>
      </c>
      <c r="AW111" s="16">
        <v>0</v>
      </c>
      <c r="AX111" s="16">
        <v>0</v>
      </c>
      <c r="AY111" s="16">
        <v>0</v>
      </c>
      <c r="AZ111" s="16">
        <v>0</v>
      </c>
      <c r="BA111" s="16">
        <v>-460.63519704784267</v>
      </c>
      <c r="BB111" s="16">
        <f t="shared" si="68"/>
        <v>91727.000000000029</v>
      </c>
      <c r="BC111" s="16">
        <f t="shared" si="53"/>
        <v>91727.000000000029</v>
      </c>
      <c r="BD111" s="16">
        <f t="shared" si="54"/>
        <v>1961000</v>
      </c>
      <c r="BE111" s="16"/>
      <c r="BF111" s="16">
        <f t="shared" si="46"/>
        <v>1961000</v>
      </c>
    </row>
    <row r="112" spans="1:58" outlineLevel="1">
      <c r="A112" s="10">
        <v>110</v>
      </c>
      <c r="B112" s="197"/>
      <c r="C112" s="17" t="s">
        <v>121</v>
      </c>
      <c r="D112" s="33">
        <v>587</v>
      </c>
      <c r="E112" s="16">
        <v>671049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6">
        <v>0</v>
      </c>
      <c r="Q112" s="16">
        <v>0</v>
      </c>
      <c r="R112" s="16">
        <v>0</v>
      </c>
      <c r="S112" s="16">
        <v>0</v>
      </c>
      <c r="T112" s="16">
        <v>0</v>
      </c>
      <c r="U112" s="16">
        <v>0</v>
      </c>
      <c r="V112" s="16">
        <v>0</v>
      </c>
      <c r="W112" s="16">
        <v>0</v>
      </c>
      <c r="X112" s="16">
        <v>0</v>
      </c>
      <c r="Y112" s="16">
        <v>0</v>
      </c>
      <c r="Z112" s="16">
        <v>0</v>
      </c>
      <c r="AA112" s="16">
        <v>0</v>
      </c>
      <c r="AB112" s="16">
        <v>0</v>
      </c>
      <c r="AC112" s="16">
        <f t="shared" si="43"/>
        <v>0</v>
      </c>
      <c r="AD112" s="16">
        <v>0</v>
      </c>
      <c r="AE112" s="16">
        <v>0</v>
      </c>
      <c r="AF112" s="16">
        <v>0</v>
      </c>
      <c r="AG112" s="16">
        <v>0</v>
      </c>
      <c r="AH112" s="16">
        <v>0</v>
      </c>
      <c r="AI112" s="16">
        <v>23641.744626422118</v>
      </c>
      <c r="AJ112" s="16">
        <v>0</v>
      </c>
      <c r="AK112" s="16">
        <v>7739.9025441230569</v>
      </c>
      <c r="AL112" s="16">
        <v>0</v>
      </c>
      <c r="AM112" s="16">
        <v>0</v>
      </c>
      <c r="AN112" s="16">
        <v>0</v>
      </c>
      <c r="AO112" s="16">
        <v>0</v>
      </c>
      <c r="AP112" s="16">
        <v>0</v>
      </c>
      <c r="AQ112" s="16">
        <v>0</v>
      </c>
      <c r="AR112" s="16">
        <v>0</v>
      </c>
      <c r="AS112" s="16">
        <v>0</v>
      </c>
      <c r="AT112" s="16">
        <v>0</v>
      </c>
      <c r="AU112" s="16">
        <v>0</v>
      </c>
      <c r="AV112" s="16">
        <v>0</v>
      </c>
      <c r="AW112" s="16">
        <v>0</v>
      </c>
      <c r="AX112" s="16">
        <v>0</v>
      </c>
      <c r="AY112" s="16">
        <v>0</v>
      </c>
      <c r="AZ112" s="16">
        <v>0</v>
      </c>
      <c r="BA112" s="16">
        <v>569.35282945481595</v>
      </c>
      <c r="BB112" s="16">
        <f t="shared" si="68"/>
        <v>31950.999999999993</v>
      </c>
      <c r="BC112" s="16">
        <f t="shared" si="53"/>
        <v>31950.999999999993</v>
      </c>
      <c r="BD112" s="16">
        <f t="shared" si="54"/>
        <v>703000</v>
      </c>
      <c r="BE112" s="16"/>
      <c r="BF112" s="16">
        <f t="shared" si="46"/>
        <v>703000</v>
      </c>
    </row>
    <row r="113" spans="1:58" outlineLevel="1">
      <c r="A113" s="10">
        <v>111</v>
      </c>
      <c r="B113" s="197"/>
      <c r="C113" s="17" t="s">
        <v>122</v>
      </c>
      <c r="D113" s="33">
        <v>588</v>
      </c>
      <c r="E113" s="16">
        <v>6024882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6">
        <v>0</v>
      </c>
      <c r="Q113" s="16">
        <v>0</v>
      </c>
      <c r="R113" s="16">
        <v>0</v>
      </c>
      <c r="S113" s="16">
        <v>0</v>
      </c>
      <c r="T113" s="16">
        <v>0</v>
      </c>
      <c r="U113" s="16">
        <v>0</v>
      </c>
      <c r="V113" s="16">
        <v>0</v>
      </c>
      <c r="W113" s="16">
        <v>0</v>
      </c>
      <c r="X113" s="16">
        <v>0</v>
      </c>
      <c r="Y113" s="16">
        <v>0</v>
      </c>
      <c r="Z113" s="16">
        <v>0</v>
      </c>
      <c r="AA113" s="16">
        <v>0</v>
      </c>
      <c r="AB113" s="16">
        <v>0</v>
      </c>
      <c r="AC113" s="16">
        <f t="shared" si="43"/>
        <v>0</v>
      </c>
      <c r="AD113" s="16">
        <v>0</v>
      </c>
      <c r="AE113" s="16">
        <v>0</v>
      </c>
      <c r="AF113" s="16">
        <v>0</v>
      </c>
      <c r="AG113" s="16">
        <v>0</v>
      </c>
      <c r="AH113" s="16">
        <v>0</v>
      </c>
      <c r="AI113" s="16">
        <v>202059.10599912703</v>
      </c>
      <c r="AJ113" s="16">
        <v>0</v>
      </c>
      <c r="AK113" s="16">
        <v>66164.543715566149</v>
      </c>
      <c r="AL113" s="16">
        <v>0</v>
      </c>
      <c r="AM113" s="16">
        <v>0</v>
      </c>
      <c r="AN113" s="16">
        <v>0</v>
      </c>
      <c r="AO113" s="16">
        <v>0</v>
      </c>
      <c r="AP113" s="16">
        <v>0</v>
      </c>
      <c r="AQ113" s="16">
        <v>0</v>
      </c>
      <c r="AR113" s="16">
        <v>0</v>
      </c>
      <c r="AS113" s="16">
        <v>0</v>
      </c>
      <c r="AT113" s="16">
        <v>0</v>
      </c>
      <c r="AU113" s="16">
        <v>0</v>
      </c>
      <c r="AV113" s="16">
        <v>0</v>
      </c>
      <c r="AW113" s="16">
        <v>0</v>
      </c>
      <c r="AX113" s="16">
        <v>0</v>
      </c>
      <c r="AY113" s="16">
        <v>0</v>
      </c>
      <c r="AZ113" s="16">
        <v>0</v>
      </c>
      <c r="BA113" s="16">
        <v>-105.64971469342709</v>
      </c>
      <c r="BB113" s="16">
        <f t="shared" si="68"/>
        <v>268117.99999999977</v>
      </c>
      <c r="BC113" s="16">
        <f t="shared" si="53"/>
        <v>268117.99999999977</v>
      </c>
      <c r="BD113" s="16">
        <f t="shared" si="54"/>
        <v>6293000</v>
      </c>
      <c r="BE113" s="16"/>
      <c r="BF113" s="16">
        <f t="shared" si="46"/>
        <v>6293000</v>
      </c>
    </row>
    <row r="114" spans="1:58" outlineLevel="1">
      <c r="A114" s="10">
        <v>112</v>
      </c>
      <c r="B114" s="197"/>
      <c r="C114" s="17" t="s">
        <v>57</v>
      </c>
      <c r="D114" s="33">
        <v>589</v>
      </c>
      <c r="E114" s="16">
        <v>251264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6">
        <v>0</v>
      </c>
      <c r="Q114" s="16">
        <v>0</v>
      </c>
      <c r="R114" s="16">
        <v>0</v>
      </c>
      <c r="S114" s="16">
        <v>0</v>
      </c>
      <c r="T114" s="16">
        <v>0</v>
      </c>
      <c r="U114" s="16">
        <v>0</v>
      </c>
      <c r="V114" s="16">
        <v>0</v>
      </c>
      <c r="W114" s="16">
        <v>0</v>
      </c>
      <c r="X114" s="16">
        <v>0</v>
      </c>
      <c r="Y114" s="16">
        <v>0</v>
      </c>
      <c r="Z114" s="16">
        <v>0</v>
      </c>
      <c r="AA114" s="16">
        <v>0</v>
      </c>
      <c r="AB114" s="16">
        <v>0</v>
      </c>
      <c r="AC114" s="16">
        <f t="shared" si="43"/>
        <v>0</v>
      </c>
      <c r="AD114" s="16">
        <v>0</v>
      </c>
      <c r="AE114" s="16">
        <v>0</v>
      </c>
      <c r="AF114" s="16">
        <v>0</v>
      </c>
      <c r="AG114" s="16">
        <v>0</v>
      </c>
      <c r="AH114" s="16">
        <v>0</v>
      </c>
      <c r="AI114" s="16">
        <v>1169.0578211683508</v>
      </c>
      <c r="AJ114" s="16">
        <v>0</v>
      </c>
      <c r="AK114" s="16">
        <v>391.3488282826367</v>
      </c>
      <c r="AL114" s="16">
        <v>0</v>
      </c>
      <c r="AM114" s="16">
        <v>0</v>
      </c>
      <c r="AN114" s="16">
        <v>0</v>
      </c>
      <c r="AO114" s="16">
        <v>0</v>
      </c>
      <c r="AP114" s="16">
        <v>0</v>
      </c>
      <c r="AQ114" s="16">
        <v>0</v>
      </c>
      <c r="AR114" s="16">
        <v>0</v>
      </c>
      <c r="AS114" s="16">
        <v>0</v>
      </c>
      <c r="AT114" s="16">
        <v>0</v>
      </c>
      <c r="AU114" s="16">
        <v>0</v>
      </c>
      <c r="AV114" s="16">
        <v>1434000</v>
      </c>
      <c r="AW114" s="16">
        <v>0</v>
      </c>
      <c r="AX114" s="16">
        <v>0</v>
      </c>
      <c r="AY114" s="16">
        <v>0</v>
      </c>
      <c r="AZ114" s="16">
        <v>0</v>
      </c>
      <c r="BA114" s="16">
        <v>175.59335054899566</v>
      </c>
      <c r="BB114" s="16">
        <f t="shared" si="68"/>
        <v>1435736</v>
      </c>
      <c r="BC114" s="16">
        <f t="shared" si="53"/>
        <v>1435736</v>
      </c>
      <c r="BD114" s="16">
        <f t="shared" si="54"/>
        <v>1687000</v>
      </c>
      <c r="BE114" s="16"/>
      <c r="BF114" s="16">
        <f t="shared" si="46"/>
        <v>1687000</v>
      </c>
    </row>
    <row r="115" spans="1:58">
      <c r="A115" s="10">
        <v>113</v>
      </c>
      <c r="B115" s="197"/>
      <c r="C115" s="192" t="s">
        <v>123</v>
      </c>
      <c r="D115" s="193"/>
      <c r="E115" s="21">
        <f>SUM(E105:E114)</f>
        <v>15152199</v>
      </c>
      <c r="F115" s="22">
        <f>SUM(F105:F114)</f>
        <v>0</v>
      </c>
      <c r="G115" s="22">
        <f t="shared" ref="G115:AB115" si="69">SUM(G105:G114)</f>
        <v>0</v>
      </c>
      <c r="H115" s="22">
        <f t="shared" si="69"/>
        <v>0</v>
      </c>
      <c r="I115" s="22">
        <f t="shared" si="69"/>
        <v>0</v>
      </c>
      <c r="J115" s="22">
        <f t="shared" si="69"/>
        <v>0</v>
      </c>
      <c r="K115" s="22">
        <f t="shared" si="69"/>
        <v>0</v>
      </c>
      <c r="L115" s="22">
        <f t="shared" si="69"/>
        <v>0</v>
      </c>
      <c r="M115" s="22">
        <f t="shared" si="69"/>
        <v>0</v>
      </c>
      <c r="N115" s="22">
        <f t="shared" si="69"/>
        <v>0</v>
      </c>
      <c r="O115" s="22">
        <f t="shared" si="69"/>
        <v>0</v>
      </c>
      <c r="P115" s="22">
        <f t="shared" si="69"/>
        <v>0</v>
      </c>
      <c r="Q115" s="22">
        <f t="shared" si="69"/>
        <v>0</v>
      </c>
      <c r="R115" s="22">
        <f t="shared" si="69"/>
        <v>0</v>
      </c>
      <c r="S115" s="22">
        <f t="shared" si="69"/>
        <v>0</v>
      </c>
      <c r="T115" s="22">
        <f t="shared" si="69"/>
        <v>0</v>
      </c>
      <c r="U115" s="22">
        <f t="shared" si="69"/>
        <v>0</v>
      </c>
      <c r="V115" s="22">
        <f t="shared" si="69"/>
        <v>0</v>
      </c>
      <c r="W115" s="22">
        <f t="shared" si="69"/>
        <v>0</v>
      </c>
      <c r="X115" s="22">
        <f t="shared" si="69"/>
        <v>0</v>
      </c>
      <c r="Y115" s="22">
        <f t="shared" si="69"/>
        <v>0</v>
      </c>
      <c r="Z115" s="22">
        <f t="shared" si="69"/>
        <v>0</v>
      </c>
      <c r="AA115" s="22">
        <f t="shared" si="69"/>
        <v>0</v>
      </c>
      <c r="AB115" s="22">
        <f t="shared" si="69"/>
        <v>0</v>
      </c>
      <c r="AC115" s="22">
        <f t="shared" si="43"/>
        <v>0</v>
      </c>
      <c r="AD115" s="22">
        <f t="shared" ref="AD115:BA115" si="70">SUM(AD105:AD114)</f>
        <v>0</v>
      </c>
      <c r="AE115" s="22">
        <f t="shared" si="70"/>
        <v>0</v>
      </c>
      <c r="AF115" s="22">
        <f t="shared" si="70"/>
        <v>0</v>
      </c>
      <c r="AG115" s="22">
        <f t="shared" si="70"/>
        <v>0</v>
      </c>
      <c r="AH115" s="22">
        <f t="shared" si="70"/>
        <v>0</v>
      </c>
      <c r="AI115" s="22">
        <f t="shared" si="70"/>
        <v>507426.44709007681</v>
      </c>
      <c r="AJ115" s="22">
        <f t="shared" si="70"/>
        <v>0</v>
      </c>
      <c r="AK115" s="22">
        <f t="shared" si="70"/>
        <v>167773.54354088032</v>
      </c>
      <c r="AL115" s="22">
        <f t="shared" si="70"/>
        <v>0</v>
      </c>
      <c r="AM115" s="22">
        <f t="shared" si="70"/>
        <v>0</v>
      </c>
      <c r="AN115" s="22">
        <f t="shared" si="70"/>
        <v>0</v>
      </c>
      <c r="AO115" s="22">
        <f t="shared" si="70"/>
        <v>0</v>
      </c>
      <c r="AP115" s="22">
        <f t="shared" si="70"/>
        <v>0</v>
      </c>
      <c r="AQ115" s="22">
        <f t="shared" si="70"/>
        <v>0</v>
      </c>
      <c r="AR115" s="22">
        <f t="shared" si="70"/>
        <v>0</v>
      </c>
      <c r="AS115" s="22">
        <f t="shared" si="70"/>
        <v>0</v>
      </c>
      <c r="AT115" s="22">
        <f t="shared" si="70"/>
        <v>0</v>
      </c>
      <c r="AU115" s="22">
        <f t="shared" si="70"/>
        <v>0</v>
      </c>
      <c r="AV115" s="22">
        <f t="shared" si="70"/>
        <v>3030000</v>
      </c>
      <c r="AW115" s="22">
        <f t="shared" si="70"/>
        <v>0</v>
      </c>
      <c r="AX115" s="22">
        <f t="shared" si="70"/>
        <v>0</v>
      </c>
      <c r="AY115" s="22">
        <f t="shared" si="70"/>
        <v>0</v>
      </c>
      <c r="AZ115" s="22">
        <f t="shared" si="70"/>
        <v>0</v>
      </c>
      <c r="BA115" s="22">
        <f t="shared" si="70"/>
        <v>-398.99063095731981</v>
      </c>
      <c r="BB115" s="22">
        <f t="shared" si="68"/>
        <v>3704801</v>
      </c>
      <c r="BC115" s="22">
        <f t="shared" si="53"/>
        <v>3704801</v>
      </c>
      <c r="BD115" s="22">
        <f t="shared" si="54"/>
        <v>18857000</v>
      </c>
      <c r="BE115" s="22">
        <f t="shared" ref="BE115" si="71">SUM(BE105:BE114)</f>
        <v>0</v>
      </c>
      <c r="BF115" s="22">
        <f t="shared" si="46"/>
        <v>18857000</v>
      </c>
    </row>
    <row r="116" spans="1:58" outlineLevel="1">
      <c r="A116" s="10">
        <v>114</v>
      </c>
      <c r="B116" s="197"/>
      <c r="C116" s="34" t="s">
        <v>60</v>
      </c>
      <c r="D116" s="35">
        <v>590</v>
      </c>
      <c r="E116" s="16">
        <v>1062515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6">
        <v>0</v>
      </c>
      <c r="Q116" s="16">
        <v>0</v>
      </c>
      <c r="R116" s="16">
        <v>0</v>
      </c>
      <c r="S116" s="16">
        <v>0</v>
      </c>
      <c r="T116" s="16">
        <v>0</v>
      </c>
      <c r="U116" s="16">
        <v>0</v>
      </c>
      <c r="V116" s="16">
        <v>0</v>
      </c>
      <c r="W116" s="16">
        <v>0</v>
      </c>
      <c r="X116" s="16">
        <v>0</v>
      </c>
      <c r="Y116" s="16">
        <v>0</v>
      </c>
      <c r="Z116" s="16">
        <v>0</v>
      </c>
      <c r="AA116" s="16">
        <v>0</v>
      </c>
      <c r="AB116" s="16">
        <v>0</v>
      </c>
      <c r="AC116" s="16">
        <f t="shared" si="43"/>
        <v>0</v>
      </c>
      <c r="AD116" s="16">
        <v>0</v>
      </c>
      <c r="AE116" s="16">
        <v>0</v>
      </c>
      <c r="AF116" s="16">
        <v>0</v>
      </c>
      <c r="AG116" s="16">
        <v>0</v>
      </c>
      <c r="AH116" s="16">
        <v>0</v>
      </c>
      <c r="AI116" s="16">
        <v>30136.038423440426</v>
      </c>
      <c r="AJ116" s="16">
        <v>0</v>
      </c>
      <c r="AK116" s="16">
        <v>9963.2006600365894</v>
      </c>
      <c r="AL116" s="16">
        <v>0</v>
      </c>
      <c r="AM116" s="16">
        <v>0</v>
      </c>
      <c r="AN116" s="16">
        <v>0</v>
      </c>
      <c r="AO116" s="16">
        <v>0</v>
      </c>
      <c r="AP116" s="16">
        <v>0</v>
      </c>
      <c r="AQ116" s="16">
        <v>0</v>
      </c>
      <c r="AR116" s="16">
        <v>0</v>
      </c>
      <c r="AS116" s="16">
        <v>0</v>
      </c>
      <c r="AT116" s="16">
        <v>0</v>
      </c>
      <c r="AU116" s="16">
        <v>0</v>
      </c>
      <c r="AV116" s="16">
        <v>0</v>
      </c>
      <c r="AW116" s="16">
        <v>0</v>
      </c>
      <c r="AX116" s="16">
        <v>0</v>
      </c>
      <c r="AY116" s="16">
        <v>0</v>
      </c>
      <c r="AZ116" s="16">
        <v>0</v>
      </c>
      <c r="BA116" s="16">
        <v>385.7609165229369</v>
      </c>
      <c r="BB116" s="16">
        <f t="shared" si="68"/>
        <v>40484.999999999956</v>
      </c>
      <c r="BC116" s="16">
        <f t="shared" si="53"/>
        <v>40484.999999999956</v>
      </c>
      <c r="BD116" s="16">
        <f t="shared" si="54"/>
        <v>1103000</v>
      </c>
      <c r="BE116" s="16"/>
      <c r="BF116" s="16">
        <f t="shared" si="46"/>
        <v>1103000</v>
      </c>
    </row>
    <row r="117" spans="1:58" outlineLevel="1">
      <c r="A117" s="10">
        <v>115</v>
      </c>
      <c r="B117" s="197"/>
      <c r="C117" s="34" t="s">
        <v>61</v>
      </c>
      <c r="D117" s="35">
        <v>591</v>
      </c>
      <c r="E117" s="16">
        <v>401277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6">
        <v>0</v>
      </c>
      <c r="Q117" s="16">
        <v>0</v>
      </c>
      <c r="R117" s="16">
        <v>0</v>
      </c>
      <c r="S117" s="16">
        <v>0</v>
      </c>
      <c r="T117" s="16">
        <v>0</v>
      </c>
      <c r="U117" s="16">
        <v>0</v>
      </c>
      <c r="V117" s="16">
        <v>0</v>
      </c>
      <c r="W117" s="16">
        <v>0</v>
      </c>
      <c r="X117" s="16">
        <v>0</v>
      </c>
      <c r="Y117" s="16">
        <v>0</v>
      </c>
      <c r="Z117" s="16">
        <v>0</v>
      </c>
      <c r="AA117" s="16">
        <v>0</v>
      </c>
      <c r="AB117" s="16">
        <v>0</v>
      </c>
      <c r="AC117" s="16">
        <f t="shared" si="43"/>
        <v>0</v>
      </c>
      <c r="AD117" s="16">
        <v>0</v>
      </c>
      <c r="AE117" s="16">
        <v>0</v>
      </c>
      <c r="AF117" s="16">
        <v>0</v>
      </c>
      <c r="AG117" s="16">
        <v>0</v>
      </c>
      <c r="AH117" s="16">
        <v>0</v>
      </c>
      <c r="AI117" s="16">
        <v>10419.721831404899</v>
      </c>
      <c r="AJ117" s="16">
        <v>0</v>
      </c>
      <c r="AK117" s="16">
        <v>3384.7545791963075</v>
      </c>
      <c r="AL117" s="16">
        <v>0</v>
      </c>
      <c r="AM117" s="16">
        <v>0</v>
      </c>
      <c r="AN117" s="16">
        <v>0</v>
      </c>
      <c r="AO117" s="16">
        <v>0</v>
      </c>
      <c r="AP117" s="16">
        <v>0</v>
      </c>
      <c r="AQ117" s="16">
        <v>0</v>
      </c>
      <c r="AR117" s="16">
        <v>0</v>
      </c>
      <c r="AS117" s="16">
        <v>0</v>
      </c>
      <c r="AT117" s="16">
        <v>0</v>
      </c>
      <c r="AU117" s="16">
        <v>0</v>
      </c>
      <c r="AV117" s="16">
        <v>0</v>
      </c>
      <c r="AW117" s="16">
        <v>0</v>
      </c>
      <c r="AX117" s="16">
        <v>0</v>
      </c>
      <c r="AY117" s="16">
        <v>0</v>
      </c>
      <c r="AZ117" s="16">
        <v>0</v>
      </c>
      <c r="BA117" s="16">
        <v>-81.476410601229873</v>
      </c>
      <c r="BB117" s="16">
        <f t="shared" si="68"/>
        <v>13722.999999999976</v>
      </c>
      <c r="BC117" s="16">
        <f t="shared" si="53"/>
        <v>13722.999999999976</v>
      </c>
      <c r="BD117" s="16">
        <f t="shared" si="54"/>
        <v>415000</v>
      </c>
      <c r="BE117" s="16"/>
      <c r="BF117" s="16">
        <f t="shared" si="46"/>
        <v>415000</v>
      </c>
    </row>
    <row r="118" spans="1:58" outlineLevel="1">
      <c r="A118" s="10">
        <v>116</v>
      </c>
      <c r="B118" s="197"/>
      <c r="C118" s="34" t="s">
        <v>110</v>
      </c>
      <c r="D118" s="35">
        <v>592</v>
      </c>
      <c r="E118" s="16">
        <v>685033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6">
        <v>0</v>
      </c>
      <c r="Q118" s="16">
        <v>0</v>
      </c>
      <c r="R118" s="16">
        <v>0</v>
      </c>
      <c r="S118" s="16">
        <v>0</v>
      </c>
      <c r="T118" s="16">
        <v>0</v>
      </c>
      <c r="U118" s="16">
        <v>0</v>
      </c>
      <c r="V118" s="16">
        <v>0</v>
      </c>
      <c r="W118" s="16">
        <v>0</v>
      </c>
      <c r="X118" s="16">
        <v>0</v>
      </c>
      <c r="Y118" s="16">
        <v>0</v>
      </c>
      <c r="Z118" s="16">
        <v>0</v>
      </c>
      <c r="AA118" s="16">
        <v>0</v>
      </c>
      <c r="AB118" s="16">
        <v>0</v>
      </c>
      <c r="AC118" s="16">
        <f t="shared" si="43"/>
        <v>0</v>
      </c>
      <c r="AD118" s="16">
        <v>0</v>
      </c>
      <c r="AE118" s="16">
        <v>0</v>
      </c>
      <c r="AF118" s="16">
        <v>0</v>
      </c>
      <c r="AG118" s="16">
        <v>0</v>
      </c>
      <c r="AH118" s="16">
        <v>0</v>
      </c>
      <c r="AI118" s="16">
        <v>23174.564343692888</v>
      </c>
      <c r="AJ118" s="16">
        <v>0</v>
      </c>
      <c r="AK118" s="16">
        <v>7528.0524808998507</v>
      </c>
      <c r="AL118" s="16">
        <v>0</v>
      </c>
      <c r="AM118" s="16">
        <v>0</v>
      </c>
      <c r="AN118" s="16">
        <v>0</v>
      </c>
      <c r="AO118" s="16">
        <v>0</v>
      </c>
      <c r="AP118" s="16">
        <v>0</v>
      </c>
      <c r="AQ118" s="16">
        <v>0</v>
      </c>
      <c r="AR118" s="16">
        <v>0</v>
      </c>
      <c r="AS118" s="16">
        <v>0</v>
      </c>
      <c r="AT118" s="16">
        <v>0</v>
      </c>
      <c r="AU118" s="16">
        <v>0</v>
      </c>
      <c r="AV118" s="16">
        <v>0</v>
      </c>
      <c r="AW118" s="16">
        <v>0</v>
      </c>
      <c r="AX118" s="16">
        <v>0</v>
      </c>
      <c r="AY118" s="16">
        <v>0</v>
      </c>
      <c r="AZ118" s="16">
        <v>0</v>
      </c>
      <c r="BA118" s="16">
        <v>264.3831754073035</v>
      </c>
      <c r="BB118" s="16">
        <f t="shared" si="68"/>
        <v>30967.000000000044</v>
      </c>
      <c r="BC118" s="16">
        <f t="shared" si="53"/>
        <v>30967.000000000044</v>
      </c>
      <c r="BD118" s="16">
        <f t="shared" si="54"/>
        <v>716000</v>
      </c>
      <c r="BE118" s="16"/>
      <c r="BF118" s="16">
        <f t="shared" si="46"/>
        <v>716000</v>
      </c>
    </row>
    <row r="119" spans="1:58" outlineLevel="1">
      <c r="A119" s="10">
        <v>117</v>
      </c>
      <c r="B119" s="197"/>
      <c r="C119" s="17" t="s">
        <v>81</v>
      </c>
      <c r="D119" s="35">
        <v>592.20000000000005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6">
        <v>0</v>
      </c>
      <c r="Q119" s="16">
        <v>0</v>
      </c>
      <c r="R119" s="16">
        <v>0</v>
      </c>
      <c r="S119" s="16">
        <v>0</v>
      </c>
      <c r="T119" s="16">
        <v>0</v>
      </c>
      <c r="U119" s="16">
        <v>0</v>
      </c>
      <c r="V119" s="16">
        <v>0</v>
      </c>
      <c r="W119" s="16">
        <v>0</v>
      </c>
      <c r="X119" s="16">
        <v>0</v>
      </c>
      <c r="Y119" s="16">
        <v>0</v>
      </c>
      <c r="Z119" s="16">
        <v>0</v>
      </c>
      <c r="AA119" s="16">
        <v>0</v>
      </c>
      <c r="AB119" s="16">
        <v>0</v>
      </c>
      <c r="AC119" s="16">
        <f t="shared" si="43"/>
        <v>0</v>
      </c>
      <c r="AD119" s="16">
        <v>0</v>
      </c>
      <c r="AE119" s="16">
        <v>0</v>
      </c>
      <c r="AF119" s="16">
        <v>0</v>
      </c>
      <c r="AG119" s="16">
        <v>0</v>
      </c>
      <c r="AH119" s="16">
        <v>0</v>
      </c>
      <c r="AI119" s="16">
        <v>0</v>
      </c>
      <c r="AJ119" s="16">
        <v>0</v>
      </c>
      <c r="AK119" s="16">
        <v>0</v>
      </c>
      <c r="AL119" s="16">
        <v>0</v>
      </c>
      <c r="AM119" s="16">
        <v>0</v>
      </c>
      <c r="AN119" s="16">
        <v>0</v>
      </c>
      <c r="AO119" s="16">
        <v>0</v>
      </c>
      <c r="AP119" s="16">
        <v>0</v>
      </c>
      <c r="AQ119" s="16">
        <v>0</v>
      </c>
      <c r="AR119" s="16">
        <v>0</v>
      </c>
      <c r="AS119" s="16">
        <v>0</v>
      </c>
      <c r="AT119" s="16">
        <v>0</v>
      </c>
      <c r="AU119" s="16">
        <v>0</v>
      </c>
      <c r="AV119" s="16">
        <v>0</v>
      </c>
      <c r="AW119" s="16">
        <v>0</v>
      </c>
      <c r="AX119" s="16">
        <v>0</v>
      </c>
      <c r="AY119" s="16">
        <v>0</v>
      </c>
      <c r="AZ119" s="16">
        <v>0</v>
      </c>
      <c r="BA119" s="16">
        <v>0</v>
      </c>
      <c r="BB119" s="16">
        <f t="shared" si="68"/>
        <v>0</v>
      </c>
      <c r="BC119" s="16">
        <f t="shared" si="53"/>
        <v>0</v>
      </c>
      <c r="BD119" s="16">
        <f t="shared" si="54"/>
        <v>0</v>
      </c>
      <c r="BE119" s="16"/>
      <c r="BF119" s="16">
        <f t="shared" si="46"/>
        <v>0</v>
      </c>
    </row>
    <row r="120" spans="1:58" outlineLevel="1">
      <c r="A120" s="10">
        <v>118</v>
      </c>
      <c r="B120" s="197"/>
      <c r="C120" s="17" t="s">
        <v>111</v>
      </c>
      <c r="D120" s="35">
        <v>593</v>
      </c>
      <c r="E120" s="16">
        <v>7914136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6">
        <v>0</v>
      </c>
      <c r="Q120" s="16">
        <v>0</v>
      </c>
      <c r="R120" s="16">
        <v>0</v>
      </c>
      <c r="S120" s="16">
        <v>0</v>
      </c>
      <c r="T120" s="16">
        <v>0</v>
      </c>
      <c r="U120" s="16">
        <v>0</v>
      </c>
      <c r="V120" s="16">
        <v>0</v>
      </c>
      <c r="W120" s="16">
        <v>0</v>
      </c>
      <c r="X120" s="16">
        <v>0</v>
      </c>
      <c r="Y120" s="16">
        <v>0</v>
      </c>
      <c r="Z120" s="16">
        <v>0</v>
      </c>
      <c r="AA120" s="16">
        <v>0</v>
      </c>
      <c r="AB120" s="16">
        <v>0</v>
      </c>
      <c r="AC120" s="16">
        <f t="shared" si="43"/>
        <v>0</v>
      </c>
      <c r="AD120" s="16">
        <v>0</v>
      </c>
      <c r="AE120" s="16">
        <v>0</v>
      </c>
      <c r="AF120" s="16">
        <v>0</v>
      </c>
      <c r="AG120" s="16">
        <v>0</v>
      </c>
      <c r="AH120" s="16">
        <v>0</v>
      </c>
      <c r="AI120" s="16">
        <v>84889.162333987828</v>
      </c>
      <c r="AJ120" s="16">
        <v>0</v>
      </c>
      <c r="AK120" s="16">
        <v>27578.63953730751</v>
      </c>
      <c r="AL120" s="16">
        <v>0</v>
      </c>
      <c r="AM120" s="16">
        <v>0</v>
      </c>
      <c r="AN120" s="16">
        <v>0</v>
      </c>
      <c r="AO120" s="16">
        <v>0</v>
      </c>
      <c r="AP120" s="16">
        <v>0</v>
      </c>
      <c r="AQ120" s="16">
        <v>0</v>
      </c>
      <c r="AR120" s="16">
        <v>-166000</v>
      </c>
      <c r="AS120" s="16">
        <v>0</v>
      </c>
      <c r="AT120" s="16">
        <v>0</v>
      </c>
      <c r="AU120" s="16">
        <v>0</v>
      </c>
      <c r="AV120" s="16">
        <v>0</v>
      </c>
      <c r="AW120" s="16">
        <v>0</v>
      </c>
      <c r="AX120" s="16">
        <v>0</v>
      </c>
      <c r="AY120" s="16">
        <v>0</v>
      </c>
      <c r="AZ120" s="16">
        <v>0</v>
      </c>
      <c r="BA120" s="16">
        <v>396.19812870491296</v>
      </c>
      <c r="BB120" s="16">
        <f t="shared" si="68"/>
        <v>-53135.999999999753</v>
      </c>
      <c r="BC120" s="16">
        <f t="shared" si="53"/>
        <v>-53135.999999999753</v>
      </c>
      <c r="BD120" s="16">
        <f t="shared" si="54"/>
        <v>7861000</v>
      </c>
      <c r="BE120" s="16"/>
      <c r="BF120" s="16">
        <f t="shared" si="46"/>
        <v>7861000</v>
      </c>
    </row>
    <row r="121" spans="1:58" outlineLevel="1">
      <c r="A121" s="10">
        <v>119</v>
      </c>
      <c r="B121" s="197"/>
      <c r="C121" s="17" t="s">
        <v>112</v>
      </c>
      <c r="D121" s="35">
        <v>594</v>
      </c>
      <c r="E121" s="16">
        <v>602770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6">
        <v>0</v>
      </c>
      <c r="Q121" s="16">
        <v>0</v>
      </c>
      <c r="R121" s="16">
        <v>0</v>
      </c>
      <c r="S121" s="16">
        <v>0</v>
      </c>
      <c r="T121" s="16">
        <v>0</v>
      </c>
      <c r="U121" s="16">
        <v>0</v>
      </c>
      <c r="V121" s="16">
        <v>0</v>
      </c>
      <c r="W121" s="16">
        <v>0</v>
      </c>
      <c r="X121" s="16">
        <v>0</v>
      </c>
      <c r="Y121" s="16">
        <v>0</v>
      </c>
      <c r="Z121" s="16">
        <v>0</v>
      </c>
      <c r="AA121" s="16">
        <v>0</v>
      </c>
      <c r="AB121" s="16">
        <v>0</v>
      </c>
      <c r="AC121" s="16">
        <f t="shared" si="43"/>
        <v>0</v>
      </c>
      <c r="AD121" s="16">
        <v>0</v>
      </c>
      <c r="AE121" s="16">
        <v>0</v>
      </c>
      <c r="AF121" s="16">
        <v>0</v>
      </c>
      <c r="AG121" s="16">
        <v>0</v>
      </c>
      <c r="AH121" s="16">
        <v>0</v>
      </c>
      <c r="AI121" s="16">
        <v>24524.197255232324</v>
      </c>
      <c r="AJ121" s="16">
        <v>0</v>
      </c>
      <c r="AK121" s="16">
        <v>7967.6919911844352</v>
      </c>
      <c r="AL121" s="16">
        <v>0</v>
      </c>
      <c r="AM121" s="16">
        <v>0</v>
      </c>
      <c r="AN121" s="16">
        <v>0</v>
      </c>
      <c r="AO121" s="16">
        <v>0</v>
      </c>
      <c r="AP121" s="16">
        <v>0</v>
      </c>
      <c r="AQ121" s="16">
        <v>0</v>
      </c>
      <c r="AR121" s="16">
        <v>0</v>
      </c>
      <c r="AS121" s="16">
        <v>0</v>
      </c>
      <c r="AT121" s="16">
        <v>0</v>
      </c>
      <c r="AU121" s="16">
        <v>0</v>
      </c>
      <c r="AV121" s="16">
        <v>0</v>
      </c>
      <c r="AW121" s="16">
        <v>0</v>
      </c>
      <c r="AX121" s="16">
        <v>0</v>
      </c>
      <c r="AY121" s="16">
        <v>0</v>
      </c>
      <c r="AZ121" s="16">
        <v>0</v>
      </c>
      <c r="BA121" s="16">
        <v>-261.88924641674384</v>
      </c>
      <c r="BB121" s="16">
        <f t="shared" si="68"/>
        <v>32230.000000000015</v>
      </c>
      <c r="BC121" s="16">
        <f t="shared" si="53"/>
        <v>32230.000000000015</v>
      </c>
      <c r="BD121" s="16">
        <f t="shared" si="54"/>
        <v>635000</v>
      </c>
      <c r="BE121" s="16"/>
      <c r="BF121" s="16">
        <f t="shared" si="46"/>
        <v>635000</v>
      </c>
    </row>
    <row r="122" spans="1:58" outlineLevel="1">
      <c r="A122" s="10">
        <v>120</v>
      </c>
      <c r="B122" s="197"/>
      <c r="C122" s="17" t="s">
        <v>124</v>
      </c>
      <c r="D122" s="35">
        <v>595</v>
      </c>
      <c r="E122" s="16">
        <v>316235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6">
        <v>0</v>
      </c>
      <c r="Q122" s="16">
        <v>0</v>
      </c>
      <c r="R122" s="16">
        <v>0</v>
      </c>
      <c r="S122" s="16">
        <v>0</v>
      </c>
      <c r="T122" s="16">
        <v>0</v>
      </c>
      <c r="U122" s="16">
        <v>0</v>
      </c>
      <c r="V122" s="16">
        <v>0</v>
      </c>
      <c r="W122" s="16">
        <v>0</v>
      </c>
      <c r="X122" s="16">
        <v>0</v>
      </c>
      <c r="Y122" s="16">
        <v>0</v>
      </c>
      <c r="Z122" s="16">
        <v>0</v>
      </c>
      <c r="AA122" s="16">
        <v>0</v>
      </c>
      <c r="AB122" s="16">
        <v>0</v>
      </c>
      <c r="AC122" s="16">
        <f t="shared" si="43"/>
        <v>0</v>
      </c>
      <c r="AD122" s="16">
        <v>0</v>
      </c>
      <c r="AE122" s="16">
        <v>0</v>
      </c>
      <c r="AF122" s="16">
        <v>0</v>
      </c>
      <c r="AG122" s="16">
        <v>0</v>
      </c>
      <c r="AH122" s="16">
        <v>0</v>
      </c>
      <c r="AI122" s="16">
        <v>12814.563819670209</v>
      </c>
      <c r="AJ122" s="16">
        <v>0</v>
      </c>
      <c r="AK122" s="16">
        <v>4162.6978407718107</v>
      </c>
      <c r="AL122" s="16">
        <v>0</v>
      </c>
      <c r="AM122" s="16">
        <v>0</v>
      </c>
      <c r="AN122" s="16">
        <v>0</v>
      </c>
      <c r="AO122" s="16">
        <v>0</v>
      </c>
      <c r="AP122" s="16">
        <v>0</v>
      </c>
      <c r="AQ122" s="16">
        <v>0</v>
      </c>
      <c r="AR122" s="16">
        <v>0</v>
      </c>
      <c r="AS122" s="16">
        <v>0</v>
      </c>
      <c r="AT122" s="16">
        <v>0</v>
      </c>
      <c r="AU122" s="16">
        <v>0</v>
      </c>
      <c r="AV122" s="16">
        <v>0</v>
      </c>
      <c r="AW122" s="16">
        <v>0</v>
      </c>
      <c r="AX122" s="16">
        <v>0</v>
      </c>
      <c r="AY122" s="16">
        <v>0</v>
      </c>
      <c r="AZ122" s="16">
        <v>0</v>
      </c>
      <c r="BA122" s="16">
        <v>-212.26166044198908</v>
      </c>
      <c r="BB122" s="16">
        <f t="shared" si="68"/>
        <v>16765.000000000029</v>
      </c>
      <c r="BC122" s="16">
        <f t="shared" si="53"/>
        <v>16765.000000000029</v>
      </c>
      <c r="BD122" s="16">
        <f t="shared" si="54"/>
        <v>333000</v>
      </c>
      <c r="BE122" s="16"/>
      <c r="BF122" s="16">
        <f t="shared" si="46"/>
        <v>333000</v>
      </c>
    </row>
    <row r="123" spans="1:58" outlineLevel="1">
      <c r="A123" s="10">
        <v>121</v>
      </c>
      <c r="B123" s="197"/>
      <c r="C123" s="17" t="s">
        <v>125</v>
      </c>
      <c r="D123" s="35">
        <v>596</v>
      </c>
      <c r="E123" s="16">
        <v>167362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6">
        <v>0</v>
      </c>
      <c r="Q123" s="16">
        <v>0</v>
      </c>
      <c r="R123" s="16">
        <v>0</v>
      </c>
      <c r="S123" s="16">
        <v>0</v>
      </c>
      <c r="T123" s="16">
        <v>0</v>
      </c>
      <c r="U123" s="16">
        <v>0</v>
      </c>
      <c r="V123" s="16">
        <v>0</v>
      </c>
      <c r="W123" s="16">
        <v>0</v>
      </c>
      <c r="X123" s="16">
        <v>0</v>
      </c>
      <c r="Y123" s="16">
        <v>0</v>
      </c>
      <c r="Z123" s="16">
        <v>0</v>
      </c>
      <c r="AA123" s="16">
        <v>0</v>
      </c>
      <c r="AB123" s="16">
        <v>0</v>
      </c>
      <c r="AC123" s="16">
        <f t="shared" si="43"/>
        <v>0</v>
      </c>
      <c r="AD123" s="16">
        <v>0</v>
      </c>
      <c r="AE123" s="16">
        <v>0</v>
      </c>
      <c r="AF123" s="16">
        <v>0</v>
      </c>
      <c r="AG123" s="16">
        <v>0</v>
      </c>
      <c r="AH123" s="16">
        <v>0</v>
      </c>
      <c r="AI123" s="16">
        <v>5610.5487934458906</v>
      </c>
      <c r="AJ123" s="16">
        <v>0</v>
      </c>
      <c r="AK123" s="16">
        <v>1823.2647105070162</v>
      </c>
      <c r="AL123" s="16">
        <v>0</v>
      </c>
      <c r="AM123" s="16">
        <v>0</v>
      </c>
      <c r="AN123" s="16">
        <v>0</v>
      </c>
      <c r="AO123" s="16">
        <v>0</v>
      </c>
      <c r="AP123" s="16">
        <v>0</v>
      </c>
      <c r="AQ123" s="16">
        <v>0</v>
      </c>
      <c r="AR123" s="16">
        <v>0</v>
      </c>
      <c r="AS123" s="16">
        <v>0</v>
      </c>
      <c r="AT123" s="16">
        <v>0</v>
      </c>
      <c r="AU123" s="16">
        <v>0</v>
      </c>
      <c r="AV123" s="16">
        <v>0</v>
      </c>
      <c r="AW123" s="16">
        <v>0</v>
      </c>
      <c r="AX123" s="16">
        <v>0</v>
      </c>
      <c r="AY123" s="16">
        <v>0</v>
      </c>
      <c r="AZ123" s="16">
        <v>0</v>
      </c>
      <c r="BA123" s="16">
        <v>204.18649604709935</v>
      </c>
      <c r="BB123" s="16">
        <f t="shared" si="68"/>
        <v>7638.0000000000064</v>
      </c>
      <c r="BC123" s="16">
        <f t="shared" si="53"/>
        <v>7638.0000000000064</v>
      </c>
      <c r="BD123" s="16">
        <f t="shared" si="54"/>
        <v>175000</v>
      </c>
      <c r="BE123" s="16"/>
      <c r="BF123" s="16">
        <f t="shared" si="46"/>
        <v>175000</v>
      </c>
    </row>
    <row r="124" spans="1:58" outlineLevel="1">
      <c r="A124" s="10">
        <v>122</v>
      </c>
      <c r="B124" s="197"/>
      <c r="C124" s="17" t="s">
        <v>126</v>
      </c>
      <c r="D124" s="35">
        <v>597</v>
      </c>
      <c r="E124" s="16">
        <v>37495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6">
        <v>0</v>
      </c>
      <c r="Q124" s="16">
        <v>0</v>
      </c>
      <c r="R124" s="16">
        <v>0</v>
      </c>
      <c r="S124" s="16">
        <v>0</v>
      </c>
      <c r="T124" s="16">
        <v>0</v>
      </c>
      <c r="U124" s="16">
        <v>0</v>
      </c>
      <c r="V124" s="16">
        <v>0</v>
      </c>
      <c r="W124" s="16">
        <v>0</v>
      </c>
      <c r="X124" s="16">
        <v>0</v>
      </c>
      <c r="Y124" s="16">
        <v>0</v>
      </c>
      <c r="Z124" s="16">
        <v>0</v>
      </c>
      <c r="AA124" s="16">
        <v>0</v>
      </c>
      <c r="AB124" s="16">
        <v>0</v>
      </c>
      <c r="AC124" s="16">
        <f t="shared" si="43"/>
        <v>0</v>
      </c>
      <c r="AD124" s="16">
        <v>0</v>
      </c>
      <c r="AE124" s="16">
        <v>0</v>
      </c>
      <c r="AF124" s="16">
        <v>0</v>
      </c>
      <c r="AG124" s="16">
        <v>0</v>
      </c>
      <c r="AH124" s="16">
        <v>0</v>
      </c>
      <c r="AI124" s="16">
        <v>1502.7519551372998</v>
      </c>
      <c r="AJ124" s="16">
        <v>0</v>
      </c>
      <c r="AK124" s="16">
        <v>488.15569588592075</v>
      </c>
      <c r="AL124" s="16">
        <v>0</v>
      </c>
      <c r="AM124" s="16">
        <v>0</v>
      </c>
      <c r="AN124" s="16">
        <v>0</v>
      </c>
      <c r="AO124" s="16">
        <v>0</v>
      </c>
      <c r="AP124" s="16">
        <v>0</v>
      </c>
      <c r="AQ124" s="16">
        <v>0</v>
      </c>
      <c r="AR124" s="16">
        <v>0</v>
      </c>
      <c r="AS124" s="16">
        <v>0</v>
      </c>
      <c r="AT124" s="16">
        <v>0</v>
      </c>
      <c r="AU124" s="16">
        <v>0</v>
      </c>
      <c r="AV124" s="16">
        <v>0</v>
      </c>
      <c r="AW124" s="16">
        <v>0</v>
      </c>
      <c r="AX124" s="16">
        <v>0</v>
      </c>
      <c r="AY124" s="16">
        <v>0</v>
      </c>
      <c r="AZ124" s="16">
        <v>0</v>
      </c>
      <c r="BA124" s="16">
        <v>514.09234897678107</v>
      </c>
      <c r="BB124" s="16">
        <f t="shared" si="68"/>
        <v>2505.0000000000018</v>
      </c>
      <c r="BC124" s="16">
        <f t="shared" si="53"/>
        <v>2505.0000000000018</v>
      </c>
      <c r="BD124" s="16">
        <f t="shared" si="54"/>
        <v>40000</v>
      </c>
      <c r="BE124" s="16"/>
      <c r="BF124" s="16">
        <f t="shared" si="46"/>
        <v>40000</v>
      </c>
    </row>
    <row r="125" spans="1:58" outlineLevel="1">
      <c r="A125" s="10">
        <v>123</v>
      </c>
      <c r="B125" s="197"/>
      <c r="C125" s="17" t="s">
        <v>127</v>
      </c>
      <c r="D125" s="35">
        <v>598</v>
      </c>
      <c r="E125" s="16">
        <v>407521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6">
        <v>0</v>
      </c>
      <c r="Q125" s="16">
        <v>0</v>
      </c>
      <c r="R125" s="16">
        <v>0</v>
      </c>
      <c r="S125" s="16">
        <v>0</v>
      </c>
      <c r="T125" s="16">
        <v>0</v>
      </c>
      <c r="U125" s="16">
        <v>0</v>
      </c>
      <c r="V125" s="16">
        <v>0</v>
      </c>
      <c r="W125" s="16">
        <v>0</v>
      </c>
      <c r="X125" s="16">
        <v>0</v>
      </c>
      <c r="Y125" s="16">
        <v>0</v>
      </c>
      <c r="Z125" s="16">
        <v>0</v>
      </c>
      <c r="AA125" s="16">
        <v>0</v>
      </c>
      <c r="AB125" s="16">
        <v>0</v>
      </c>
      <c r="AC125" s="16">
        <f t="shared" si="43"/>
        <v>0</v>
      </c>
      <c r="AD125" s="16">
        <v>0</v>
      </c>
      <c r="AE125" s="16">
        <v>0</v>
      </c>
      <c r="AF125" s="16">
        <v>0</v>
      </c>
      <c r="AG125" s="16">
        <v>0</v>
      </c>
      <c r="AH125" s="16">
        <v>0</v>
      </c>
      <c r="AI125" s="16">
        <v>12387.498640709375</v>
      </c>
      <c r="AJ125" s="16">
        <v>0</v>
      </c>
      <c r="AK125" s="16">
        <v>4042.5482817387106</v>
      </c>
      <c r="AL125" s="16">
        <v>0</v>
      </c>
      <c r="AM125" s="16">
        <v>0</v>
      </c>
      <c r="AN125" s="16">
        <v>0</v>
      </c>
      <c r="AO125" s="16">
        <v>0</v>
      </c>
      <c r="AP125" s="16">
        <v>0</v>
      </c>
      <c r="AQ125" s="16">
        <v>0</v>
      </c>
      <c r="AR125" s="16">
        <v>0</v>
      </c>
      <c r="AS125" s="16">
        <v>0</v>
      </c>
      <c r="AT125" s="16">
        <v>0</v>
      </c>
      <c r="AU125" s="16">
        <v>0</v>
      </c>
      <c r="AV125" s="16">
        <v>0</v>
      </c>
      <c r="AW125" s="16">
        <v>0</v>
      </c>
      <c r="AX125" s="16">
        <v>0</v>
      </c>
      <c r="AY125" s="16">
        <v>0</v>
      </c>
      <c r="AZ125" s="16">
        <v>0</v>
      </c>
      <c r="BA125" s="16">
        <v>48.953077551908791</v>
      </c>
      <c r="BB125" s="16">
        <f t="shared" si="68"/>
        <v>16478.999999999993</v>
      </c>
      <c r="BC125" s="16">
        <f t="shared" si="53"/>
        <v>16478.999999999993</v>
      </c>
      <c r="BD125" s="16">
        <f t="shared" si="54"/>
        <v>424000</v>
      </c>
      <c r="BE125" s="16"/>
      <c r="BF125" s="16">
        <f t="shared" si="46"/>
        <v>424000</v>
      </c>
    </row>
    <row r="126" spans="1:58">
      <c r="A126" s="10">
        <v>124</v>
      </c>
      <c r="B126" s="198"/>
      <c r="C126" s="192" t="s">
        <v>128</v>
      </c>
      <c r="D126" s="193"/>
      <c r="E126" s="21">
        <f>SUM(E116:E125)</f>
        <v>11594344</v>
      </c>
      <c r="F126" s="22">
        <f>SUM(F116:F125)</f>
        <v>0</v>
      </c>
      <c r="G126" s="22">
        <f t="shared" ref="G126:AB126" si="72">SUM(G116:G125)</f>
        <v>0</v>
      </c>
      <c r="H126" s="22">
        <f t="shared" si="72"/>
        <v>0</v>
      </c>
      <c r="I126" s="22">
        <f t="shared" si="72"/>
        <v>0</v>
      </c>
      <c r="J126" s="22">
        <f t="shared" si="72"/>
        <v>0</v>
      </c>
      <c r="K126" s="22">
        <f t="shared" si="72"/>
        <v>0</v>
      </c>
      <c r="L126" s="22">
        <f t="shared" si="72"/>
        <v>0</v>
      </c>
      <c r="M126" s="22">
        <f t="shared" si="72"/>
        <v>0</v>
      </c>
      <c r="N126" s="22">
        <f t="shared" si="72"/>
        <v>0</v>
      </c>
      <c r="O126" s="22">
        <f t="shared" si="72"/>
        <v>0</v>
      </c>
      <c r="P126" s="22">
        <f t="shared" si="72"/>
        <v>0</v>
      </c>
      <c r="Q126" s="22">
        <f t="shared" si="72"/>
        <v>0</v>
      </c>
      <c r="R126" s="22">
        <f t="shared" si="72"/>
        <v>0</v>
      </c>
      <c r="S126" s="22">
        <f t="shared" si="72"/>
        <v>0</v>
      </c>
      <c r="T126" s="22">
        <f t="shared" si="72"/>
        <v>0</v>
      </c>
      <c r="U126" s="22">
        <f t="shared" si="72"/>
        <v>0</v>
      </c>
      <c r="V126" s="22">
        <f t="shared" si="72"/>
        <v>0</v>
      </c>
      <c r="W126" s="22">
        <f t="shared" si="72"/>
        <v>0</v>
      </c>
      <c r="X126" s="22">
        <f t="shared" si="72"/>
        <v>0</v>
      </c>
      <c r="Y126" s="22">
        <f t="shared" si="72"/>
        <v>0</v>
      </c>
      <c r="Z126" s="22">
        <f t="shared" si="72"/>
        <v>0</v>
      </c>
      <c r="AA126" s="22">
        <f t="shared" si="72"/>
        <v>0</v>
      </c>
      <c r="AB126" s="22">
        <f t="shared" si="72"/>
        <v>0</v>
      </c>
      <c r="AC126" s="22">
        <f t="shared" si="43"/>
        <v>0</v>
      </c>
      <c r="AD126" s="22">
        <f t="shared" ref="AD126:BA126" si="73">SUM(AD116:AD125)</f>
        <v>0</v>
      </c>
      <c r="AE126" s="22">
        <f t="shared" si="73"/>
        <v>0</v>
      </c>
      <c r="AF126" s="22">
        <f t="shared" si="73"/>
        <v>0</v>
      </c>
      <c r="AG126" s="22">
        <f t="shared" si="73"/>
        <v>0</v>
      </c>
      <c r="AH126" s="22">
        <f t="shared" si="73"/>
        <v>0</v>
      </c>
      <c r="AI126" s="22">
        <f t="shared" si="73"/>
        <v>205459.04739672114</v>
      </c>
      <c r="AJ126" s="22">
        <f t="shared" si="73"/>
        <v>0</v>
      </c>
      <c r="AK126" s="22">
        <f t="shared" si="73"/>
        <v>66939.00577752816</v>
      </c>
      <c r="AL126" s="22">
        <f t="shared" si="73"/>
        <v>0</v>
      </c>
      <c r="AM126" s="22">
        <f t="shared" si="73"/>
        <v>0</v>
      </c>
      <c r="AN126" s="22">
        <f t="shared" si="73"/>
        <v>0</v>
      </c>
      <c r="AO126" s="22">
        <f t="shared" si="73"/>
        <v>0</v>
      </c>
      <c r="AP126" s="22">
        <f t="shared" si="73"/>
        <v>0</v>
      </c>
      <c r="AQ126" s="22">
        <f t="shared" si="73"/>
        <v>0</v>
      </c>
      <c r="AR126" s="22">
        <f t="shared" si="73"/>
        <v>-166000</v>
      </c>
      <c r="AS126" s="22">
        <f t="shared" si="73"/>
        <v>0</v>
      </c>
      <c r="AT126" s="22">
        <f t="shared" si="73"/>
        <v>0</v>
      </c>
      <c r="AU126" s="22">
        <f t="shared" si="73"/>
        <v>0</v>
      </c>
      <c r="AV126" s="22">
        <f t="shared" si="73"/>
        <v>0</v>
      </c>
      <c r="AW126" s="22">
        <f t="shared" si="73"/>
        <v>0</v>
      </c>
      <c r="AX126" s="22">
        <f t="shared" si="73"/>
        <v>0</v>
      </c>
      <c r="AY126" s="22">
        <f t="shared" si="73"/>
        <v>0</v>
      </c>
      <c r="AZ126" s="22">
        <f t="shared" si="73"/>
        <v>0</v>
      </c>
      <c r="BA126" s="22">
        <f t="shared" si="73"/>
        <v>1257.9468257509798</v>
      </c>
      <c r="BB126" s="22">
        <f t="shared" si="68"/>
        <v>107656.00000000029</v>
      </c>
      <c r="BC126" s="22">
        <f t="shared" si="53"/>
        <v>107656.00000000029</v>
      </c>
      <c r="BD126" s="22">
        <f t="shared" si="54"/>
        <v>11702000</v>
      </c>
      <c r="BE126" s="22">
        <f t="shared" ref="BE126" si="74">SUM(BE116:BE125)</f>
        <v>0</v>
      </c>
      <c r="BF126" s="22">
        <f t="shared" si="46"/>
        <v>11702000</v>
      </c>
    </row>
    <row r="127" spans="1:58" ht="16.5" thickBot="1">
      <c r="A127" s="10">
        <v>125</v>
      </c>
      <c r="B127" s="199" t="s">
        <v>129</v>
      </c>
      <c r="C127" s="199"/>
      <c r="D127" s="200"/>
      <c r="E127" s="28">
        <f>E115+E126</f>
        <v>26746543</v>
      </c>
      <c r="F127" s="28">
        <f>F115+F126</f>
        <v>0</v>
      </c>
      <c r="G127" s="28">
        <f t="shared" ref="G127:AB127" si="75">G115+G126</f>
        <v>0</v>
      </c>
      <c r="H127" s="28">
        <f t="shared" si="75"/>
        <v>0</v>
      </c>
      <c r="I127" s="28">
        <f t="shared" si="75"/>
        <v>0</v>
      </c>
      <c r="J127" s="28">
        <f t="shared" si="75"/>
        <v>0</v>
      </c>
      <c r="K127" s="28">
        <f t="shared" si="75"/>
        <v>0</v>
      </c>
      <c r="L127" s="28">
        <f t="shared" si="75"/>
        <v>0</v>
      </c>
      <c r="M127" s="28">
        <f t="shared" si="75"/>
        <v>0</v>
      </c>
      <c r="N127" s="28">
        <f t="shared" si="75"/>
        <v>0</v>
      </c>
      <c r="O127" s="28">
        <f t="shared" si="75"/>
        <v>0</v>
      </c>
      <c r="P127" s="28">
        <f t="shared" si="75"/>
        <v>0</v>
      </c>
      <c r="Q127" s="28">
        <f t="shared" si="75"/>
        <v>0</v>
      </c>
      <c r="R127" s="28">
        <f t="shared" si="75"/>
        <v>0</v>
      </c>
      <c r="S127" s="28">
        <f t="shared" si="75"/>
        <v>0</v>
      </c>
      <c r="T127" s="28">
        <f t="shared" si="75"/>
        <v>0</v>
      </c>
      <c r="U127" s="28">
        <f t="shared" si="75"/>
        <v>0</v>
      </c>
      <c r="V127" s="28">
        <f t="shared" si="75"/>
        <v>0</v>
      </c>
      <c r="W127" s="28">
        <f t="shared" si="75"/>
        <v>0</v>
      </c>
      <c r="X127" s="28">
        <f t="shared" si="75"/>
        <v>0</v>
      </c>
      <c r="Y127" s="28">
        <f t="shared" si="75"/>
        <v>0</v>
      </c>
      <c r="Z127" s="28">
        <f t="shared" si="75"/>
        <v>0</v>
      </c>
      <c r="AA127" s="28">
        <f t="shared" si="75"/>
        <v>0</v>
      </c>
      <c r="AB127" s="28">
        <f t="shared" si="75"/>
        <v>0</v>
      </c>
      <c r="AC127" s="28">
        <f t="shared" si="43"/>
        <v>0</v>
      </c>
      <c r="AD127" s="28">
        <f t="shared" ref="AD127:BA127" si="76">AD115+AD126</f>
        <v>0</v>
      </c>
      <c r="AE127" s="28">
        <f t="shared" si="76"/>
        <v>0</v>
      </c>
      <c r="AF127" s="28">
        <f t="shared" si="76"/>
        <v>0</v>
      </c>
      <c r="AG127" s="28">
        <f t="shared" si="76"/>
        <v>0</v>
      </c>
      <c r="AH127" s="28">
        <f t="shared" si="76"/>
        <v>0</v>
      </c>
      <c r="AI127" s="28">
        <f t="shared" si="76"/>
        <v>712885.49448679795</v>
      </c>
      <c r="AJ127" s="28">
        <f t="shared" si="76"/>
        <v>0</v>
      </c>
      <c r="AK127" s="28">
        <f t="shared" si="76"/>
        <v>234712.54931840848</v>
      </c>
      <c r="AL127" s="28">
        <f t="shared" si="76"/>
        <v>0</v>
      </c>
      <c r="AM127" s="28">
        <f t="shared" si="76"/>
        <v>0</v>
      </c>
      <c r="AN127" s="28">
        <f t="shared" si="76"/>
        <v>0</v>
      </c>
      <c r="AO127" s="28">
        <f t="shared" si="76"/>
        <v>0</v>
      </c>
      <c r="AP127" s="28">
        <f t="shared" si="76"/>
        <v>0</v>
      </c>
      <c r="AQ127" s="28">
        <f t="shared" si="76"/>
        <v>0</v>
      </c>
      <c r="AR127" s="28">
        <f t="shared" si="76"/>
        <v>-166000</v>
      </c>
      <c r="AS127" s="28">
        <f t="shared" si="76"/>
        <v>0</v>
      </c>
      <c r="AT127" s="28">
        <f t="shared" si="76"/>
        <v>0</v>
      </c>
      <c r="AU127" s="28">
        <f t="shared" si="76"/>
        <v>0</v>
      </c>
      <c r="AV127" s="28">
        <f t="shared" si="76"/>
        <v>3030000</v>
      </c>
      <c r="AW127" s="28">
        <f t="shared" si="76"/>
        <v>0</v>
      </c>
      <c r="AX127" s="28">
        <f t="shared" si="76"/>
        <v>0</v>
      </c>
      <c r="AY127" s="28">
        <f t="shared" si="76"/>
        <v>0</v>
      </c>
      <c r="AZ127" s="28">
        <f t="shared" si="76"/>
        <v>0</v>
      </c>
      <c r="BA127" s="28">
        <f t="shared" si="76"/>
        <v>858.95619479365996</v>
      </c>
      <c r="BB127" s="28">
        <f t="shared" si="68"/>
        <v>3812457</v>
      </c>
      <c r="BC127" s="28">
        <f t="shared" si="53"/>
        <v>3812457</v>
      </c>
      <c r="BD127" s="28">
        <f t="shared" si="54"/>
        <v>30559000</v>
      </c>
      <c r="BE127" s="28">
        <f t="shared" ref="BE127" si="77">BE115+BE126</f>
        <v>0</v>
      </c>
      <c r="BF127" s="28">
        <f t="shared" si="46"/>
        <v>30559000</v>
      </c>
    </row>
    <row r="128" spans="1:58" ht="16.5" outlineLevel="1" thickTop="1">
      <c r="A128" s="10">
        <v>126</v>
      </c>
      <c r="B128" s="196" t="s">
        <v>130</v>
      </c>
      <c r="C128" s="36" t="s">
        <v>131</v>
      </c>
      <c r="D128" s="25">
        <v>901</v>
      </c>
      <c r="E128" s="16">
        <v>118193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6">
        <v>0</v>
      </c>
      <c r="Q128" s="16">
        <v>0</v>
      </c>
      <c r="R128" s="16">
        <v>0</v>
      </c>
      <c r="S128" s="16">
        <v>0</v>
      </c>
      <c r="T128" s="16">
        <v>0</v>
      </c>
      <c r="U128" s="16">
        <v>0</v>
      </c>
      <c r="V128" s="16">
        <v>0</v>
      </c>
      <c r="W128" s="16">
        <v>0</v>
      </c>
      <c r="X128" s="16">
        <v>0</v>
      </c>
      <c r="Y128" s="16">
        <v>0</v>
      </c>
      <c r="Z128" s="16">
        <v>0</v>
      </c>
      <c r="AA128" s="16">
        <v>0</v>
      </c>
      <c r="AB128" s="16">
        <v>0</v>
      </c>
      <c r="AC128" s="16">
        <f t="shared" si="43"/>
        <v>0</v>
      </c>
      <c r="AD128" s="16">
        <v>0</v>
      </c>
      <c r="AE128" s="16">
        <v>0</v>
      </c>
      <c r="AF128" s="16">
        <v>0</v>
      </c>
      <c r="AG128" s="16">
        <v>0</v>
      </c>
      <c r="AH128" s="16">
        <v>0</v>
      </c>
      <c r="AI128" s="16">
        <v>4879.259974238279</v>
      </c>
      <c r="AJ128" s="16">
        <v>0</v>
      </c>
      <c r="AK128" s="16">
        <v>1634.3616757705106</v>
      </c>
      <c r="AL128" s="16">
        <v>0</v>
      </c>
      <c r="AM128" s="16">
        <v>0</v>
      </c>
      <c r="AN128" s="16">
        <v>0</v>
      </c>
      <c r="AO128" s="16">
        <v>0</v>
      </c>
      <c r="AP128" s="16">
        <v>0</v>
      </c>
      <c r="AQ128" s="16">
        <v>0</v>
      </c>
      <c r="AR128" s="16">
        <v>0</v>
      </c>
      <c r="AS128" s="16">
        <v>0</v>
      </c>
      <c r="AT128" s="16">
        <v>0</v>
      </c>
      <c r="AU128" s="16">
        <v>0</v>
      </c>
      <c r="AV128" s="16">
        <v>0</v>
      </c>
      <c r="AW128" s="16">
        <v>0</v>
      </c>
      <c r="AX128" s="16">
        <v>0</v>
      </c>
      <c r="AY128" s="16">
        <v>0</v>
      </c>
      <c r="AZ128" s="16">
        <v>0</v>
      </c>
      <c r="BA128" s="16">
        <v>293.37834999120969</v>
      </c>
      <c r="BB128" s="16">
        <f t="shared" si="68"/>
        <v>6806.9999999999991</v>
      </c>
      <c r="BC128" s="16">
        <f t="shared" si="53"/>
        <v>6806.9999999999991</v>
      </c>
      <c r="BD128" s="16">
        <f t="shared" si="54"/>
        <v>125000</v>
      </c>
      <c r="BE128" s="16"/>
      <c r="BF128" s="16">
        <f t="shared" si="46"/>
        <v>125000</v>
      </c>
    </row>
    <row r="129" spans="1:58" outlineLevel="1">
      <c r="A129" s="10">
        <v>127</v>
      </c>
      <c r="B129" s="197"/>
      <c r="C129" s="36" t="s">
        <v>132</v>
      </c>
      <c r="D129" s="25">
        <v>902</v>
      </c>
      <c r="E129" s="16">
        <v>2557608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6">
        <v>0</v>
      </c>
      <c r="Q129" s="16">
        <v>0</v>
      </c>
      <c r="R129" s="16">
        <v>0</v>
      </c>
      <c r="S129" s="16">
        <v>0</v>
      </c>
      <c r="T129" s="16">
        <v>0</v>
      </c>
      <c r="U129" s="16">
        <v>0</v>
      </c>
      <c r="V129" s="16">
        <v>0</v>
      </c>
      <c r="W129" s="16">
        <v>0</v>
      </c>
      <c r="X129" s="16">
        <v>0</v>
      </c>
      <c r="Y129" s="16">
        <v>0</v>
      </c>
      <c r="Z129" s="16">
        <v>0</v>
      </c>
      <c r="AA129" s="16">
        <v>0</v>
      </c>
      <c r="AB129" s="16">
        <v>0</v>
      </c>
      <c r="AC129" s="16">
        <f t="shared" si="43"/>
        <v>0</v>
      </c>
      <c r="AD129" s="16">
        <v>0</v>
      </c>
      <c r="AE129" s="16">
        <v>0</v>
      </c>
      <c r="AF129" s="16">
        <v>0</v>
      </c>
      <c r="AG129" s="16">
        <v>0</v>
      </c>
      <c r="AH129" s="16">
        <v>0</v>
      </c>
      <c r="AI129" s="16">
        <v>95164.595486334467</v>
      </c>
      <c r="AJ129" s="16">
        <v>0</v>
      </c>
      <c r="AK129" s="16">
        <v>31093.758781535191</v>
      </c>
      <c r="AL129" s="16">
        <v>0</v>
      </c>
      <c r="AM129" s="16">
        <v>0</v>
      </c>
      <c r="AN129" s="16">
        <v>0</v>
      </c>
      <c r="AO129" s="16">
        <v>0</v>
      </c>
      <c r="AP129" s="16">
        <v>0</v>
      </c>
      <c r="AQ129" s="16">
        <v>0</v>
      </c>
      <c r="AR129" s="16">
        <v>0</v>
      </c>
      <c r="AS129" s="16">
        <v>0</v>
      </c>
      <c r="AT129" s="16">
        <v>0</v>
      </c>
      <c r="AU129" s="16">
        <v>0</v>
      </c>
      <c r="AV129" s="16">
        <v>0</v>
      </c>
      <c r="AW129" s="16">
        <v>0</v>
      </c>
      <c r="AX129" s="16">
        <v>0</v>
      </c>
      <c r="AY129" s="16">
        <v>0</v>
      </c>
      <c r="AZ129" s="16">
        <v>0</v>
      </c>
      <c r="BA129" s="16">
        <v>133.64573213038966</v>
      </c>
      <c r="BB129" s="16">
        <f t="shared" si="68"/>
        <v>126392.00000000004</v>
      </c>
      <c r="BC129" s="16">
        <f t="shared" si="53"/>
        <v>126392.00000000004</v>
      </c>
      <c r="BD129" s="16">
        <f t="shared" si="54"/>
        <v>2684000</v>
      </c>
      <c r="BE129" s="16"/>
      <c r="BF129" s="16">
        <f t="shared" si="46"/>
        <v>2684000</v>
      </c>
    </row>
    <row r="130" spans="1:58" outlineLevel="1">
      <c r="A130" s="10">
        <v>128</v>
      </c>
      <c r="B130" s="197"/>
      <c r="C130" s="36" t="s">
        <v>133</v>
      </c>
      <c r="D130" s="25">
        <v>903</v>
      </c>
      <c r="E130" s="16">
        <v>6961785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6">
        <v>0</v>
      </c>
      <c r="Q130" s="16">
        <v>0</v>
      </c>
      <c r="R130" s="16">
        <v>0</v>
      </c>
      <c r="S130" s="16">
        <v>0</v>
      </c>
      <c r="T130" s="16">
        <v>0</v>
      </c>
      <c r="U130" s="16">
        <v>0</v>
      </c>
      <c r="V130" s="16">
        <v>0</v>
      </c>
      <c r="W130" s="16">
        <v>0</v>
      </c>
      <c r="X130" s="16">
        <v>0</v>
      </c>
      <c r="Y130" s="16">
        <v>0</v>
      </c>
      <c r="Z130" s="16">
        <v>0</v>
      </c>
      <c r="AA130" s="16">
        <v>0</v>
      </c>
      <c r="AB130" s="16">
        <v>0</v>
      </c>
      <c r="AC130" s="16">
        <f t="shared" si="43"/>
        <v>0</v>
      </c>
      <c r="AD130" s="16">
        <v>0</v>
      </c>
      <c r="AE130" s="16">
        <v>0</v>
      </c>
      <c r="AF130" s="16">
        <v>0</v>
      </c>
      <c r="AG130" s="16">
        <v>0</v>
      </c>
      <c r="AH130" s="16">
        <v>0</v>
      </c>
      <c r="AI130" s="16">
        <v>211065.77690974524</v>
      </c>
      <c r="AJ130" s="16">
        <v>0</v>
      </c>
      <c r="AK130" s="16">
        <v>70293.69559424062</v>
      </c>
      <c r="AL130" s="16">
        <v>0</v>
      </c>
      <c r="AM130" s="16">
        <v>0</v>
      </c>
      <c r="AN130" s="16">
        <v>0</v>
      </c>
      <c r="AO130" s="16">
        <v>96830</v>
      </c>
      <c r="AP130" s="16">
        <v>0</v>
      </c>
      <c r="AQ130" s="16">
        <v>0</v>
      </c>
      <c r="AR130" s="16">
        <v>0</v>
      </c>
      <c r="AS130" s="16">
        <v>0</v>
      </c>
      <c r="AT130" s="16">
        <v>0</v>
      </c>
      <c r="AU130" s="16">
        <v>0</v>
      </c>
      <c r="AV130" s="16">
        <v>0</v>
      </c>
      <c r="AW130" s="16">
        <v>0</v>
      </c>
      <c r="AX130" s="16">
        <v>0</v>
      </c>
      <c r="AY130" s="16">
        <v>0</v>
      </c>
      <c r="AZ130" s="16">
        <v>0</v>
      </c>
      <c r="BA130" s="16">
        <v>25.527496013790369</v>
      </c>
      <c r="BB130" s="16">
        <f t="shared" si="68"/>
        <v>378214.99999999965</v>
      </c>
      <c r="BC130" s="16">
        <f t="shared" si="53"/>
        <v>378214.99999999965</v>
      </c>
      <c r="BD130" s="16">
        <f t="shared" si="54"/>
        <v>7340000</v>
      </c>
      <c r="BE130" s="16"/>
      <c r="BF130" s="16">
        <f t="shared" si="46"/>
        <v>7340000</v>
      </c>
    </row>
    <row r="131" spans="1:58" outlineLevel="1">
      <c r="A131" s="10">
        <v>129</v>
      </c>
      <c r="B131" s="197"/>
      <c r="C131" s="36" t="s">
        <v>134</v>
      </c>
      <c r="D131" s="25">
        <v>904</v>
      </c>
      <c r="E131" s="16">
        <v>136838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1436896</v>
      </c>
      <c r="M131" s="16">
        <v>0</v>
      </c>
      <c r="N131" s="16">
        <v>0</v>
      </c>
      <c r="O131" s="16">
        <v>0</v>
      </c>
      <c r="P131" s="16">
        <v>0</v>
      </c>
      <c r="Q131" s="16">
        <v>0</v>
      </c>
      <c r="R131" s="16">
        <v>0</v>
      </c>
      <c r="S131" s="16">
        <v>-12757.487555851343</v>
      </c>
      <c r="T131" s="16">
        <v>-72273.411982585923</v>
      </c>
      <c r="U131" s="16">
        <v>0</v>
      </c>
      <c r="V131" s="16">
        <v>0</v>
      </c>
      <c r="W131" s="16">
        <v>0</v>
      </c>
      <c r="X131" s="16">
        <v>10786.66108449125</v>
      </c>
      <c r="Y131" s="16">
        <v>0</v>
      </c>
      <c r="Z131" s="16">
        <v>0</v>
      </c>
      <c r="AA131" s="16">
        <v>0</v>
      </c>
      <c r="AB131" s="16">
        <v>0</v>
      </c>
      <c r="AC131" s="16">
        <f t="shared" si="43"/>
        <v>1362651.7615460542</v>
      </c>
      <c r="AD131" s="16">
        <v>0</v>
      </c>
      <c r="AE131" s="16">
        <v>0</v>
      </c>
      <c r="AF131" s="16">
        <v>88612.001780827239</v>
      </c>
      <c r="AG131" s="16">
        <v>0</v>
      </c>
      <c r="AH131" s="16">
        <v>0</v>
      </c>
      <c r="AI131" s="16">
        <v>0</v>
      </c>
      <c r="AJ131" s="16">
        <v>0</v>
      </c>
      <c r="AK131" s="16">
        <v>0</v>
      </c>
      <c r="AL131" s="16">
        <v>0</v>
      </c>
      <c r="AM131" s="16">
        <v>0</v>
      </c>
      <c r="AN131" s="16">
        <v>0</v>
      </c>
      <c r="AO131" s="16">
        <v>0</v>
      </c>
      <c r="AP131" s="16">
        <v>0</v>
      </c>
      <c r="AQ131" s="16">
        <v>0</v>
      </c>
      <c r="AR131" s="16">
        <v>0</v>
      </c>
      <c r="AS131" s="16">
        <v>0</v>
      </c>
      <c r="AT131" s="16">
        <v>0</v>
      </c>
      <c r="AU131" s="16">
        <v>0</v>
      </c>
      <c r="AV131" s="16">
        <v>0</v>
      </c>
      <c r="AW131" s="16">
        <v>0</v>
      </c>
      <c r="AX131" s="16">
        <v>0</v>
      </c>
      <c r="AY131" s="16">
        <v>0</v>
      </c>
      <c r="AZ131" s="16">
        <v>0</v>
      </c>
      <c r="BA131" s="16">
        <v>-101.76332688145339</v>
      </c>
      <c r="BB131" s="16">
        <f t="shared" si="68"/>
        <v>88510.238453945785</v>
      </c>
      <c r="BC131" s="16">
        <f t="shared" si="53"/>
        <v>1451162</v>
      </c>
      <c r="BD131" s="16">
        <f t="shared" si="54"/>
        <v>1588000</v>
      </c>
      <c r="BE131" s="16">
        <v>147000</v>
      </c>
      <c r="BF131" s="16">
        <f t="shared" si="46"/>
        <v>1735000</v>
      </c>
    </row>
    <row r="132" spans="1:58">
      <c r="A132" s="10">
        <v>130</v>
      </c>
      <c r="B132" s="198"/>
      <c r="C132" s="36" t="s">
        <v>135</v>
      </c>
      <c r="D132" s="25">
        <v>905</v>
      </c>
      <c r="E132" s="16">
        <v>141196</v>
      </c>
      <c r="F132" s="16">
        <v>0</v>
      </c>
      <c r="G132" s="16">
        <v>51363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6">
        <v>0</v>
      </c>
      <c r="Q132" s="16">
        <v>0</v>
      </c>
      <c r="R132" s="16">
        <v>0</v>
      </c>
      <c r="S132" s="16">
        <v>0</v>
      </c>
      <c r="T132" s="16">
        <v>0</v>
      </c>
      <c r="U132" s="16">
        <v>0</v>
      </c>
      <c r="V132" s="16">
        <v>0</v>
      </c>
      <c r="W132" s="16">
        <v>0</v>
      </c>
      <c r="X132" s="16">
        <v>0</v>
      </c>
      <c r="Y132" s="16">
        <v>0</v>
      </c>
      <c r="Z132" s="16">
        <v>0</v>
      </c>
      <c r="AA132" s="16">
        <v>0</v>
      </c>
      <c r="AB132" s="16">
        <v>0</v>
      </c>
      <c r="AC132" s="16">
        <f t="shared" si="43"/>
        <v>51363</v>
      </c>
      <c r="AD132" s="16">
        <v>0</v>
      </c>
      <c r="AE132" s="16">
        <v>0</v>
      </c>
      <c r="AF132" s="16">
        <v>0</v>
      </c>
      <c r="AG132" s="16">
        <v>0</v>
      </c>
      <c r="AH132" s="16">
        <v>0</v>
      </c>
      <c r="AI132" s="16">
        <v>4230.8641458701313</v>
      </c>
      <c r="AJ132" s="16">
        <v>0</v>
      </c>
      <c r="AK132" s="16">
        <v>1405.5590759421359</v>
      </c>
      <c r="AL132" s="16">
        <v>0</v>
      </c>
      <c r="AM132" s="16">
        <v>0</v>
      </c>
      <c r="AN132" s="16">
        <v>0</v>
      </c>
      <c r="AO132" s="16">
        <v>0</v>
      </c>
      <c r="AP132" s="16">
        <v>0</v>
      </c>
      <c r="AQ132" s="16">
        <v>0</v>
      </c>
      <c r="AR132" s="16">
        <v>0</v>
      </c>
      <c r="AS132" s="16">
        <v>0</v>
      </c>
      <c r="AT132" s="16">
        <v>0</v>
      </c>
      <c r="AU132" s="16">
        <v>0</v>
      </c>
      <c r="AV132" s="16">
        <v>0</v>
      </c>
      <c r="AW132" s="16">
        <v>0</v>
      </c>
      <c r="AX132" s="16">
        <v>0</v>
      </c>
      <c r="AY132" s="16">
        <v>0</v>
      </c>
      <c r="AZ132" s="16">
        <v>0</v>
      </c>
      <c r="BA132" s="16">
        <v>804.57677818773664</v>
      </c>
      <c r="BB132" s="16">
        <f t="shared" si="68"/>
        <v>6441.0000000000036</v>
      </c>
      <c r="BC132" s="16">
        <f t="shared" si="53"/>
        <v>57804</v>
      </c>
      <c r="BD132" s="16">
        <f t="shared" si="54"/>
        <v>199000</v>
      </c>
      <c r="BE132" s="16"/>
      <c r="BF132" s="16">
        <f t="shared" si="46"/>
        <v>199000</v>
      </c>
    </row>
    <row r="133" spans="1:58" ht="16.5" thickBot="1">
      <c r="A133" s="10">
        <v>131</v>
      </c>
      <c r="B133" s="199" t="s">
        <v>136</v>
      </c>
      <c r="C133" s="201"/>
      <c r="D133" s="202"/>
      <c r="E133" s="28">
        <f>SUM(E128:E132)</f>
        <v>9915620</v>
      </c>
      <c r="F133" s="28">
        <f>SUM(F128:F132)</f>
        <v>0</v>
      </c>
      <c r="G133" s="28">
        <f t="shared" ref="G133:AB133" si="78">SUM(G128:G132)</f>
        <v>51363</v>
      </c>
      <c r="H133" s="28">
        <f t="shared" si="78"/>
        <v>0</v>
      </c>
      <c r="I133" s="28">
        <f t="shared" si="78"/>
        <v>0</v>
      </c>
      <c r="J133" s="28">
        <f t="shared" si="78"/>
        <v>0</v>
      </c>
      <c r="K133" s="28">
        <f t="shared" si="78"/>
        <v>0</v>
      </c>
      <c r="L133" s="28">
        <f t="shared" si="78"/>
        <v>1436896</v>
      </c>
      <c r="M133" s="28">
        <f t="shared" si="78"/>
        <v>0</v>
      </c>
      <c r="N133" s="28">
        <f t="shared" si="78"/>
        <v>0</v>
      </c>
      <c r="O133" s="28">
        <f t="shared" si="78"/>
        <v>0</v>
      </c>
      <c r="P133" s="28">
        <f t="shared" si="78"/>
        <v>0</v>
      </c>
      <c r="Q133" s="28">
        <f t="shared" si="78"/>
        <v>0</v>
      </c>
      <c r="R133" s="28">
        <f t="shared" si="78"/>
        <v>0</v>
      </c>
      <c r="S133" s="28">
        <f t="shared" si="78"/>
        <v>-12757.487555851343</v>
      </c>
      <c r="T133" s="28">
        <f t="shared" si="78"/>
        <v>-72273.411982585923</v>
      </c>
      <c r="U133" s="28">
        <f t="shared" si="78"/>
        <v>0</v>
      </c>
      <c r="V133" s="28">
        <f t="shared" si="78"/>
        <v>0</v>
      </c>
      <c r="W133" s="28">
        <f t="shared" si="78"/>
        <v>0</v>
      </c>
      <c r="X133" s="28">
        <f t="shared" si="78"/>
        <v>10786.66108449125</v>
      </c>
      <c r="Y133" s="28">
        <f t="shared" si="78"/>
        <v>0</v>
      </c>
      <c r="Z133" s="28">
        <f t="shared" si="78"/>
        <v>0</v>
      </c>
      <c r="AA133" s="28">
        <f t="shared" si="78"/>
        <v>0</v>
      </c>
      <c r="AB133" s="28">
        <f t="shared" si="78"/>
        <v>0</v>
      </c>
      <c r="AC133" s="28">
        <f t="shared" ref="AC133:AC196" si="79">SUM(F133:AB133)</f>
        <v>1414014.7615460542</v>
      </c>
      <c r="AD133" s="28">
        <f t="shared" ref="AD133:BA133" si="80">SUM(AD128:AD132)</f>
        <v>0</v>
      </c>
      <c r="AE133" s="28">
        <f t="shared" si="80"/>
        <v>0</v>
      </c>
      <c r="AF133" s="28">
        <f t="shared" si="80"/>
        <v>88612.001780827239</v>
      </c>
      <c r="AG133" s="28">
        <f t="shared" si="80"/>
        <v>0</v>
      </c>
      <c r="AH133" s="28">
        <f t="shared" si="80"/>
        <v>0</v>
      </c>
      <c r="AI133" s="28">
        <f t="shared" si="80"/>
        <v>315340.49651618814</v>
      </c>
      <c r="AJ133" s="28">
        <f t="shared" si="80"/>
        <v>0</v>
      </c>
      <c r="AK133" s="28">
        <f t="shared" si="80"/>
        <v>104427.37512748846</v>
      </c>
      <c r="AL133" s="28">
        <f t="shared" si="80"/>
        <v>0</v>
      </c>
      <c r="AM133" s="28">
        <f t="shared" si="80"/>
        <v>0</v>
      </c>
      <c r="AN133" s="28">
        <f t="shared" si="80"/>
        <v>0</v>
      </c>
      <c r="AO133" s="28">
        <f t="shared" si="80"/>
        <v>96830</v>
      </c>
      <c r="AP133" s="28">
        <f t="shared" si="80"/>
        <v>0</v>
      </c>
      <c r="AQ133" s="28">
        <f t="shared" si="80"/>
        <v>0</v>
      </c>
      <c r="AR133" s="28">
        <f t="shared" si="80"/>
        <v>0</v>
      </c>
      <c r="AS133" s="28">
        <f t="shared" si="80"/>
        <v>0</v>
      </c>
      <c r="AT133" s="28">
        <f t="shared" si="80"/>
        <v>0</v>
      </c>
      <c r="AU133" s="28">
        <f t="shared" si="80"/>
        <v>0</v>
      </c>
      <c r="AV133" s="28">
        <f t="shared" si="80"/>
        <v>0</v>
      </c>
      <c r="AW133" s="28">
        <f t="shared" si="80"/>
        <v>0</v>
      </c>
      <c r="AX133" s="28">
        <f t="shared" si="80"/>
        <v>0</v>
      </c>
      <c r="AY133" s="28">
        <f t="shared" si="80"/>
        <v>0</v>
      </c>
      <c r="AZ133" s="28">
        <f t="shared" si="80"/>
        <v>0</v>
      </c>
      <c r="BA133" s="28">
        <f t="shared" si="80"/>
        <v>1155.365029441673</v>
      </c>
      <c r="BB133" s="28">
        <f t="shared" si="68"/>
        <v>606365.23845394549</v>
      </c>
      <c r="BC133" s="28">
        <f t="shared" si="53"/>
        <v>2020379.9999999995</v>
      </c>
      <c r="BD133" s="28">
        <f t="shared" si="54"/>
        <v>11936000</v>
      </c>
      <c r="BE133" s="28">
        <f t="shared" ref="BE133" si="81">SUM(BE128:BE132)</f>
        <v>147000</v>
      </c>
      <c r="BF133" s="28">
        <f t="shared" ref="BF133:BF196" si="82">BD133+BE133</f>
        <v>12083000</v>
      </c>
    </row>
    <row r="134" spans="1:58" ht="15.6" customHeight="1" outlineLevel="1" thickTop="1">
      <c r="A134" s="10">
        <v>132</v>
      </c>
      <c r="B134" s="203" t="s">
        <v>137</v>
      </c>
      <c r="C134" s="37" t="s">
        <v>131</v>
      </c>
      <c r="D134" s="38">
        <v>907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6">
        <v>0</v>
      </c>
      <c r="Q134" s="16">
        <v>0</v>
      </c>
      <c r="R134" s="16">
        <v>0</v>
      </c>
      <c r="S134" s="16">
        <v>0</v>
      </c>
      <c r="T134" s="16">
        <v>0</v>
      </c>
      <c r="U134" s="16">
        <v>0</v>
      </c>
      <c r="V134" s="16">
        <v>0</v>
      </c>
      <c r="W134" s="16">
        <v>0</v>
      </c>
      <c r="X134" s="16">
        <v>0</v>
      </c>
      <c r="Y134" s="16">
        <v>0</v>
      </c>
      <c r="Z134" s="16">
        <v>0</v>
      </c>
      <c r="AA134" s="16">
        <v>0</v>
      </c>
      <c r="AB134" s="16">
        <v>0</v>
      </c>
      <c r="AC134" s="16">
        <f t="shared" si="79"/>
        <v>0</v>
      </c>
      <c r="AD134" s="16">
        <v>0</v>
      </c>
      <c r="AE134" s="16">
        <v>0</v>
      </c>
      <c r="AF134" s="16">
        <v>0</v>
      </c>
      <c r="AG134" s="16">
        <v>0</v>
      </c>
      <c r="AH134" s="16">
        <v>0</v>
      </c>
      <c r="AI134" s="16">
        <v>0</v>
      </c>
      <c r="AJ134" s="16">
        <v>0</v>
      </c>
      <c r="AK134" s="16">
        <v>0</v>
      </c>
      <c r="AL134" s="16">
        <v>0</v>
      </c>
      <c r="AM134" s="16">
        <v>0</v>
      </c>
      <c r="AN134" s="16">
        <v>0</v>
      </c>
      <c r="AO134" s="16">
        <v>0</v>
      </c>
      <c r="AP134" s="16">
        <v>0</v>
      </c>
      <c r="AQ134" s="16">
        <v>0</v>
      </c>
      <c r="AR134" s="16">
        <v>0</v>
      </c>
      <c r="AS134" s="16">
        <v>0</v>
      </c>
      <c r="AT134" s="16">
        <v>0</v>
      </c>
      <c r="AU134" s="16">
        <v>0</v>
      </c>
      <c r="AV134" s="16">
        <v>0</v>
      </c>
      <c r="AW134" s="16">
        <v>0</v>
      </c>
      <c r="AX134" s="16">
        <v>0</v>
      </c>
      <c r="AY134" s="16">
        <v>0</v>
      </c>
      <c r="AZ134" s="16">
        <v>0</v>
      </c>
      <c r="BA134" s="16">
        <v>0</v>
      </c>
      <c r="BB134" s="16">
        <f t="shared" si="68"/>
        <v>0</v>
      </c>
      <c r="BC134" s="16">
        <f t="shared" si="53"/>
        <v>0</v>
      </c>
      <c r="BD134" s="16">
        <f t="shared" si="54"/>
        <v>0</v>
      </c>
      <c r="BE134" s="16"/>
      <c r="BF134" s="16">
        <f t="shared" si="82"/>
        <v>0</v>
      </c>
    </row>
    <row r="135" spans="1:58" outlineLevel="1">
      <c r="A135" s="10">
        <v>133</v>
      </c>
      <c r="B135" s="204"/>
      <c r="C135" s="39" t="s">
        <v>138</v>
      </c>
      <c r="D135" s="33">
        <v>908</v>
      </c>
      <c r="E135" s="16">
        <v>27397966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6">
        <v>0</v>
      </c>
      <c r="Q135" s="16">
        <v>0</v>
      </c>
      <c r="R135" s="16">
        <v>0</v>
      </c>
      <c r="S135" s="16">
        <v>0</v>
      </c>
      <c r="T135" s="16">
        <v>-26835302</v>
      </c>
      <c r="U135" s="16">
        <v>0</v>
      </c>
      <c r="V135" s="16">
        <v>0</v>
      </c>
      <c r="W135" s="16">
        <v>0</v>
      </c>
      <c r="X135" s="16">
        <v>0</v>
      </c>
      <c r="Y135" s="16">
        <v>0</v>
      </c>
      <c r="Z135" s="16">
        <v>0</v>
      </c>
      <c r="AA135" s="16">
        <v>0</v>
      </c>
      <c r="AB135" s="16">
        <v>0</v>
      </c>
      <c r="AC135" s="16">
        <f t="shared" si="79"/>
        <v>-26835302</v>
      </c>
      <c r="AD135" s="16">
        <v>0</v>
      </c>
      <c r="AE135" s="16">
        <v>0</v>
      </c>
      <c r="AF135" s="16">
        <v>0</v>
      </c>
      <c r="AG135" s="16">
        <v>0</v>
      </c>
      <c r="AH135" s="16">
        <v>0</v>
      </c>
      <c r="AI135" s="16">
        <v>15152.15860940385</v>
      </c>
      <c r="AJ135" s="16">
        <v>0</v>
      </c>
      <c r="AK135" s="16">
        <v>5075.3818134627836</v>
      </c>
      <c r="AL135" s="16">
        <v>0</v>
      </c>
      <c r="AM135" s="16">
        <v>0</v>
      </c>
      <c r="AN135" s="16">
        <v>0</v>
      </c>
      <c r="AO135" s="16">
        <v>0</v>
      </c>
      <c r="AP135" s="16">
        <v>0</v>
      </c>
      <c r="AQ135" s="16">
        <v>0</v>
      </c>
      <c r="AR135" s="16">
        <v>0</v>
      </c>
      <c r="AS135" s="16">
        <v>0</v>
      </c>
      <c r="AT135" s="16">
        <v>0</v>
      </c>
      <c r="AU135" s="16">
        <v>0</v>
      </c>
      <c r="AV135" s="16">
        <v>0</v>
      </c>
      <c r="AW135" s="16">
        <v>0</v>
      </c>
      <c r="AX135" s="16">
        <v>0</v>
      </c>
      <c r="AY135" s="16">
        <v>0</v>
      </c>
      <c r="AZ135" s="16">
        <v>0</v>
      </c>
      <c r="BA135" s="16">
        <v>108.45957713201642</v>
      </c>
      <c r="BB135" s="16">
        <f t="shared" si="68"/>
        <v>20335.99999999865</v>
      </c>
      <c r="BC135" s="16">
        <f t="shared" si="53"/>
        <v>-26814966</v>
      </c>
      <c r="BD135" s="16">
        <f t="shared" si="54"/>
        <v>583000</v>
      </c>
      <c r="BE135" s="16"/>
      <c r="BF135" s="16">
        <f t="shared" si="82"/>
        <v>583000</v>
      </c>
    </row>
    <row r="136" spans="1:58" ht="31.5" outlineLevel="1">
      <c r="A136" s="10">
        <v>134</v>
      </c>
      <c r="B136" s="204"/>
      <c r="C136" s="39" t="s">
        <v>139</v>
      </c>
      <c r="D136" s="33">
        <v>909</v>
      </c>
      <c r="E136" s="16">
        <v>846610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6">
        <v>0</v>
      </c>
      <c r="Q136" s="16">
        <v>0</v>
      </c>
      <c r="R136" s="16">
        <v>0</v>
      </c>
      <c r="S136" s="16">
        <v>0</v>
      </c>
      <c r="T136" s="16">
        <v>0</v>
      </c>
      <c r="U136" s="16">
        <v>5597</v>
      </c>
      <c r="V136" s="16">
        <v>0</v>
      </c>
      <c r="W136" s="16">
        <v>0</v>
      </c>
      <c r="X136" s="16">
        <v>0</v>
      </c>
      <c r="Y136" s="16">
        <v>0</v>
      </c>
      <c r="Z136" s="16">
        <v>0</v>
      </c>
      <c r="AA136" s="16">
        <v>0</v>
      </c>
      <c r="AB136" s="16">
        <v>0</v>
      </c>
      <c r="AC136" s="16">
        <f t="shared" si="79"/>
        <v>5597</v>
      </c>
      <c r="AD136" s="16">
        <v>0</v>
      </c>
      <c r="AE136" s="16">
        <v>0</v>
      </c>
      <c r="AF136" s="16">
        <v>0</v>
      </c>
      <c r="AG136" s="16">
        <v>0</v>
      </c>
      <c r="AH136" s="16">
        <v>0</v>
      </c>
      <c r="AI136" s="16">
        <v>8191.8066854580593</v>
      </c>
      <c r="AJ136" s="16">
        <v>0</v>
      </c>
      <c r="AK136" s="16">
        <v>2743.9355502108538</v>
      </c>
      <c r="AL136" s="16">
        <v>0</v>
      </c>
      <c r="AM136" s="16">
        <v>0</v>
      </c>
      <c r="AN136" s="16">
        <v>0</v>
      </c>
      <c r="AO136" s="16">
        <v>0</v>
      </c>
      <c r="AP136" s="16">
        <v>0</v>
      </c>
      <c r="AQ136" s="16">
        <v>0</v>
      </c>
      <c r="AR136" s="16">
        <v>0</v>
      </c>
      <c r="AS136" s="16">
        <v>0</v>
      </c>
      <c r="AT136" s="16">
        <v>0</v>
      </c>
      <c r="AU136" s="16">
        <v>0</v>
      </c>
      <c r="AV136" s="16">
        <v>0</v>
      </c>
      <c r="AW136" s="16">
        <v>0</v>
      </c>
      <c r="AX136" s="16">
        <v>0</v>
      </c>
      <c r="AY136" s="16">
        <v>0</v>
      </c>
      <c r="AZ136" s="16">
        <v>0</v>
      </c>
      <c r="BA136" s="16">
        <v>-142.74223566893488</v>
      </c>
      <c r="BB136" s="16">
        <f t="shared" si="68"/>
        <v>10792.999999999978</v>
      </c>
      <c r="BC136" s="16">
        <f t="shared" si="53"/>
        <v>16389.999999999978</v>
      </c>
      <c r="BD136" s="16">
        <f t="shared" si="54"/>
        <v>863000</v>
      </c>
      <c r="BE136" s="16"/>
      <c r="BF136" s="16">
        <f t="shared" si="82"/>
        <v>863000</v>
      </c>
    </row>
    <row r="137" spans="1:58" ht="31.5">
      <c r="A137" s="10">
        <v>135</v>
      </c>
      <c r="B137" s="205"/>
      <c r="C137" s="40" t="s">
        <v>140</v>
      </c>
      <c r="D137" s="41">
        <v>910</v>
      </c>
      <c r="E137" s="16">
        <v>179962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6">
        <v>0</v>
      </c>
      <c r="Q137" s="16">
        <v>0</v>
      </c>
      <c r="R137" s="16">
        <v>0</v>
      </c>
      <c r="S137" s="16">
        <v>0</v>
      </c>
      <c r="T137" s="16">
        <v>0</v>
      </c>
      <c r="U137" s="16">
        <v>2716</v>
      </c>
      <c r="V137" s="16">
        <v>0</v>
      </c>
      <c r="W137" s="16">
        <v>0</v>
      </c>
      <c r="X137" s="16">
        <v>0</v>
      </c>
      <c r="Y137" s="16">
        <v>0</v>
      </c>
      <c r="Z137" s="16">
        <v>0</v>
      </c>
      <c r="AA137" s="16">
        <v>0</v>
      </c>
      <c r="AB137" s="16">
        <v>0</v>
      </c>
      <c r="AC137" s="16">
        <f t="shared" si="79"/>
        <v>2716</v>
      </c>
      <c r="AD137" s="16">
        <v>0</v>
      </c>
      <c r="AE137" s="16">
        <v>0</v>
      </c>
      <c r="AF137" s="16">
        <v>0</v>
      </c>
      <c r="AG137" s="16">
        <v>0</v>
      </c>
      <c r="AH137" s="16">
        <v>0</v>
      </c>
      <c r="AI137" s="16">
        <v>1821.5734582334949</v>
      </c>
      <c r="AJ137" s="16">
        <v>0</v>
      </c>
      <c r="AK137" s="16">
        <v>610.15602067859652</v>
      </c>
      <c r="AL137" s="16">
        <v>0</v>
      </c>
      <c r="AM137" s="16">
        <v>0</v>
      </c>
      <c r="AN137" s="16">
        <v>0</v>
      </c>
      <c r="AO137" s="16">
        <v>0</v>
      </c>
      <c r="AP137" s="16">
        <v>0</v>
      </c>
      <c r="AQ137" s="16">
        <v>0</v>
      </c>
      <c r="AR137" s="16">
        <v>0</v>
      </c>
      <c r="AS137" s="16">
        <v>0</v>
      </c>
      <c r="AT137" s="16">
        <v>0</v>
      </c>
      <c r="AU137" s="16">
        <v>0</v>
      </c>
      <c r="AV137" s="16">
        <v>0</v>
      </c>
      <c r="AW137" s="16">
        <v>0</v>
      </c>
      <c r="AX137" s="16">
        <v>0</v>
      </c>
      <c r="AY137" s="16">
        <v>0</v>
      </c>
      <c r="AZ137" s="16">
        <v>0</v>
      </c>
      <c r="BA137" s="16">
        <v>-109.72947891207878</v>
      </c>
      <c r="BB137" s="16">
        <f t="shared" si="68"/>
        <v>2322.0000000000127</v>
      </c>
      <c r="BC137" s="16">
        <f t="shared" si="53"/>
        <v>5038.0000000000127</v>
      </c>
      <c r="BD137" s="16">
        <f t="shared" si="54"/>
        <v>185000</v>
      </c>
      <c r="BE137" s="16"/>
      <c r="BF137" s="16">
        <f t="shared" si="82"/>
        <v>185000</v>
      </c>
    </row>
    <row r="138" spans="1:58" ht="16.5" thickBot="1">
      <c r="A138" s="10">
        <v>136</v>
      </c>
      <c r="B138" s="199" t="s">
        <v>141</v>
      </c>
      <c r="C138" s="206"/>
      <c r="D138" s="207"/>
      <c r="E138" s="28">
        <f>SUM(E134:E137)</f>
        <v>28424538</v>
      </c>
      <c r="F138" s="28">
        <f>SUM(F134:F137)</f>
        <v>0</v>
      </c>
      <c r="G138" s="28">
        <f t="shared" ref="G138:AB138" si="83">SUM(G134:G137)</f>
        <v>0</v>
      </c>
      <c r="H138" s="28">
        <f t="shared" si="83"/>
        <v>0</v>
      </c>
      <c r="I138" s="28">
        <f t="shared" si="83"/>
        <v>0</v>
      </c>
      <c r="J138" s="28">
        <f t="shared" si="83"/>
        <v>0</v>
      </c>
      <c r="K138" s="28">
        <f t="shared" si="83"/>
        <v>0</v>
      </c>
      <c r="L138" s="28">
        <f t="shared" si="83"/>
        <v>0</v>
      </c>
      <c r="M138" s="28">
        <f t="shared" si="83"/>
        <v>0</v>
      </c>
      <c r="N138" s="28">
        <f t="shared" si="83"/>
        <v>0</v>
      </c>
      <c r="O138" s="28">
        <f t="shared" si="83"/>
        <v>0</v>
      </c>
      <c r="P138" s="28">
        <f t="shared" si="83"/>
        <v>0</v>
      </c>
      <c r="Q138" s="28">
        <f t="shared" si="83"/>
        <v>0</v>
      </c>
      <c r="R138" s="28">
        <f t="shared" si="83"/>
        <v>0</v>
      </c>
      <c r="S138" s="28">
        <f t="shared" si="83"/>
        <v>0</v>
      </c>
      <c r="T138" s="28">
        <f t="shared" si="83"/>
        <v>-26835302</v>
      </c>
      <c r="U138" s="28">
        <f t="shared" si="83"/>
        <v>8313</v>
      </c>
      <c r="V138" s="28">
        <f t="shared" si="83"/>
        <v>0</v>
      </c>
      <c r="W138" s="28">
        <f t="shared" si="83"/>
        <v>0</v>
      </c>
      <c r="X138" s="28">
        <f t="shared" si="83"/>
        <v>0</v>
      </c>
      <c r="Y138" s="28">
        <f t="shared" si="83"/>
        <v>0</v>
      </c>
      <c r="Z138" s="28">
        <f t="shared" si="83"/>
        <v>0</v>
      </c>
      <c r="AA138" s="28">
        <f t="shared" si="83"/>
        <v>0</v>
      </c>
      <c r="AB138" s="28">
        <f t="shared" si="83"/>
        <v>0</v>
      </c>
      <c r="AC138" s="28">
        <f t="shared" si="79"/>
        <v>-26826989</v>
      </c>
      <c r="AD138" s="28">
        <f t="shared" ref="AD138:BA138" si="84">SUM(AD134:AD137)</f>
        <v>0</v>
      </c>
      <c r="AE138" s="28">
        <f t="shared" si="84"/>
        <v>0</v>
      </c>
      <c r="AF138" s="28">
        <f t="shared" si="84"/>
        <v>0</v>
      </c>
      <c r="AG138" s="28">
        <f t="shared" si="84"/>
        <v>0</v>
      </c>
      <c r="AH138" s="28">
        <f t="shared" si="84"/>
        <v>0</v>
      </c>
      <c r="AI138" s="28">
        <f t="shared" si="84"/>
        <v>25165.538753095407</v>
      </c>
      <c r="AJ138" s="28">
        <f t="shared" si="84"/>
        <v>0</v>
      </c>
      <c r="AK138" s="28">
        <f t="shared" si="84"/>
        <v>8429.4733843522336</v>
      </c>
      <c r="AL138" s="28">
        <f t="shared" si="84"/>
        <v>0</v>
      </c>
      <c r="AM138" s="28">
        <f t="shared" si="84"/>
        <v>0</v>
      </c>
      <c r="AN138" s="28">
        <f t="shared" si="84"/>
        <v>0</v>
      </c>
      <c r="AO138" s="28">
        <f t="shared" si="84"/>
        <v>0</v>
      </c>
      <c r="AP138" s="28">
        <f t="shared" si="84"/>
        <v>0</v>
      </c>
      <c r="AQ138" s="28">
        <f t="shared" si="84"/>
        <v>0</v>
      </c>
      <c r="AR138" s="28">
        <f t="shared" si="84"/>
        <v>0</v>
      </c>
      <c r="AS138" s="28">
        <f t="shared" si="84"/>
        <v>0</v>
      </c>
      <c r="AT138" s="28">
        <f t="shared" si="84"/>
        <v>0</v>
      </c>
      <c r="AU138" s="28">
        <f t="shared" si="84"/>
        <v>0</v>
      </c>
      <c r="AV138" s="28">
        <f t="shared" si="84"/>
        <v>0</v>
      </c>
      <c r="AW138" s="28">
        <f t="shared" si="84"/>
        <v>0</v>
      </c>
      <c r="AX138" s="28">
        <f t="shared" si="84"/>
        <v>0</v>
      </c>
      <c r="AY138" s="28">
        <f t="shared" si="84"/>
        <v>0</v>
      </c>
      <c r="AZ138" s="28">
        <f t="shared" si="84"/>
        <v>0</v>
      </c>
      <c r="BA138" s="28">
        <f t="shared" si="84"/>
        <v>-144.01213744899724</v>
      </c>
      <c r="BB138" s="28">
        <f t="shared" si="68"/>
        <v>33450.999999998647</v>
      </c>
      <c r="BC138" s="28">
        <f t="shared" si="53"/>
        <v>-26793538</v>
      </c>
      <c r="BD138" s="28">
        <f t="shared" si="54"/>
        <v>1631000</v>
      </c>
      <c r="BE138" s="28">
        <f t="shared" ref="BE138" si="85">SUM(BE134:BE137)</f>
        <v>0</v>
      </c>
      <c r="BF138" s="28">
        <f t="shared" si="82"/>
        <v>1631000</v>
      </c>
    </row>
    <row r="139" spans="1:58" ht="15.6" customHeight="1" outlineLevel="1" thickTop="1">
      <c r="A139" s="10">
        <v>137</v>
      </c>
      <c r="B139" s="196" t="s">
        <v>142</v>
      </c>
      <c r="C139" s="17" t="s">
        <v>143</v>
      </c>
      <c r="D139" s="25">
        <v>920</v>
      </c>
      <c r="E139" s="16">
        <v>23838413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6">
        <v>0</v>
      </c>
      <c r="Q139" s="16">
        <v>0</v>
      </c>
      <c r="R139" s="16">
        <v>0</v>
      </c>
      <c r="S139" s="16">
        <v>0</v>
      </c>
      <c r="T139" s="16">
        <v>0</v>
      </c>
      <c r="U139" s="16">
        <v>-771795</v>
      </c>
      <c r="V139" s="16">
        <v>752920</v>
      </c>
      <c r="W139" s="16">
        <v>0</v>
      </c>
      <c r="X139" s="16">
        <v>0</v>
      </c>
      <c r="Y139" s="16">
        <v>0</v>
      </c>
      <c r="Z139" s="16">
        <v>0</v>
      </c>
      <c r="AA139" s="16">
        <v>0</v>
      </c>
      <c r="AB139" s="16">
        <v>0</v>
      </c>
      <c r="AC139" s="16">
        <f t="shared" si="79"/>
        <v>-18875</v>
      </c>
      <c r="AD139" s="16">
        <v>0</v>
      </c>
      <c r="AE139" s="16">
        <v>0</v>
      </c>
      <c r="AF139" s="16">
        <v>0</v>
      </c>
      <c r="AG139" s="16">
        <v>0</v>
      </c>
      <c r="AH139" s="16">
        <v>0</v>
      </c>
      <c r="AI139" s="16">
        <v>851178.97855560447</v>
      </c>
      <c r="AJ139" s="16">
        <v>-317530</v>
      </c>
      <c r="AK139" s="16">
        <v>317856.0546653968</v>
      </c>
      <c r="AL139" s="16">
        <v>0</v>
      </c>
      <c r="AM139" s="16">
        <v>2012757</v>
      </c>
      <c r="AN139" s="16">
        <v>0</v>
      </c>
      <c r="AO139" s="16">
        <v>0</v>
      </c>
      <c r="AP139" s="16">
        <v>0</v>
      </c>
      <c r="AQ139" s="16">
        <v>0</v>
      </c>
      <c r="AR139" s="16">
        <v>0</v>
      </c>
      <c r="AS139" s="16">
        <v>0</v>
      </c>
      <c r="AT139" s="16">
        <v>0</v>
      </c>
      <c r="AU139" s="16">
        <v>-2985807</v>
      </c>
      <c r="AV139" s="16">
        <v>0</v>
      </c>
      <c r="AW139" s="16">
        <v>0</v>
      </c>
      <c r="AX139" s="16">
        <v>0</v>
      </c>
      <c r="AY139" s="16">
        <v>0</v>
      </c>
      <c r="AZ139" s="16">
        <v>0</v>
      </c>
      <c r="BA139" s="16">
        <v>6.9667789973318577</v>
      </c>
      <c r="BB139" s="16">
        <f t="shared" si="68"/>
        <v>-121538.0000000014</v>
      </c>
      <c r="BC139" s="16">
        <f t="shared" ref="BC139:BC191" si="86">AC139+BB139</f>
        <v>-140413.0000000014</v>
      </c>
      <c r="BD139" s="16">
        <f t="shared" ref="BD139:BD191" si="87">E139+BC139</f>
        <v>23698000</v>
      </c>
      <c r="BE139" s="16"/>
      <c r="BF139" s="16">
        <f t="shared" si="82"/>
        <v>23698000</v>
      </c>
    </row>
    <row r="140" spans="1:58" outlineLevel="1">
      <c r="A140" s="10">
        <v>138</v>
      </c>
      <c r="B140" s="197"/>
      <c r="C140" s="17" t="s">
        <v>144</v>
      </c>
      <c r="D140" s="25">
        <v>921</v>
      </c>
      <c r="E140" s="16">
        <v>3388581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6">
        <v>0</v>
      </c>
      <c r="Q140" s="16">
        <v>0</v>
      </c>
      <c r="R140" s="16">
        <v>0</v>
      </c>
      <c r="S140" s="16">
        <v>0</v>
      </c>
      <c r="T140" s="16">
        <v>0</v>
      </c>
      <c r="U140" s="16">
        <v>-7789</v>
      </c>
      <c r="V140" s="16">
        <v>0</v>
      </c>
      <c r="W140" s="16">
        <v>0</v>
      </c>
      <c r="X140" s="16">
        <v>0</v>
      </c>
      <c r="Y140" s="16">
        <v>0</v>
      </c>
      <c r="Z140" s="16">
        <v>0</v>
      </c>
      <c r="AA140" s="16">
        <v>0</v>
      </c>
      <c r="AB140" s="16">
        <v>0</v>
      </c>
      <c r="AC140" s="16">
        <f t="shared" si="79"/>
        <v>-7789</v>
      </c>
      <c r="AD140" s="16">
        <v>0</v>
      </c>
      <c r="AE140" s="16">
        <v>0</v>
      </c>
      <c r="AF140" s="16">
        <v>0</v>
      </c>
      <c r="AG140" s="16">
        <v>0</v>
      </c>
      <c r="AH140" s="16">
        <v>0</v>
      </c>
      <c r="AI140" s="16">
        <v>17127.464365725082</v>
      </c>
      <c r="AJ140" s="16">
        <v>0</v>
      </c>
      <c r="AK140" s="16">
        <v>5770.4220131242373</v>
      </c>
      <c r="AL140" s="16">
        <v>0</v>
      </c>
      <c r="AM140" s="16">
        <v>0</v>
      </c>
      <c r="AN140" s="16">
        <v>0</v>
      </c>
      <c r="AO140" s="16">
        <v>0</v>
      </c>
      <c r="AP140" s="16">
        <v>0</v>
      </c>
      <c r="AQ140" s="16">
        <v>0</v>
      </c>
      <c r="AR140" s="16">
        <v>0</v>
      </c>
      <c r="AS140" s="16">
        <v>0</v>
      </c>
      <c r="AT140" s="16">
        <v>0</v>
      </c>
      <c r="AU140" s="16">
        <v>0</v>
      </c>
      <c r="AV140" s="16">
        <v>0</v>
      </c>
      <c r="AW140" s="16">
        <v>0</v>
      </c>
      <c r="AX140" s="16">
        <v>0</v>
      </c>
      <c r="AY140" s="16">
        <v>0</v>
      </c>
      <c r="AZ140" s="16">
        <v>0</v>
      </c>
      <c r="BA140" s="16">
        <v>-689.88637884939089</v>
      </c>
      <c r="BB140" s="16">
        <f t="shared" si="68"/>
        <v>22207.999999999927</v>
      </c>
      <c r="BC140" s="16">
        <f t="shared" si="86"/>
        <v>14418.999999999927</v>
      </c>
      <c r="BD140" s="16">
        <f t="shared" si="87"/>
        <v>3403000</v>
      </c>
      <c r="BE140" s="16"/>
      <c r="BF140" s="16">
        <f t="shared" si="82"/>
        <v>3403000</v>
      </c>
    </row>
    <row r="141" spans="1:58" outlineLevel="1">
      <c r="A141" s="10">
        <v>139</v>
      </c>
      <c r="B141" s="197"/>
      <c r="C141" s="17" t="s">
        <v>145</v>
      </c>
      <c r="D141" s="25">
        <v>922</v>
      </c>
      <c r="E141" s="16">
        <v>-70811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6">
        <v>-51889</v>
      </c>
      <c r="Q141" s="16">
        <v>0</v>
      </c>
      <c r="R141" s="16">
        <v>0</v>
      </c>
      <c r="S141" s="16">
        <v>0</v>
      </c>
      <c r="T141" s="16">
        <v>0</v>
      </c>
      <c r="U141" s="16">
        <v>0</v>
      </c>
      <c r="V141" s="16">
        <v>0</v>
      </c>
      <c r="W141" s="16">
        <v>0</v>
      </c>
      <c r="X141" s="16">
        <v>0</v>
      </c>
      <c r="Y141" s="16">
        <v>0</v>
      </c>
      <c r="Z141" s="16">
        <v>0</v>
      </c>
      <c r="AA141" s="16">
        <v>0</v>
      </c>
      <c r="AB141" s="16">
        <v>0</v>
      </c>
      <c r="AC141" s="16">
        <f t="shared" si="79"/>
        <v>-51889</v>
      </c>
      <c r="AD141" s="16">
        <v>0</v>
      </c>
      <c r="AE141" s="16">
        <v>0</v>
      </c>
      <c r="AF141" s="16">
        <v>0</v>
      </c>
      <c r="AG141" s="16">
        <v>0</v>
      </c>
      <c r="AH141" s="16">
        <v>0</v>
      </c>
      <c r="AI141" s="16">
        <v>0</v>
      </c>
      <c r="AJ141" s="16">
        <v>0</v>
      </c>
      <c r="AK141" s="16">
        <v>0</v>
      </c>
      <c r="AL141" s="16">
        <v>0</v>
      </c>
      <c r="AM141" s="16">
        <v>0</v>
      </c>
      <c r="AN141" s="16">
        <v>0</v>
      </c>
      <c r="AO141" s="16">
        <v>0</v>
      </c>
      <c r="AP141" s="16">
        <v>0</v>
      </c>
      <c r="AQ141" s="16">
        <v>0</v>
      </c>
      <c r="AR141" s="16">
        <v>0</v>
      </c>
      <c r="AS141" s="16">
        <v>0</v>
      </c>
      <c r="AT141" s="16">
        <v>0</v>
      </c>
      <c r="AU141" s="16">
        <v>0</v>
      </c>
      <c r="AV141" s="16">
        <v>0</v>
      </c>
      <c r="AW141" s="16">
        <v>0</v>
      </c>
      <c r="AX141" s="16">
        <v>0</v>
      </c>
      <c r="AY141" s="16">
        <v>0</v>
      </c>
      <c r="AZ141" s="16">
        <v>0</v>
      </c>
      <c r="BA141" s="16">
        <v>-300</v>
      </c>
      <c r="BB141" s="16">
        <f t="shared" si="68"/>
        <v>-300</v>
      </c>
      <c r="BC141" s="16">
        <f t="shared" si="86"/>
        <v>-52189</v>
      </c>
      <c r="BD141" s="16">
        <f t="shared" si="87"/>
        <v>-123000</v>
      </c>
      <c r="BE141" s="16"/>
      <c r="BF141" s="16">
        <f t="shared" si="82"/>
        <v>-123000</v>
      </c>
    </row>
    <row r="142" spans="1:58" outlineLevel="1">
      <c r="A142" s="10">
        <v>140</v>
      </c>
      <c r="B142" s="197"/>
      <c r="C142" s="17" t="s">
        <v>146</v>
      </c>
      <c r="D142" s="25">
        <v>923</v>
      </c>
      <c r="E142" s="16">
        <v>7106610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6">
        <v>0</v>
      </c>
      <c r="Q142" s="16">
        <v>0</v>
      </c>
      <c r="R142" s="16">
        <v>0</v>
      </c>
      <c r="S142" s="16">
        <v>0</v>
      </c>
      <c r="T142" s="16">
        <v>0</v>
      </c>
      <c r="U142" s="16">
        <v>-5963</v>
      </c>
      <c r="V142" s="16">
        <v>0</v>
      </c>
      <c r="W142" s="16">
        <v>0</v>
      </c>
      <c r="X142" s="16">
        <v>0</v>
      </c>
      <c r="Y142" s="16">
        <v>0</v>
      </c>
      <c r="Z142" s="16">
        <v>0</v>
      </c>
      <c r="AA142" s="16">
        <v>0</v>
      </c>
      <c r="AB142" s="16">
        <v>0</v>
      </c>
      <c r="AC142" s="16">
        <f t="shared" si="79"/>
        <v>-5963</v>
      </c>
      <c r="AD142" s="16">
        <v>0</v>
      </c>
      <c r="AE142" s="16">
        <v>0</v>
      </c>
      <c r="AF142" s="16">
        <v>0</v>
      </c>
      <c r="AG142" s="16">
        <v>0</v>
      </c>
      <c r="AH142" s="16">
        <v>0</v>
      </c>
      <c r="AI142" s="16">
        <v>1774.7730220483577</v>
      </c>
      <c r="AJ142" s="16">
        <v>0</v>
      </c>
      <c r="AK142" s="16">
        <v>593.64472641663758</v>
      </c>
      <c r="AL142" s="16">
        <v>0</v>
      </c>
      <c r="AM142" s="16">
        <v>0</v>
      </c>
      <c r="AN142" s="16">
        <v>0</v>
      </c>
      <c r="AO142" s="16">
        <v>0</v>
      </c>
      <c r="AP142" s="16">
        <v>0</v>
      </c>
      <c r="AQ142" s="16">
        <v>0</v>
      </c>
      <c r="AR142" s="16">
        <v>0</v>
      </c>
      <c r="AS142" s="16">
        <v>0</v>
      </c>
      <c r="AT142" s="16">
        <v>0</v>
      </c>
      <c r="AU142" s="16">
        <v>0</v>
      </c>
      <c r="AV142" s="16">
        <v>0</v>
      </c>
      <c r="AW142" s="16">
        <v>0</v>
      </c>
      <c r="AX142" s="16">
        <v>0</v>
      </c>
      <c r="AY142" s="16">
        <v>0</v>
      </c>
      <c r="AZ142" s="16">
        <v>0</v>
      </c>
      <c r="BA142" s="16">
        <v>-15.417748465202749</v>
      </c>
      <c r="BB142" s="16">
        <f t="shared" si="68"/>
        <v>2352.9999999997926</v>
      </c>
      <c r="BC142" s="16">
        <f t="shared" si="86"/>
        <v>-3610.0000000002074</v>
      </c>
      <c r="BD142" s="16">
        <f t="shared" si="87"/>
        <v>7103000</v>
      </c>
      <c r="BE142" s="16"/>
      <c r="BF142" s="16">
        <f t="shared" si="82"/>
        <v>7103000</v>
      </c>
    </row>
    <row r="143" spans="1:58" outlineLevel="1">
      <c r="A143" s="10">
        <v>141</v>
      </c>
      <c r="B143" s="197"/>
      <c r="C143" s="17" t="s">
        <v>147</v>
      </c>
      <c r="D143" s="25">
        <v>924</v>
      </c>
      <c r="E143" s="16">
        <v>1004544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6">
        <v>0</v>
      </c>
      <c r="Q143" s="16">
        <v>0</v>
      </c>
      <c r="R143" s="16">
        <v>0</v>
      </c>
      <c r="S143" s="16">
        <v>0</v>
      </c>
      <c r="T143" s="16">
        <v>0</v>
      </c>
      <c r="U143" s="16">
        <v>-8547</v>
      </c>
      <c r="V143" s="16">
        <v>0</v>
      </c>
      <c r="W143" s="16">
        <v>0</v>
      </c>
      <c r="X143" s="16">
        <v>0</v>
      </c>
      <c r="Y143" s="16">
        <v>0</v>
      </c>
      <c r="Z143" s="16">
        <v>0</v>
      </c>
      <c r="AA143" s="16">
        <v>0</v>
      </c>
      <c r="AB143" s="16">
        <v>0</v>
      </c>
      <c r="AC143" s="16">
        <f t="shared" si="79"/>
        <v>-8547</v>
      </c>
      <c r="AD143" s="16">
        <v>0</v>
      </c>
      <c r="AE143" s="16">
        <v>0</v>
      </c>
      <c r="AF143" s="16">
        <v>0</v>
      </c>
      <c r="AG143" s="16">
        <v>0</v>
      </c>
      <c r="AH143" s="16">
        <v>0</v>
      </c>
      <c r="AI143" s="16">
        <v>0</v>
      </c>
      <c r="AJ143" s="16">
        <v>0</v>
      </c>
      <c r="AK143" s="16">
        <v>0</v>
      </c>
      <c r="AL143" s="16">
        <v>1061731</v>
      </c>
      <c r="AM143" s="16">
        <v>0</v>
      </c>
      <c r="AN143" s="16">
        <v>0</v>
      </c>
      <c r="AO143" s="16">
        <v>0</v>
      </c>
      <c r="AP143" s="16">
        <v>0</v>
      </c>
      <c r="AQ143" s="16">
        <v>0</v>
      </c>
      <c r="AR143" s="16">
        <v>0</v>
      </c>
      <c r="AS143" s="16">
        <v>0</v>
      </c>
      <c r="AT143" s="16">
        <v>0</v>
      </c>
      <c r="AU143" s="16">
        <v>0</v>
      </c>
      <c r="AV143" s="16">
        <v>0</v>
      </c>
      <c r="AW143" s="16">
        <v>0</v>
      </c>
      <c r="AX143" s="16">
        <v>0</v>
      </c>
      <c r="AY143" s="16">
        <v>0</v>
      </c>
      <c r="AZ143" s="16">
        <v>0</v>
      </c>
      <c r="BA143" s="16">
        <v>272</v>
      </c>
      <c r="BB143" s="16">
        <f t="shared" si="68"/>
        <v>1062003</v>
      </c>
      <c r="BC143" s="16">
        <f t="shared" si="86"/>
        <v>1053456</v>
      </c>
      <c r="BD143" s="16">
        <f t="shared" si="87"/>
        <v>2058000</v>
      </c>
      <c r="BE143" s="16"/>
      <c r="BF143" s="16">
        <f t="shared" si="82"/>
        <v>2058000</v>
      </c>
    </row>
    <row r="144" spans="1:58" outlineLevel="1">
      <c r="A144" s="10">
        <v>142</v>
      </c>
      <c r="B144" s="197"/>
      <c r="C144" s="17" t="s">
        <v>148</v>
      </c>
      <c r="D144" s="25">
        <v>925</v>
      </c>
      <c r="E144" s="16">
        <v>2206305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51108</v>
      </c>
      <c r="O144" s="16">
        <v>0</v>
      </c>
      <c r="P144" s="16">
        <v>0</v>
      </c>
      <c r="Q144" s="16">
        <v>0</v>
      </c>
      <c r="R144" s="16">
        <v>0</v>
      </c>
      <c r="S144" s="16">
        <v>0</v>
      </c>
      <c r="T144" s="16">
        <v>0</v>
      </c>
      <c r="U144" s="16">
        <v>-20753</v>
      </c>
      <c r="V144" s="16">
        <v>0</v>
      </c>
      <c r="W144" s="16">
        <v>0</v>
      </c>
      <c r="X144" s="16">
        <v>0</v>
      </c>
      <c r="Y144" s="16">
        <v>0</v>
      </c>
      <c r="Z144" s="16">
        <v>0</v>
      </c>
      <c r="AA144" s="16">
        <v>0</v>
      </c>
      <c r="AB144" s="16">
        <v>0</v>
      </c>
      <c r="AC144" s="16">
        <f t="shared" si="79"/>
        <v>30355</v>
      </c>
      <c r="AD144" s="16">
        <v>0</v>
      </c>
      <c r="AE144" s="16">
        <v>0</v>
      </c>
      <c r="AF144" s="16">
        <v>0</v>
      </c>
      <c r="AG144" s="16">
        <v>0</v>
      </c>
      <c r="AH144" s="16">
        <v>0</v>
      </c>
      <c r="AI144" s="16">
        <v>0</v>
      </c>
      <c r="AJ144" s="16">
        <v>0</v>
      </c>
      <c r="AK144" s="16">
        <v>-3.0515778428732944E-4</v>
      </c>
      <c r="AL144" s="16">
        <v>2477373</v>
      </c>
      <c r="AM144" s="16">
        <v>0</v>
      </c>
      <c r="AN144" s="16">
        <v>0</v>
      </c>
      <c r="AO144" s="16">
        <v>0</v>
      </c>
      <c r="AP144" s="16">
        <v>0</v>
      </c>
      <c r="AQ144" s="16">
        <v>0</v>
      </c>
      <c r="AR144" s="16">
        <v>0</v>
      </c>
      <c r="AS144" s="16">
        <v>0</v>
      </c>
      <c r="AT144" s="16">
        <v>0</v>
      </c>
      <c r="AU144" s="16">
        <v>0</v>
      </c>
      <c r="AV144" s="16">
        <v>0</v>
      </c>
      <c r="AW144" s="16">
        <v>0</v>
      </c>
      <c r="AX144" s="16">
        <v>0</v>
      </c>
      <c r="AY144" s="16">
        <v>0</v>
      </c>
      <c r="AZ144" s="16">
        <v>0</v>
      </c>
      <c r="BA144" s="16">
        <v>-32.999694842845201</v>
      </c>
      <c r="BB144" s="16">
        <f t="shared" si="68"/>
        <v>2477339.9999999995</v>
      </c>
      <c r="BC144" s="16">
        <f t="shared" si="86"/>
        <v>2507694.9999999995</v>
      </c>
      <c r="BD144" s="16">
        <f t="shared" si="87"/>
        <v>4714000</v>
      </c>
      <c r="BE144" s="16"/>
      <c r="BF144" s="16">
        <f t="shared" si="82"/>
        <v>4714000</v>
      </c>
    </row>
    <row r="145" spans="1:58" outlineLevel="1">
      <c r="A145" s="10">
        <v>143</v>
      </c>
      <c r="B145" s="197"/>
      <c r="C145" s="17" t="s">
        <v>149</v>
      </c>
      <c r="D145" s="25">
        <v>926</v>
      </c>
      <c r="E145" s="16">
        <v>1188548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6">
        <v>0</v>
      </c>
      <c r="Q145" s="16">
        <v>0</v>
      </c>
      <c r="R145" s="16">
        <v>0</v>
      </c>
      <c r="S145" s="16">
        <v>0</v>
      </c>
      <c r="T145" s="16">
        <v>0</v>
      </c>
      <c r="U145" s="16">
        <v>-674</v>
      </c>
      <c r="V145" s="16">
        <v>0</v>
      </c>
      <c r="W145" s="16">
        <v>0</v>
      </c>
      <c r="X145" s="16">
        <v>0</v>
      </c>
      <c r="Y145" s="16">
        <v>0</v>
      </c>
      <c r="Z145" s="16">
        <v>0</v>
      </c>
      <c r="AA145" s="16">
        <v>0</v>
      </c>
      <c r="AB145" s="16">
        <v>0</v>
      </c>
      <c r="AC145" s="16">
        <f t="shared" si="79"/>
        <v>-674</v>
      </c>
      <c r="AD145" s="16">
        <v>0</v>
      </c>
      <c r="AE145" s="16">
        <v>0</v>
      </c>
      <c r="AF145" s="16">
        <v>0</v>
      </c>
      <c r="AG145" s="16">
        <v>0</v>
      </c>
      <c r="AH145" s="16">
        <v>0</v>
      </c>
      <c r="AI145" s="16">
        <v>16806.212541967539</v>
      </c>
      <c r="AJ145" s="16">
        <v>0</v>
      </c>
      <c r="AK145" s="16">
        <v>5562.1093494043762</v>
      </c>
      <c r="AL145" s="16">
        <v>0</v>
      </c>
      <c r="AM145" s="16">
        <v>0</v>
      </c>
      <c r="AN145" s="16">
        <v>0</v>
      </c>
      <c r="AO145" s="16">
        <v>0</v>
      </c>
      <c r="AP145" s="16">
        <v>0</v>
      </c>
      <c r="AQ145" s="16">
        <v>0</v>
      </c>
      <c r="AR145" s="16">
        <v>0</v>
      </c>
      <c r="AS145" s="16">
        <v>0</v>
      </c>
      <c r="AT145" s="16">
        <v>0</v>
      </c>
      <c r="AU145" s="16">
        <v>0</v>
      </c>
      <c r="AV145" s="16">
        <v>0</v>
      </c>
      <c r="AW145" s="16">
        <v>0</v>
      </c>
      <c r="AX145" s="16">
        <v>0</v>
      </c>
      <c r="AY145" s="16">
        <v>0</v>
      </c>
      <c r="AZ145" s="16">
        <v>0</v>
      </c>
      <c r="BA145" s="16">
        <v>-242.32189137185924</v>
      </c>
      <c r="BB145" s="16">
        <f t="shared" si="68"/>
        <v>22126.000000000058</v>
      </c>
      <c r="BC145" s="16">
        <f t="shared" si="86"/>
        <v>21452.000000000058</v>
      </c>
      <c r="BD145" s="16">
        <f t="shared" si="87"/>
        <v>1210000</v>
      </c>
      <c r="BE145" s="16"/>
      <c r="BF145" s="16">
        <f t="shared" si="82"/>
        <v>1210000</v>
      </c>
    </row>
    <row r="146" spans="1:58" outlineLevel="1">
      <c r="A146" s="10">
        <v>144</v>
      </c>
      <c r="B146" s="197"/>
      <c r="C146" s="17" t="s">
        <v>150</v>
      </c>
      <c r="D146" s="25">
        <v>927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6">
        <v>0</v>
      </c>
      <c r="Q146" s="16">
        <v>0</v>
      </c>
      <c r="R146" s="16">
        <v>0</v>
      </c>
      <c r="S146" s="16">
        <v>0</v>
      </c>
      <c r="T146" s="16">
        <v>0</v>
      </c>
      <c r="U146" s="16">
        <v>0</v>
      </c>
      <c r="V146" s="16">
        <v>0</v>
      </c>
      <c r="W146" s="16">
        <v>0</v>
      </c>
      <c r="X146" s="16">
        <v>0</v>
      </c>
      <c r="Y146" s="16">
        <v>0</v>
      </c>
      <c r="Z146" s="16">
        <v>0</v>
      </c>
      <c r="AA146" s="16">
        <v>0</v>
      </c>
      <c r="AB146" s="16">
        <v>0</v>
      </c>
      <c r="AC146" s="16">
        <f t="shared" si="79"/>
        <v>0</v>
      </c>
      <c r="AD146" s="16">
        <v>0</v>
      </c>
      <c r="AE146" s="16">
        <v>0</v>
      </c>
      <c r="AF146" s="16">
        <v>0</v>
      </c>
      <c r="AG146" s="16">
        <v>0</v>
      </c>
      <c r="AH146" s="16">
        <v>0</v>
      </c>
      <c r="AI146" s="16">
        <v>0</v>
      </c>
      <c r="AJ146" s="16">
        <v>0</v>
      </c>
      <c r="AK146" s="16">
        <v>0</v>
      </c>
      <c r="AL146" s="16">
        <v>0</v>
      </c>
      <c r="AM146" s="16">
        <v>0</v>
      </c>
      <c r="AN146" s="16">
        <v>0</v>
      </c>
      <c r="AO146" s="16">
        <v>0</v>
      </c>
      <c r="AP146" s="16">
        <v>0</v>
      </c>
      <c r="AQ146" s="16">
        <v>0</v>
      </c>
      <c r="AR146" s="16">
        <v>0</v>
      </c>
      <c r="AS146" s="16">
        <v>0</v>
      </c>
      <c r="AT146" s="16">
        <v>0</v>
      </c>
      <c r="AU146" s="16">
        <v>0</v>
      </c>
      <c r="AV146" s="16">
        <v>0</v>
      </c>
      <c r="AW146" s="16">
        <v>0</v>
      </c>
      <c r="AX146" s="16">
        <v>0</v>
      </c>
      <c r="AY146" s="16">
        <v>0</v>
      </c>
      <c r="AZ146" s="16">
        <v>0</v>
      </c>
      <c r="BA146" s="16">
        <v>0</v>
      </c>
      <c r="BB146" s="16">
        <f t="shared" si="68"/>
        <v>0</v>
      </c>
      <c r="BC146" s="16">
        <f t="shared" si="86"/>
        <v>0</v>
      </c>
      <c r="BD146" s="16">
        <f t="shared" si="87"/>
        <v>0</v>
      </c>
      <c r="BE146" s="16"/>
      <c r="BF146" s="16">
        <f t="shared" si="82"/>
        <v>0</v>
      </c>
    </row>
    <row r="147" spans="1:58" outlineLevel="1">
      <c r="A147" s="10">
        <v>145</v>
      </c>
      <c r="B147" s="197"/>
      <c r="C147" s="17" t="s">
        <v>151</v>
      </c>
      <c r="D147" s="25">
        <v>928</v>
      </c>
      <c r="E147" s="16">
        <v>4566182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-371798</v>
      </c>
      <c r="N147" s="16">
        <v>0</v>
      </c>
      <c r="O147" s="16">
        <v>0</v>
      </c>
      <c r="P147" s="16">
        <v>0</v>
      </c>
      <c r="Q147" s="16">
        <v>0</v>
      </c>
      <c r="R147" s="16">
        <v>0</v>
      </c>
      <c r="S147" s="16">
        <v>-7670.7039999999997</v>
      </c>
      <c r="T147" s="16">
        <v>-43455.887999999999</v>
      </c>
      <c r="U147" s="16">
        <v>-20889</v>
      </c>
      <c r="V147" s="16">
        <v>0</v>
      </c>
      <c r="W147" s="16">
        <v>0</v>
      </c>
      <c r="X147" s="16">
        <v>3479.35</v>
      </c>
      <c r="Y147" s="16">
        <v>0</v>
      </c>
      <c r="Z147" s="16">
        <v>0</v>
      </c>
      <c r="AA147" s="16">
        <v>0</v>
      </c>
      <c r="AB147" s="16">
        <v>0</v>
      </c>
      <c r="AC147" s="16">
        <f t="shared" si="79"/>
        <v>-440334.24200000003</v>
      </c>
      <c r="AD147" s="16">
        <v>0</v>
      </c>
      <c r="AE147" s="16">
        <v>0</v>
      </c>
      <c r="AF147" s="16">
        <v>53279.804000000004</v>
      </c>
      <c r="AG147" s="16">
        <v>0</v>
      </c>
      <c r="AH147" s="16">
        <v>0</v>
      </c>
      <c r="AI147" s="16">
        <v>59743.172341570717</v>
      </c>
      <c r="AJ147" s="16">
        <v>0</v>
      </c>
      <c r="AK147" s="16">
        <v>21554.540929949828</v>
      </c>
      <c r="AL147" s="16">
        <v>0</v>
      </c>
      <c r="AM147" s="16">
        <v>0</v>
      </c>
      <c r="AN147" s="16">
        <v>0</v>
      </c>
      <c r="AO147" s="16">
        <v>0</v>
      </c>
      <c r="AP147" s="16">
        <v>0</v>
      </c>
      <c r="AQ147" s="16">
        <v>0</v>
      </c>
      <c r="AR147" s="16">
        <v>0</v>
      </c>
      <c r="AS147" s="16">
        <v>0</v>
      </c>
      <c r="AT147" s="16">
        <v>0</v>
      </c>
      <c r="AU147" s="16">
        <v>0</v>
      </c>
      <c r="AV147" s="16">
        <v>0</v>
      </c>
      <c r="AW147" s="16">
        <v>0</v>
      </c>
      <c r="AX147" s="16">
        <v>0</v>
      </c>
      <c r="AY147" s="16">
        <v>0</v>
      </c>
      <c r="AZ147" s="16">
        <v>0</v>
      </c>
      <c r="BA147" s="16">
        <v>-425.2752715209499</v>
      </c>
      <c r="BB147" s="16">
        <f t="shared" si="68"/>
        <v>134152.24199999962</v>
      </c>
      <c r="BC147" s="16">
        <f t="shared" si="86"/>
        <v>-306182.00000000041</v>
      </c>
      <c r="BD147" s="16">
        <f t="shared" si="87"/>
        <v>4260000</v>
      </c>
      <c r="BE147" s="16">
        <v>88000</v>
      </c>
      <c r="BF147" s="16">
        <f t="shared" si="82"/>
        <v>4348000</v>
      </c>
    </row>
    <row r="148" spans="1:58" outlineLevel="1">
      <c r="A148" s="10">
        <v>146</v>
      </c>
      <c r="B148" s="197"/>
      <c r="C148" s="17" t="s">
        <v>152</v>
      </c>
      <c r="D148" s="25">
        <v>929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6">
        <v>0</v>
      </c>
      <c r="Q148" s="16">
        <v>0</v>
      </c>
      <c r="R148" s="16">
        <v>0</v>
      </c>
      <c r="S148" s="16">
        <v>0</v>
      </c>
      <c r="T148" s="16">
        <v>0</v>
      </c>
      <c r="U148" s="16">
        <v>0</v>
      </c>
      <c r="V148" s="16">
        <v>0</v>
      </c>
      <c r="W148" s="16">
        <v>0</v>
      </c>
      <c r="X148" s="16">
        <v>0</v>
      </c>
      <c r="Y148" s="16">
        <v>0</v>
      </c>
      <c r="Z148" s="16">
        <v>0</v>
      </c>
      <c r="AA148" s="16">
        <v>0</v>
      </c>
      <c r="AB148" s="16">
        <v>0</v>
      </c>
      <c r="AC148" s="16">
        <f t="shared" si="79"/>
        <v>0</v>
      </c>
      <c r="AD148" s="16">
        <v>0</v>
      </c>
      <c r="AE148" s="16">
        <v>0</v>
      </c>
      <c r="AF148" s="16">
        <v>0</v>
      </c>
      <c r="AG148" s="16">
        <v>0</v>
      </c>
      <c r="AH148" s="16">
        <v>0</v>
      </c>
      <c r="AI148" s="16">
        <v>0</v>
      </c>
      <c r="AJ148" s="16">
        <v>0</v>
      </c>
      <c r="AK148" s="16">
        <v>0</v>
      </c>
      <c r="AL148" s="16">
        <v>0</v>
      </c>
      <c r="AM148" s="16">
        <v>0</v>
      </c>
      <c r="AN148" s="16">
        <v>0</v>
      </c>
      <c r="AO148" s="16">
        <v>0</v>
      </c>
      <c r="AP148" s="16">
        <v>0</v>
      </c>
      <c r="AQ148" s="16">
        <v>0</v>
      </c>
      <c r="AR148" s="16">
        <v>0</v>
      </c>
      <c r="AS148" s="16">
        <v>0</v>
      </c>
      <c r="AT148" s="16">
        <v>0</v>
      </c>
      <c r="AU148" s="16">
        <v>0</v>
      </c>
      <c r="AV148" s="16">
        <v>0</v>
      </c>
      <c r="AW148" s="16">
        <v>0</v>
      </c>
      <c r="AX148" s="16">
        <v>0</v>
      </c>
      <c r="AY148" s="16">
        <v>0</v>
      </c>
      <c r="AZ148" s="16">
        <v>0</v>
      </c>
      <c r="BA148" s="16">
        <v>0</v>
      </c>
      <c r="BB148" s="16">
        <f t="shared" si="68"/>
        <v>0</v>
      </c>
      <c r="BC148" s="16">
        <f t="shared" si="86"/>
        <v>0</v>
      </c>
      <c r="BD148" s="16">
        <f t="shared" si="87"/>
        <v>0</v>
      </c>
      <c r="BE148" s="16"/>
      <c r="BF148" s="16">
        <f t="shared" si="82"/>
        <v>0</v>
      </c>
    </row>
    <row r="149" spans="1:58" outlineLevel="1">
      <c r="A149" s="10">
        <v>147</v>
      </c>
      <c r="B149" s="197"/>
      <c r="C149" s="17" t="s">
        <v>153</v>
      </c>
      <c r="D149" s="25">
        <v>930.1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6">
        <v>0</v>
      </c>
      <c r="Q149" s="16">
        <v>0</v>
      </c>
      <c r="R149" s="16">
        <v>0</v>
      </c>
      <c r="S149" s="16">
        <v>0</v>
      </c>
      <c r="T149" s="16">
        <v>0</v>
      </c>
      <c r="U149" s="16">
        <v>0</v>
      </c>
      <c r="V149" s="16">
        <v>0</v>
      </c>
      <c r="W149" s="16">
        <v>0</v>
      </c>
      <c r="X149" s="16">
        <v>0</v>
      </c>
      <c r="Y149" s="16">
        <v>0</v>
      </c>
      <c r="Z149" s="16">
        <v>0</v>
      </c>
      <c r="AA149" s="16">
        <v>0</v>
      </c>
      <c r="AB149" s="16">
        <v>0</v>
      </c>
      <c r="AC149" s="16">
        <f t="shared" si="79"/>
        <v>0</v>
      </c>
      <c r="AD149" s="16">
        <v>0</v>
      </c>
      <c r="AE149" s="16">
        <v>0</v>
      </c>
      <c r="AF149" s="16">
        <v>0</v>
      </c>
      <c r="AG149" s="16">
        <v>0</v>
      </c>
      <c r="AH149" s="16">
        <v>0</v>
      </c>
      <c r="AI149" s="16">
        <v>0</v>
      </c>
      <c r="AJ149" s="16">
        <v>0</v>
      </c>
      <c r="AK149" s="16">
        <v>0</v>
      </c>
      <c r="AL149" s="16">
        <v>0</v>
      </c>
      <c r="AM149" s="16">
        <v>0</v>
      </c>
      <c r="AN149" s="16">
        <v>0</v>
      </c>
      <c r="AO149" s="16">
        <v>0</v>
      </c>
      <c r="AP149" s="16">
        <v>0</v>
      </c>
      <c r="AQ149" s="16">
        <v>0</v>
      </c>
      <c r="AR149" s="16">
        <v>0</v>
      </c>
      <c r="AS149" s="16">
        <v>0</v>
      </c>
      <c r="AT149" s="16">
        <v>0</v>
      </c>
      <c r="AU149" s="16">
        <v>0</v>
      </c>
      <c r="AV149" s="16">
        <v>0</v>
      </c>
      <c r="AW149" s="16">
        <v>0</v>
      </c>
      <c r="AX149" s="16">
        <v>0</v>
      </c>
      <c r="AY149" s="16">
        <v>0</v>
      </c>
      <c r="AZ149" s="16">
        <v>0</v>
      </c>
      <c r="BA149" s="16">
        <v>0</v>
      </c>
      <c r="BB149" s="16">
        <f t="shared" si="68"/>
        <v>0</v>
      </c>
      <c r="BC149" s="16">
        <f t="shared" si="86"/>
        <v>0</v>
      </c>
      <c r="BD149" s="16">
        <f t="shared" si="87"/>
        <v>0</v>
      </c>
      <c r="BE149" s="16"/>
      <c r="BF149" s="16">
        <f t="shared" si="82"/>
        <v>0</v>
      </c>
    </row>
    <row r="150" spans="1:58" outlineLevel="1">
      <c r="A150" s="10">
        <v>148</v>
      </c>
      <c r="B150" s="204"/>
      <c r="C150" s="42" t="s">
        <v>154</v>
      </c>
      <c r="D150" s="25">
        <v>930.2</v>
      </c>
      <c r="E150" s="16">
        <v>3567363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6">
        <v>0</v>
      </c>
      <c r="Q150" s="16">
        <v>0</v>
      </c>
      <c r="R150" s="16">
        <v>0</v>
      </c>
      <c r="S150" s="16">
        <v>0</v>
      </c>
      <c r="T150" s="16">
        <v>0</v>
      </c>
      <c r="U150" s="16">
        <v>-395859</v>
      </c>
      <c r="V150" s="16">
        <v>0</v>
      </c>
      <c r="W150" s="16">
        <v>0</v>
      </c>
      <c r="X150" s="16">
        <v>0</v>
      </c>
      <c r="Y150" s="16">
        <v>0</v>
      </c>
      <c r="Z150" s="16">
        <v>0</v>
      </c>
      <c r="AA150" s="16">
        <v>0</v>
      </c>
      <c r="AB150" s="16">
        <v>0</v>
      </c>
      <c r="AC150" s="16">
        <f t="shared" si="79"/>
        <v>-395859</v>
      </c>
      <c r="AD150" s="16">
        <v>0</v>
      </c>
      <c r="AE150" s="16">
        <v>0</v>
      </c>
      <c r="AF150" s="16">
        <v>0</v>
      </c>
      <c r="AG150" s="16">
        <v>0</v>
      </c>
      <c r="AH150" s="16">
        <v>0</v>
      </c>
      <c r="AI150" s="16">
        <v>14897.310514699198</v>
      </c>
      <c r="AJ150" s="16">
        <v>0</v>
      </c>
      <c r="AK150" s="16">
        <v>6024.7672521606546</v>
      </c>
      <c r="AL150" s="16">
        <v>0</v>
      </c>
      <c r="AM150" s="16">
        <v>0</v>
      </c>
      <c r="AN150" s="16">
        <v>0</v>
      </c>
      <c r="AO150" s="16">
        <v>0</v>
      </c>
      <c r="AP150" s="16">
        <v>0</v>
      </c>
      <c r="AQ150" s="16">
        <v>0</v>
      </c>
      <c r="AR150" s="16">
        <v>0</v>
      </c>
      <c r="AS150" s="16">
        <v>0</v>
      </c>
      <c r="AT150" s="16">
        <v>0</v>
      </c>
      <c r="AU150" s="16">
        <v>0</v>
      </c>
      <c r="AV150" s="16">
        <v>0</v>
      </c>
      <c r="AW150" s="16">
        <v>0</v>
      </c>
      <c r="AX150" s="16">
        <v>0</v>
      </c>
      <c r="AY150" s="16">
        <v>0</v>
      </c>
      <c r="AZ150" s="16">
        <v>0</v>
      </c>
      <c r="BA150" s="16">
        <v>573.92223314009607</v>
      </c>
      <c r="BB150" s="16">
        <f t="shared" si="68"/>
        <v>21495.999999999949</v>
      </c>
      <c r="BC150" s="16">
        <f t="shared" si="86"/>
        <v>-374363.00000000006</v>
      </c>
      <c r="BD150" s="16">
        <f t="shared" si="87"/>
        <v>3193000</v>
      </c>
      <c r="BE150" s="16"/>
      <c r="BF150" s="16">
        <f t="shared" si="82"/>
        <v>3193000</v>
      </c>
    </row>
    <row r="151" spans="1:58" outlineLevel="1">
      <c r="A151" s="10">
        <v>149</v>
      </c>
      <c r="B151" s="204"/>
      <c r="C151" s="42" t="s">
        <v>57</v>
      </c>
      <c r="D151" s="25">
        <v>931</v>
      </c>
      <c r="E151" s="16">
        <v>213159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6">
        <v>0</v>
      </c>
      <c r="Q151" s="16">
        <v>0</v>
      </c>
      <c r="R151" s="16">
        <v>0</v>
      </c>
      <c r="S151" s="16">
        <v>0</v>
      </c>
      <c r="T151" s="16">
        <v>0</v>
      </c>
      <c r="U151" s="16">
        <v>0</v>
      </c>
      <c r="V151" s="16">
        <v>0</v>
      </c>
      <c r="W151" s="16">
        <v>0</v>
      </c>
      <c r="X151" s="16">
        <v>0</v>
      </c>
      <c r="Y151" s="16">
        <v>0</v>
      </c>
      <c r="Z151" s="16">
        <v>0</v>
      </c>
      <c r="AA151" s="16">
        <v>0</v>
      </c>
      <c r="AB151" s="16">
        <v>0</v>
      </c>
      <c r="AC151" s="16">
        <f t="shared" si="79"/>
        <v>0</v>
      </c>
      <c r="AD151" s="16">
        <v>0</v>
      </c>
      <c r="AE151" s="16">
        <v>0</v>
      </c>
      <c r="AF151" s="16">
        <v>0</v>
      </c>
      <c r="AG151" s="16">
        <v>0</v>
      </c>
      <c r="AH151" s="16">
        <v>0</v>
      </c>
      <c r="AI151" s="16">
        <v>0.51609559907975844</v>
      </c>
      <c r="AJ151" s="16">
        <v>0</v>
      </c>
      <c r="AK151" s="16">
        <v>0.17287188479877214</v>
      </c>
      <c r="AL151" s="16">
        <v>0</v>
      </c>
      <c r="AM151" s="16">
        <v>0</v>
      </c>
      <c r="AN151" s="16">
        <v>0</v>
      </c>
      <c r="AO151" s="16">
        <v>0</v>
      </c>
      <c r="AP151" s="16">
        <v>0</v>
      </c>
      <c r="AQ151" s="16">
        <v>0</v>
      </c>
      <c r="AR151" s="16">
        <v>0</v>
      </c>
      <c r="AS151" s="16">
        <v>0</v>
      </c>
      <c r="AT151" s="16">
        <v>0</v>
      </c>
      <c r="AU151" s="16">
        <v>0</v>
      </c>
      <c r="AV151" s="16">
        <v>0</v>
      </c>
      <c r="AW151" s="16">
        <v>0</v>
      </c>
      <c r="AX151" s="16">
        <v>0</v>
      </c>
      <c r="AY151" s="16">
        <v>0</v>
      </c>
      <c r="AZ151" s="16">
        <v>0</v>
      </c>
      <c r="BA151" s="16">
        <v>-159.68896748387488</v>
      </c>
      <c r="BB151" s="16">
        <f t="shared" si="68"/>
        <v>-158.99999999999633</v>
      </c>
      <c r="BC151" s="16">
        <f t="shared" si="86"/>
        <v>-158.99999999999633</v>
      </c>
      <c r="BD151" s="16">
        <f t="shared" si="87"/>
        <v>213000</v>
      </c>
      <c r="BE151" s="16"/>
      <c r="BF151" s="16">
        <f t="shared" si="82"/>
        <v>213000</v>
      </c>
    </row>
    <row r="152" spans="1:58" ht="15.75" customHeight="1">
      <c r="A152" s="10">
        <v>150</v>
      </c>
      <c r="B152" s="205"/>
      <c r="C152" s="40" t="s">
        <v>155</v>
      </c>
      <c r="D152" s="41">
        <v>935</v>
      </c>
      <c r="E152" s="16">
        <v>8871294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6">
        <v>0</v>
      </c>
      <c r="Q152" s="16">
        <v>0</v>
      </c>
      <c r="R152" s="16">
        <v>0</v>
      </c>
      <c r="S152" s="16">
        <v>0</v>
      </c>
      <c r="T152" s="16">
        <v>0</v>
      </c>
      <c r="U152" s="16">
        <v>0</v>
      </c>
      <c r="V152" s="16">
        <v>0</v>
      </c>
      <c r="W152" s="16">
        <v>0</v>
      </c>
      <c r="X152" s="16">
        <v>0</v>
      </c>
      <c r="Y152" s="16">
        <v>0</v>
      </c>
      <c r="Z152" s="16">
        <v>0</v>
      </c>
      <c r="AA152" s="16">
        <v>0</v>
      </c>
      <c r="AB152" s="16">
        <v>0</v>
      </c>
      <c r="AC152" s="16">
        <f t="shared" si="79"/>
        <v>0</v>
      </c>
      <c r="AD152" s="16">
        <v>0</v>
      </c>
      <c r="AE152" s="16">
        <v>0</v>
      </c>
      <c r="AF152" s="16">
        <v>0</v>
      </c>
      <c r="AG152" s="16">
        <v>0</v>
      </c>
      <c r="AH152" s="16">
        <v>0</v>
      </c>
      <c r="AI152" s="16">
        <v>83581.142901723768</v>
      </c>
      <c r="AJ152" s="16">
        <v>0</v>
      </c>
      <c r="AK152" s="16">
        <v>27506.875694351271</v>
      </c>
      <c r="AL152" s="16">
        <v>0</v>
      </c>
      <c r="AM152" s="16">
        <v>0</v>
      </c>
      <c r="AN152" s="16">
        <v>0</v>
      </c>
      <c r="AO152" s="16">
        <v>0</v>
      </c>
      <c r="AP152" s="16">
        <v>0</v>
      </c>
      <c r="AQ152" s="16">
        <v>0</v>
      </c>
      <c r="AR152" s="16">
        <v>0</v>
      </c>
      <c r="AS152" s="16">
        <v>0</v>
      </c>
      <c r="AT152" s="16">
        <v>0</v>
      </c>
      <c r="AU152" s="16">
        <v>0</v>
      </c>
      <c r="AV152" s="16">
        <v>0</v>
      </c>
      <c r="AW152" s="16">
        <v>0</v>
      </c>
      <c r="AX152" s="16">
        <v>0</v>
      </c>
      <c r="AY152" s="16">
        <v>0</v>
      </c>
      <c r="AZ152" s="16">
        <v>0</v>
      </c>
      <c r="BA152" s="16">
        <v>-382.01859607547522</v>
      </c>
      <c r="BB152" s="16">
        <f t="shared" si="68"/>
        <v>110705.99999999956</v>
      </c>
      <c r="BC152" s="16">
        <f t="shared" si="86"/>
        <v>110705.99999999956</v>
      </c>
      <c r="BD152" s="16">
        <f t="shared" si="87"/>
        <v>8982000</v>
      </c>
      <c r="BE152" s="16"/>
      <c r="BF152" s="16">
        <f t="shared" si="82"/>
        <v>8982000</v>
      </c>
    </row>
    <row r="153" spans="1:58" ht="16.5" thickBot="1">
      <c r="A153" s="10">
        <v>151</v>
      </c>
      <c r="B153" s="199" t="s">
        <v>156</v>
      </c>
      <c r="C153" s="208"/>
      <c r="D153" s="209"/>
      <c r="E153" s="28">
        <f>SUM(E139:E152)</f>
        <v>55880188</v>
      </c>
      <c r="F153" s="28">
        <f>SUM(F139:F152)</f>
        <v>0</v>
      </c>
      <c r="G153" s="28">
        <f t="shared" ref="G153:AB153" si="88">SUM(G139:G152)</f>
        <v>0</v>
      </c>
      <c r="H153" s="28">
        <f t="shared" si="88"/>
        <v>0</v>
      </c>
      <c r="I153" s="28">
        <f t="shared" si="88"/>
        <v>0</v>
      </c>
      <c r="J153" s="28">
        <f t="shared" si="88"/>
        <v>0</v>
      </c>
      <c r="K153" s="28">
        <f t="shared" si="88"/>
        <v>0</v>
      </c>
      <c r="L153" s="28">
        <f t="shared" si="88"/>
        <v>0</v>
      </c>
      <c r="M153" s="28">
        <f t="shared" si="88"/>
        <v>-371798</v>
      </c>
      <c r="N153" s="28">
        <f t="shared" si="88"/>
        <v>51108</v>
      </c>
      <c r="O153" s="28">
        <f t="shared" si="88"/>
        <v>0</v>
      </c>
      <c r="P153" s="28">
        <f t="shared" si="88"/>
        <v>-51889</v>
      </c>
      <c r="Q153" s="28">
        <f t="shared" si="88"/>
        <v>0</v>
      </c>
      <c r="R153" s="28">
        <f t="shared" si="88"/>
        <v>0</v>
      </c>
      <c r="S153" s="28">
        <f t="shared" si="88"/>
        <v>-7670.7039999999997</v>
      </c>
      <c r="T153" s="28">
        <f t="shared" si="88"/>
        <v>-43455.887999999999</v>
      </c>
      <c r="U153" s="28">
        <f t="shared" si="88"/>
        <v>-1232269</v>
      </c>
      <c r="V153" s="28">
        <f t="shared" si="88"/>
        <v>752920</v>
      </c>
      <c r="W153" s="28">
        <f t="shared" si="88"/>
        <v>0</v>
      </c>
      <c r="X153" s="28">
        <f t="shared" si="88"/>
        <v>3479.35</v>
      </c>
      <c r="Y153" s="28">
        <f t="shared" si="88"/>
        <v>0</v>
      </c>
      <c r="Z153" s="28">
        <f t="shared" si="88"/>
        <v>0</v>
      </c>
      <c r="AA153" s="28">
        <f t="shared" si="88"/>
        <v>0</v>
      </c>
      <c r="AB153" s="28">
        <f t="shared" si="88"/>
        <v>0</v>
      </c>
      <c r="AC153" s="28">
        <f t="shared" si="79"/>
        <v>-899575.24199999997</v>
      </c>
      <c r="AD153" s="28">
        <f t="shared" ref="AD153:BA153" si="89">SUM(AD139:AD152)</f>
        <v>0</v>
      </c>
      <c r="AE153" s="28">
        <f t="shared" si="89"/>
        <v>0</v>
      </c>
      <c r="AF153" s="28">
        <f t="shared" si="89"/>
        <v>53279.804000000004</v>
      </c>
      <c r="AG153" s="28">
        <f t="shared" si="89"/>
        <v>0</v>
      </c>
      <c r="AH153" s="28">
        <f t="shared" si="89"/>
        <v>0</v>
      </c>
      <c r="AI153" s="28">
        <f t="shared" si="89"/>
        <v>1045109.5703389382</v>
      </c>
      <c r="AJ153" s="28">
        <f t="shared" si="89"/>
        <v>-317530</v>
      </c>
      <c r="AK153" s="28">
        <f t="shared" si="89"/>
        <v>384868.58719753078</v>
      </c>
      <c r="AL153" s="28">
        <f t="shared" si="89"/>
        <v>3539104</v>
      </c>
      <c r="AM153" s="28">
        <f t="shared" si="89"/>
        <v>2012757</v>
      </c>
      <c r="AN153" s="28">
        <f t="shared" si="89"/>
        <v>0</v>
      </c>
      <c r="AO153" s="28">
        <f t="shared" si="89"/>
        <v>0</v>
      </c>
      <c r="AP153" s="28">
        <f t="shared" si="89"/>
        <v>0</v>
      </c>
      <c r="AQ153" s="28">
        <f t="shared" si="89"/>
        <v>0</v>
      </c>
      <c r="AR153" s="28">
        <f t="shared" si="89"/>
        <v>0</v>
      </c>
      <c r="AS153" s="28">
        <f t="shared" si="89"/>
        <v>0</v>
      </c>
      <c r="AT153" s="28">
        <f t="shared" si="89"/>
        <v>0</v>
      </c>
      <c r="AU153" s="28">
        <f t="shared" si="89"/>
        <v>-2985807</v>
      </c>
      <c r="AV153" s="28">
        <f t="shared" si="89"/>
        <v>0</v>
      </c>
      <c r="AW153" s="28">
        <f t="shared" si="89"/>
        <v>0</v>
      </c>
      <c r="AX153" s="28">
        <f t="shared" si="89"/>
        <v>0</v>
      </c>
      <c r="AY153" s="28">
        <f t="shared" si="89"/>
        <v>0</v>
      </c>
      <c r="AZ153" s="28">
        <f t="shared" si="89"/>
        <v>0</v>
      </c>
      <c r="BA153" s="28">
        <f t="shared" si="89"/>
        <v>-1394.7195364721701</v>
      </c>
      <c r="BB153" s="28">
        <f t="shared" si="68"/>
        <v>3730387.2419999968</v>
      </c>
      <c r="BC153" s="28">
        <f t="shared" si="86"/>
        <v>2830811.9999999967</v>
      </c>
      <c r="BD153" s="28">
        <f t="shared" si="87"/>
        <v>58711000</v>
      </c>
      <c r="BE153" s="28">
        <f t="shared" ref="BE153" si="90">SUM(BE139:BE152)</f>
        <v>88000</v>
      </c>
      <c r="BF153" s="28">
        <f t="shared" si="82"/>
        <v>58799000</v>
      </c>
    </row>
    <row r="154" spans="1:58" ht="15.75" customHeight="1" thickTop="1">
      <c r="A154" s="10">
        <v>152</v>
      </c>
      <c r="B154" s="203" t="s">
        <v>157</v>
      </c>
      <c r="C154" s="37" t="s">
        <v>158</v>
      </c>
      <c r="D154" s="38" t="s">
        <v>159</v>
      </c>
      <c r="E154" s="16">
        <v>6039797.6199999992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6">
        <v>0</v>
      </c>
      <c r="Q154" s="16">
        <v>0</v>
      </c>
      <c r="R154" s="16">
        <v>0</v>
      </c>
      <c r="S154" s="16">
        <v>0</v>
      </c>
      <c r="T154" s="16">
        <v>0</v>
      </c>
      <c r="U154" s="16">
        <v>0</v>
      </c>
      <c r="V154" s="16">
        <v>0</v>
      </c>
      <c r="W154" s="16">
        <v>0</v>
      </c>
      <c r="X154" s="16">
        <v>0</v>
      </c>
      <c r="Y154" s="16">
        <v>0</v>
      </c>
      <c r="Z154" s="16">
        <v>0</v>
      </c>
      <c r="AA154" s="16">
        <v>0</v>
      </c>
      <c r="AB154" s="16">
        <v>7076198</v>
      </c>
      <c r="AC154" s="29">
        <f t="shared" si="79"/>
        <v>7076198</v>
      </c>
      <c r="AD154" s="16">
        <v>0</v>
      </c>
      <c r="AE154" s="16">
        <v>0</v>
      </c>
      <c r="AF154" s="16">
        <v>0</v>
      </c>
      <c r="AG154" s="16">
        <v>0</v>
      </c>
      <c r="AH154" s="16">
        <v>0</v>
      </c>
      <c r="AI154" s="16">
        <v>0</v>
      </c>
      <c r="AJ154" s="16">
        <v>0</v>
      </c>
      <c r="AK154" s="16">
        <v>0</v>
      </c>
      <c r="AL154" s="16">
        <v>0</v>
      </c>
      <c r="AM154" s="16">
        <v>0</v>
      </c>
      <c r="AN154" s="16">
        <v>0</v>
      </c>
      <c r="AO154" s="16">
        <v>0</v>
      </c>
      <c r="AP154" s="16">
        <v>0</v>
      </c>
      <c r="AQ154" s="16">
        <v>-55000</v>
      </c>
      <c r="AR154" s="16">
        <v>0</v>
      </c>
      <c r="AS154" s="16">
        <v>0</v>
      </c>
      <c r="AT154" s="16">
        <v>0</v>
      </c>
      <c r="AU154" s="16">
        <v>0</v>
      </c>
      <c r="AV154" s="16">
        <v>0</v>
      </c>
      <c r="AW154" s="16">
        <v>0</v>
      </c>
      <c r="AX154" s="16">
        <v>3052957</v>
      </c>
      <c r="AY154" s="16">
        <v>0</v>
      </c>
      <c r="AZ154" s="16">
        <v>0</v>
      </c>
      <c r="BA154" s="16">
        <v>47.379999998956919</v>
      </c>
      <c r="BB154" s="29">
        <f t="shared" si="68"/>
        <v>2998004.379999999</v>
      </c>
      <c r="BC154" s="29">
        <f t="shared" si="86"/>
        <v>10074202.379999999</v>
      </c>
      <c r="BD154" s="29">
        <f t="shared" si="87"/>
        <v>16113999.999999998</v>
      </c>
      <c r="BE154" s="29"/>
      <c r="BF154" s="29">
        <f t="shared" si="82"/>
        <v>16113999.999999998</v>
      </c>
    </row>
    <row r="155" spans="1:58" ht="15.75" customHeight="1" outlineLevel="1">
      <c r="A155" s="10">
        <v>153</v>
      </c>
      <c r="B155" s="204"/>
      <c r="C155" s="39" t="s">
        <v>160</v>
      </c>
      <c r="D155" s="33" t="s">
        <v>159</v>
      </c>
      <c r="E155" s="16">
        <v>8916339.9199999981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6">
        <v>0</v>
      </c>
      <c r="Q155" s="16">
        <v>0</v>
      </c>
      <c r="R155" s="16">
        <v>0</v>
      </c>
      <c r="S155" s="16">
        <v>0</v>
      </c>
      <c r="T155" s="16">
        <v>0</v>
      </c>
      <c r="U155" s="16">
        <v>0</v>
      </c>
      <c r="V155" s="16">
        <v>0</v>
      </c>
      <c r="W155" s="16">
        <v>0</v>
      </c>
      <c r="X155" s="16">
        <v>0</v>
      </c>
      <c r="Y155" s="16">
        <v>0</v>
      </c>
      <c r="Z155" s="16">
        <v>0</v>
      </c>
      <c r="AA155" s="16">
        <v>0</v>
      </c>
      <c r="AB155" s="16">
        <v>-3946951</v>
      </c>
      <c r="AC155" s="16">
        <f t="shared" si="79"/>
        <v>-3946951</v>
      </c>
      <c r="AD155" s="16">
        <v>0</v>
      </c>
      <c r="AE155" s="16">
        <v>0</v>
      </c>
      <c r="AF155" s="16">
        <v>0</v>
      </c>
      <c r="AG155" s="16">
        <v>0</v>
      </c>
      <c r="AH155" s="16">
        <v>0</v>
      </c>
      <c r="AI155" s="16">
        <v>0</v>
      </c>
      <c r="AJ155" s="16">
        <v>0</v>
      </c>
      <c r="AK155" s="16">
        <v>0</v>
      </c>
      <c r="AL155" s="16">
        <v>0</v>
      </c>
      <c r="AM155" s="16">
        <v>0</v>
      </c>
      <c r="AN155" s="16">
        <v>0</v>
      </c>
      <c r="AO155" s="16">
        <v>0</v>
      </c>
      <c r="AP155" s="16">
        <v>0</v>
      </c>
      <c r="AQ155" s="16">
        <v>66000</v>
      </c>
      <c r="AR155" s="16">
        <v>20000</v>
      </c>
      <c r="AS155" s="16">
        <v>0</v>
      </c>
      <c r="AT155" s="16">
        <v>0</v>
      </c>
      <c r="AU155" s="16">
        <v>0</v>
      </c>
      <c r="AV155" s="16">
        <v>0</v>
      </c>
      <c r="AW155" s="16">
        <v>67802</v>
      </c>
      <c r="AX155" s="16">
        <v>0</v>
      </c>
      <c r="AY155" s="16">
        <v>0</v>
      </c>
      <c r="AZ155" s="16">
        <v>0</v>
      </c>
      <c r="BA155" s="16">
        <v>-190.91999999992549</v>
      </c>
      <c r="BB155" s="16">
        <f t="shared" si="68"/>
        <v>153611.08000000007</v>
      </c>
      <c r="BC155" s="16">
        <f t="shared" si="86"/>
        <v>-3793339.92</v>
      </c>
      <c r="BD155" s="16">
        <f t="shared" si="87"/>
        <v>5122999.9999999981</v>
      </c>
      <c r="BE155" s="16"/>
      <c r="BF155" s="16">
        <f t="shared" si="82"/>
        <v>5122999.9999999981</v>
      </c>
    </row>
    <row r="156" spans="1:58" ht="31.5" outlineLevel="1">
      <c r="A156" s="10">
        <v>154</v>
      </c>
      <c r="B156" s="204"/>
      <c r="C156" s="39" t="s">
        <v>161</v>
      </c>
      <c r="D156" s="33" t="s">
        <v>159</v>
      </c>
      <c r="E156" s="16">
        <v>6969177.4500000002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6">
        <v>0</v>
      </c>
      <c r="Q156" s="16">
        <v>0</v>
      </c>
      <c r="R156" s="16">
        <v>0</v>
      </c>
      <c r="S156" s="16">
        <v>0</v>
      </c>
      <c r="T156" s="16">
        <v>0</v>
      </c>
      <c r="U156" s="16">
        <v>0</v>
      </c>
      <c r="V156" s="16">
        <v>0</v>
      </c>
      <c r="W156" s="16">
        <v>0</v>
      </c>
      <c r="X156" s="16">
        <v>0</v>
      </c>
      <c r="Y156" s="16">
        <v>0</v>
      </c>
      <c r="Z156" s="16">
        <v>0</v>
      </c>
      <c r="AA156" s="16">
        <v>0</v>
      </c>
      <c r="AB156" s="16">
        <v>-367198</v>
      </c>
      <c r="AC156" s="16">
        <f t="shared" si="79"/>
        <v>-367198</v>
      </c>
      <c r="AD156" s="16">
        <v>0</v>
      </c>
      <c r="AE156" s="16">
        <v>0</v>
      </c>
      <c r="AF156" s="16">
        <v>0</v>
      </c>
      <c r="AG156" s="16">
        <v>0</v>
      </c>
      <c r="AH156" s="16">
        <v>0</v>
      </c>
      <c r="AI156" s="16">
        <v>0</v>
      </c>
      <c r="AJ156" s="16">
        <v>0</v>
      </c>
      <c r="AK156" s="16">
        <v>0</v>
      </c>
      <c r="AL156" s="16">
        <v>0</v>
      </c>
      <c r="AM156" s="16">
        <v>0</v>
      </c>
      <c r="AN156" s="16">
        <v>0</v>
      </c>
      <c r="AO156" s="16">
        <v>0</v>
      </c>
      <c r="AP156" s="16">
        <v>0</v>
      </c>
      <c r="AQ156" s="16">
        <v>0</v>
      </c>
      <c r="AR156" s="16">
        <v>45000</v>
      </c>
      <c r="AS156" s="16">
        <v>37000</v>
      </c>
      <c r="AT156" s="16">
        <v>0</v>
      </c>
      <c r="AU156" s="16">
        <v>0</v>
      </c>
      <c r="AV156" s="16">
        <v>0</v>
      </c>
      <c r="AW156" s="16">
        <v>0</v>
      </c>
      <c r="AX156" s="16">
        <v>0</v>
      </c>
      <c r="AY156" s="16">
        <v>0</v>
      </c>
      <c r="AZ156" s="16">
        <v>0</v>
      </c>
      <c r="BA156" s="16">
        <v>20.549999999813735</v>
      </c>
      <c r="BB156" s="16">
        <f t="shared" si="68"/>
        <v>82020.549999999814</v>
      </c>
      <c r="BC156" s="16">
        <f t="shared" si="86"/>
        <v>-285177.45000000019</v>
      </c>
      <c r="BD156" s="16">
        <f t="shared" si="87"/>
        <v>6684000</v>
      </c>
      <c r="BE156" s="16"/>
      <c r="BF156" s="16">
        <f t="shared" si="82"/>
        <v>6684000</v>
      </c>
    </row>
    <row r="157" spans="1:58" outlineLevel="1">
      <c r="A157" s="10">
        <v>155</v>
      </c>
      <c r="B157" s="204"/>
      <c r="C157" s="39" t="s">
        <v>162</v>
      </c>
      <c r="D157" s="33" t="s">
        <v>159</v>
      </c>
      <c r="E157" s="16">
        <v>9924612.120000001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6">
        <v>0</v>
      </c>
      <c r="Q157" s="16">
        <v>0</v>
      </c>
      <c r="R157" s="16">
        <v>0</v>
      </c>
      <c r="S157" s="16">
        <v>0</v>
      </c>
      <c r="T157" s="16">
        <v>0</v>
      </c>
      <c r="U157" s="16">
        <v>0</v>
      </c>
      <c r="V157" s="16">
        <v>0</v>
      </c>
      <c r="W157" s="16">
        <v>0</v>
      </c>
      <c r="X157" s="16">
        <v>0</v>
      </c>
      <c r="Y157" s="16">
        <v>0</v>
      </c>
      <c r="Z157" s="16">
        <v>0</v>
      </c>
      <c r="AA157" s="16">
        <v>0</v>
      </c>
      <c r="AB157" s="16">
        <v>804754</v>
      </c>
      <c r="AC157" s="16">
        <f t="shared" si="79"/>
        <v>804754</v>
      </c>
      <c r="AD157" s="16">
        <v>0</v>
      </c>
      <c r="AE157" s="16">
        <v>0</v>
      </c>
      <c r="AF157" s="16">
        <v>0</v>
      </c>
      <c r="AG157" s="16">
        <v>0</v>
      </c>
      <c r="AH157" s="16">
        <v>0</v>
      </c>
      <c r="AI157" s="16">
        <v>0</v>
      </c>
      <c r="AJ157" s="16">
        <v>0</v>
      </c>
      <c r="AK157" s="16">
        <v>0</v>
      </c>
      <c r="AL157" s="16">
        <v>0</v>
      </c>
      <c r="AM157" s="16">
        <v>0</v>
      </c>
      <c r="AN157" s="16">
        <v>0</v>
      </c>
      <c r="AO157" s="16">
        <v>0</v>
      </c>
      <c r="AP157" s="16">
        <v>0</v>
      </c>
      <c r="AQ157" s="16">
        <v>216000</v>
      </c>
      <c r="AR157" s="16">
        <v>139000</v>
      </c>
      <c r="AS157" s="16">
        <v>592000</v>
      </c>
      <c r="AT157" s="16">
        <v>0</v>
      </c>
      <c r="AU157" s="16">
        <v>0</v>
      </c>
      <c r="AV157" s="16">
        <v>215783</v>
      </c>
      <c r="AW157" s="16">
        <v>22622</v>
      </c>
      <c r="AX157" s="16">
        <v>0</v>
      </c>
      <c r="AY157" s="16">
        <v>0</v>
      </c>
      <c r="AZ157" s="16">
        <v>0</v>
      </c>
      <c r="BA157" s="16">
        <v>-771.12000000104308</v>
      </c>
      <c r="BB157" s="16">
        <f t="shared" si="68"/>
        <v>1184633.879999999</v>
      </c>
      <c r="BC157" s="16">
        <f t="shared" si="86"/>
        <v>1989387.879999999</v>
      </c>
      <c r="BD157" s="16">
        <f t="shared" si="87"/>
        <v>11914000</v>
      </c>
      <c r="BE157" s="16"/>
      <c r="BF157" s="16">
        <f t="shared" si="82"/>
        <v>11914000</v>
      </c>
    </row>
    <row r="158" spans="1:58" outlineLevel="1">
      <c r="A158" s="10">
        <v>156</v>
      </c>
      <c r="B158" s="204"/>
      <c r="C158" s="39" t="s">
        <v>163</v>
      </c>
      <c r="D158" s="33" t="s">
        <v>159</v>
      </c>
      <c r="E158" s="16">
        <v>31102441.41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6">
        <v>0</v>
      </c>
      <c r="Q158" s="16">
        <v>0</v>
      </c>
      <c r="R158" s="16">
        <v>0</v>
      </c>
      <c r="S158" s="16">
        <v>0</v>
      </c>
      <c r="T158" s="16">
        <v>0</v>
      </c>
      <c r="U158" s="16">
        <v>0</v>
      </c>
      <c r="V158" s="16">
        <v>0</v>
      </c>
      <c r="W158" s="16">
        <v>0</v>
      </c>
      <c r="X158" s="16">
        <v>0</v>
      </c>
      <c r="Y158" s="16">
        <v>0</v>
      </c>
      <c r="Z158" s="16">
        <v>0</v>
      </c>
      <c r="AA158" s="16">
        <v>0</v>
      </c>
      <c r="AB158" s="16">
        <v>-1363760</v>
      </c>
      <c r="AC158" s="16">
        <f t="shared" si="79"/>
        <v>-1363760</v>
      </c>
      <c r="AD158" s="16">
        <v>0</v>
      </c>
      <c r="AE158" s="16">
        <v>0</v>
      </c>
      <c r="AF158" s="16">
        <v>0</v>
      </c>
      <c r="AG158" s="16">
        <v>0</v>
      </c>
      <c r="AH158" s="16">
        <v>0</v>
      </c>
      <c r="AI158" s="16">
        <v>0</v>
      </c>
      <c r="AJ158" s="16">
        <v>0</v>
      </c>
      <c r="AK158" s="16">
        <v>0</v>
      </c>
      <c r="AL158" s="16">
        <v>0</v>
      </c>
      <c r="AM158" s="16">
        <v>0</v>
      </c>
      <c r="AN158" s="16">
        <v>0</v>
      </c>
      <c r="AO158" s="16">
        <v>0</v>
      </c>
      <c r="AP158" s="16">
        <v>0</v>
      </c>
      <c r="AQ158" s="16">
        <v>34000</v>
      </c>
      <c r="AR158" s="16">
        <v>702000</v>
      </c>
      <c r="AS158" s="16">
        <v>81000</v>
      </c>
      <c r="AT158" s="16">
        <v>0</v>
      </c>
      <c r="AU158" s="16">
        <v>1933815.7000000002</v>
      </c>
      <c r="AV158" s="16">
        <v>97406</v>
      </c>
      <c r="AW158" s="16">
        <v>0</v>
      </c>
      <c r="AX158" s="16">
        <v>0</v>
      </c>
      <c r="AY158" s="16">
        <v>0</v>
      </c>
      <c r="AZ158" s="16">
        <v>0</v>
      </c>
      <c r="BA158" s="16">
        <v>1096.890000000596</v>
      </c>
      <c r="BB158" s="16">
        <f t="shared" si="68"/>
        <v>2849318.5900000008</v>
      </c>
      <c r="BC158" s="16">
        <f t="shared" si="86"/>
        <v>1485558.5900000008</v>
      </c>
      <c r="BD158" s="16">
        <f t="shared" si="87"/>
        <v>32588000</v>
      </c>
      <c r="BE158" s="16"/>
      <c r="BF158" s="16">
        <f t="shared" si="82"/>
        <v>32588000</v>
      </c>
    </row>
    <row r="159" spans="1:58" outlineLevel="1">
      <c r="A159" s="10">
        <v>157</v>
      </c>
      <c r="B159" s="204"/>
      <c r="C159" s="39" t="s">
        <v>164</v>
      </c>
      <c r="D159" s="33" t="s">
        <v>159</v>
      </c>
      <c r="E159" s="16">
        <v>15615340.599999998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6">
        <v>0</v>
      </c>
      <c r="Q159" s="16">
        <v>0</v>
      </c>
      <c r="R159" s="16">
        <v>0</v>
      </c>
      <c r="S159" s="16">
        <v>0</v>
      </c>
      <c r="T159" s="16">
        <v>0</v>
      </c>
      <c r="U159" s="16">
        <v>0</v>
      </c>
      <c r="V159" s="16">
        <v>0</v>
      </c>
      <c r="W159" s="16">
        <v>0</v>
      </c>
      <c r="X159" s="16">
        <v>0</v>
      </c>
      <c r="Y159" s="16">
        <v>0</v>
      </c>
      <c r="Z159" s="16">
        <v>0</v>
      </c>
      <c r="AA159" s="16">
        <v>0</v>
      </c>
      <c r="AB159" s="16">
        <v>-1196151</v>
      </c>
      <c r="AC159" s="16">
        <f t="shared" si="79"/>
        <v>-1196151</v>
      </c>
      <c r="AD159" s="16">
        <v>0</v>
      </c>
      <c r="AE159" s="16">
        <v>0</v>
      </c>
      <c r="AF159" s="16">
        <v>0</v>
      </c>
      <c r="AG159" s="16">
        <v>0</v>
      </c>
      <c r="AH159" s="16">
        <v>0</v>
      </c>
      <c r="AI159" s="16">
        <v>0</v>
      </c>
      <c r="AJ159" s="16">
        <v>0</v>
      </c>
      <c r="AK159" s="16">
        <v>0</v>
      </c>
      <c r="AL159" s="16">
        <v>0</v>
      </c>
      <c r="AM159" s="16">
        <v>0</v>
      </c>
      <c r="AN159" s="16">
        <v>0</v>
      </c>
      <c r="AO159" s="16">
        <v>0</v>
      </c>
      <c r="AP159" s="16">
        <v>4000</v>
      </c>
      <c r="AQ159" s="16">
        <v>16000</v>
      </c>
      <c r="AR159" s="16">
        <v>415000</v>
      </c>
      <c r="AS159" s="16">
        <v>0</v>
      </c>
      <c r="AT159" s="16">
        <v>357000</v>
      </c>
      <c r="AU159" s="16">
        <v>357927.39426333108</v>
      </c>
      <c r="AV159" s="16">
        <v>0</v>
      </c>
      <c r="AW159" s="16">
        <v>0</v>
      </c>
      <c r="AX159" s="16">
        <v>0</v>
      </c>
      <c r="AY159" s="16">
        <v>0</v>
      </c>
      <c r="AZ159" s="16">
        <v>0</v>
      </c>
      <c r="BA159" s="16">
        <v>-1116.9942633304745</v>
      </c>
      <c r="BB159" s="16">
        <f t="shared" si="68"/>
        <v>1148810.4000000006</v>
      </c>
      <c r="BC159" s="16">
        <f t="shared" si="86"/>
        <v>-47340.599999999395</v>
      </c>
      <c r="BD159" s="16">
        <f t="shared" si="87"/>
        <v>15567999.999999998</v>
      </c>
      <c r="BE159" s="16"/>
      <c r="BF159" s="16">
        <f t="shared" si="82"/>
        <v>15567999.999999998</v>
      </c>
    </row>
    <row r="160" spans="1:58" outlineLevel="1">
      <c r="A160" s="10">
        <v>158</v>
      </c>
      <c r="B160" s="205"/>
      <c r="C160" s="40" t="s">
        <v>165</v>
      </c>
      <c r="D160" s="41" t="s">
        <v>159</v>
      </c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  <c r="AB160" s="16"/>
      <c r="AC160" s="16">
        <f t="shared" si="79"/>
        <v>0</v>
      </c>
      <c r="AD160" s="16"/>
      <c r="AE160" s="16"/>
      <c r="AF160" s="16"/>
      <c r="AG160" s="16"/>
      <c r="AH160" s="16"/>
      <c r="AI160" s="16"/>
      <c r="AJ160" s="16"/>
      <c r="AK160" s="16"/>
      <c r="AL160" s="16"/>
      <c r="AM160" s="16"/>
      <c r="AN160" s="16"/>
      <c r="AO160" s="16"/>
      <c r="AP160" s="16"/>
      <c r="AQ160" s="16"/>
      <c r="AR160" s="16"/>
      <c r="AS160" s="16"/>
      <c r="AT160" s="16"/>
      <c r="AU160" s="16"/>
      <c r="AV160" s="16"/>
      <c r="AW160" s="16"/>
      <c r="AX160" s="16"/>
      <c r="AY160" s="16"/>
      <c r="AZ160" s="16"/>
      <c r="BA160" s="16"/>
      <c r="BB160" s="16">
        <f t="shared" si="68"/>
        <v>0</v>
      </c>
      <c r="BC160" s="16">
        <f t="shared" si="86"/>
        <v>0</v>
      </c>
      <c r="BD160" s="16">
        <f t="shared" si="87"/>
        <v>0</v>
      </c>
      <c r="BE160" s="16"/>
      <c r="BF160" s="16">
        <f t="shared" si="82"/>
        <v>0</v>
      </c>
    </row>
    <row r="161" spans="1:58" ht="16.5" thickBot="1">
      <c r="A161" s="10">
        <v>159</v>
      </c>
      <c r="B161" s="199" t="s">
        <v>166</v>
      </c>
      <c r="C161" s="208"/>
      <c r="D161" s="209"/>
      <c r="E161" s="28">
        <f>SUM(E154:E160)</f>
        <v>78567709.11999999</v>
      </c>
      <c r="F161" s="28">
        <f>SUM(F154:F160)</f>
        <v>0</v>
      </c>
      <c r="G161" s="28">
        <f t="shared" ref="G161:BA161" si="91">SUM(G154:G160)</f>
        <v>0</v>
      </c>
      <c r="H161" s="28">
        <f t="shared" si="91"/>
        <v>0</v>
      </c>
      <c r="I161" s="28">
        <f t="shared" si="91"/>
        <v>0</v>
      </c>
      <c r="J161" s="28">
        <f t="shared" si="91"/>
        <v>0</v>
      </c>
      <c r="K161" s="28">
        <f t="shared" si="91"/>
        <v>0</v>
      </c>
      <c r="L161" s="28">
        <f t="shared" si="91"/>
        <v>0</v>
      </c>
      <c r="M161" s="28">
        <f t="shared" si="91"/>
        <v>0</v>
      </c>
      <c r="N161" s="28">
        <f t="shared" si="91"/>
        <v>0</v>
      </c>
      <c r="O161" s="28">
        <f t="shared" si="91"/>
        <v>0</v>
      </c>
      <c r="P161" s="28">
        <f t="shared" si="91"/>
        <v>0</v>
      </c>
      <c r="Q161" s="28">
        <f t="shared" si="91"/>
        <v>0</v>
      </c>
      <c r="R161" s="28">
        <f t="shared" si="91"/>
        <v>0</v>
      </c>
      <c r="S161" s="28">
        <f t="shared" si="91"/>
        <v>0</v>
      </c>
      <c r="T161" s="28">
        <f t="shared" si="91"/>
        <v>0</v>
      </c>
      <c r="U161" s="28">
        <f t="shared" si="91"/>
        <v>0</v>
      </c>
      <c r="V161" s="28">
        <f t="shared" si="91"/>
        <v>0</v>
      </c>
      <c r="W161" s="28">
        <f t="shared" si="91"/>
        <v>0</v>
      </c>
      <c r="X161" s="28">
        <f t="shared" si="91"/>
        <v>0</v>
      </c>
      <c r="Y161" s="28">
        <f t="shared" si="91"/>
        <v>0</v>
      </c>
      <c r="Z161" s="28">
        <f t="shared" si="91"/>
        <v>0</v>
      </c>
      <c r="AA161" s="28">
        <f t="shared" si="91"/>
        <v>0</v>
      </c>
      <c r="AB161" s="28">
        <f t="shared" si="91"/>
        <v>1006892</v>
      </c>
      <c r="AC161" s="28">
        <f t="shared" si="79"/>
        <v>1006892</v>
      </c>
      <c r="AD161" s="28">
        <f t="shared" si="91"/>
        <v>0</v>
      </c>
      <c r="AE161" s="28">
        <f t="shared" si="91"/>
        <v>0</v>
      </c>
      <c r="AF161" s="28">
        <f t="shared" si="91"/>
        <v>0</v>
      </c>
      <c r="AG161" s="28">
        <f t="shared" si="91"/>
        <v>0</v>
      </c>
      <c r="AH161" s="28">
        <f t="shared" si="91"/>
        <v>0</v>
      </c>
      <c r="AI161" s="28">
        <f t="shared" si="91"/>
        <v>0</v>
      </c>
      <c r="AJ161" s="28">
        <f t="shared" si="91"/>
        <v>0</v>
      </c>
      <c r="AK161" s="28">
        <f t="shared" si="91"/>
        <v>0</v>
      </c>
      <c r="AL161" s="28">
        <f t="shared" si="91"/>
        <v>0</v>
      </c>
      <c r="AM161" s="28">
        <f t="shared" si="91"/>
        <v>0</v>
      </c>
      <c r="AN161" s="28">
        <f t="shared" si="91"/>
        <v>0</v>
      </c>
      <c r="AO161" s="28">
        <f t="shared" si="91"/>
        <v>0</v>
      </c>
      <c r="AP161" s="28">
        <f t="shared" si="91"/>
        <v>4000</v>
      </c>
      <c r="AQ161" s="28">
        <f t="shared" si="91"/>
        <v>277000</v>
      </c>
      <c r="AR161" s="28">
        <f t="shared" si="91"/>
        <v>1321000</v>
      </c>
      <c r="AS161" s="28">
        <f t="shared" si="91"/>
        <v>710000</v>
      </c>
      <c r="AT161" s="28">
        <f t="shared" si="91"/>
        <v>357000</v>
      </c>
      <c r="AU161" s="28">
        <f t="shared" si="91"/>
        <v>2291743.094263331</v>
      </c>
      <c r="AV161" s="28">
        <f t="shared" si="91"/>
        <v>313189</v>
      </c>
      <c r="AW161" s="28">
        <f t="shared" si="91"/>
        <v>90424</v>
      </c>
      <c r="AX161" s="28">
        <f t="shared" si="91"/>
        <v>3052957</v>
      </c>
      <c r="AY161" s="28">
        <f t="shared" si="91"/>
        <v>0</v>
      </c>
      <c r="AZ161" s="28">
        <f t="shared" si="91"/>
        <v>0</v>
      </c>
      <c r="BA161" s="28">
        <f t="shared" si="91"/>
        <v>-914.21426333207637</v>
      </c>
      <c r="BB161" s="28">
        <f t="shared" si="68"/>
        <v>8416398.879999999</v>
      </c>
      <c r="BC161" s="28">
        <f t="shared" si="86"/>
        <v>9423290.879999999</v>
      </c>
      <c r="BD161" s="28">
        <f t="shared" si="87"/>
        <v>87990999.999999985</v>
      </c>
      <c r="BE161" s="28">
        <f t="shared" ref="BE161" si="92">SUM(BE154:BE160)</f>
        <v>0</v>
      </c>
      <c r="BF161" s="28">
        <f t="shared" si="82"/>
        <v>87990999.999999985</v>
      </c>
    </row>
    <row r="162" spans="1:58" ht="16.5" thickTop="1">
      <c r="A162" s="10">
        <v>160</v>
      </c>
      <c r="B162" s="203" t="s">
        <v>167</v>
      </c>
      <c r="C162" s="37" t="s">
        <v>168</v>
      </c>
      <c r="D162" s="38" t="s">
        <v>169</v>
      </c>
      <c r="E162" s="16">
        <v>20758326.43</v>
      </c>
      <c r="F162" s="16">
        <v>0</v>
      </c>
      <c r="G162" s="16">
        <v>0</v>
      </c>
      <c r="H162" s="16">
        <v>0</v>
      </c>
      <c r="I162" s="16">
        <v>0</v>
      </c>
      <c r="J162" s="16">
        <v>0</v>
      </c>
      <c r="K162" s="16">
        <v>0</v>
      </c>
      <c r="L162" s="16">
        <v>0</v>
      </c>
      <c r="M162" s="16">
        <v>0</v>
      </c>
      <c r="N162" s="16">
        <v>0</v>
      </c>
      <c r="O162" s="16">
        <v>0</v>
      </c>
      <c r="P162" s="16">
        <v>0</v>
      </c>
      <c r="Q162" s="16">
        <v>0</v>
      </c>
      <c r="R162" s="16">
        <v>0</v>
      </c>
      <c r="S162" s="16">
        <v>0</v>
      </c>
      <c r="T162" s="16">
        <v>0</v>
      </c>
      <c r="U162" s="16">
        <v>0</v>
      </c>
      <c r="V162" s="16">
        <v>0</v>
      </c>
      <c r="W162" s="16">
        <v>0</v>
      </c>
      <c r="X162" s="16">
        <v>0</v>
      </c>
      <c r="Y162" s="16">
        <v>0</v>
      </c>
      <c r="Z162" s="16">
        <v>0</v>
      </c>
      <c r="AA162" s="16">
        <v>0</v>
      </c>
      <c r="AB162" s="16">
        <v>848181</v>
      </c>
      <c r="AC162" s="16">
        <f t="shared" si="79"/>
        <v>848181</v>
      </c>
      <c r="AD162" s="16">
        <v>0</v>
      </c>
      <c r="AE162" s="16">
        <v>0</v>
      </c>
      <c r="AF162" s="16">
        <v>0</v>
      </c>
      <c r="AG162" s="16">
        <v>0</v>
      </c>
      <c r="AH162" s="16">
        <v>0</v>
      </c>
      <c r="AI162" s="16">
        <v>0</v>
      </c>
      <c r="AJ162" s="16">
        <v>0</v>
      </c>
      <c r="AK162" s="16">
        <v>0</v>
      </c>
      <c r="AL162" s="16">
        <v>0</v>
      </c>
      <c r="AM162" s="16">
        <v>0</v>
      </c>
      <c r="AN162" s="16">
        <v>0</v>
      </c>
      <c r="AO162" s="16">
        <v>0</v>
      </c>
      <c r="AP162" s="16">
        <v>1834000</v>
      </c>
      <c r="AQ162" s="16">
        <v>178000</v>
      </c>
      <c r="AR162" s="16">
        <v>133000</v>
      </c>
      <c r="AS162" s="16">
        <v>0</v>
      </c>
      <c r="AT162" s="16">
        <v>1608000</v>
      </c>
      <c r="AU162" s="16">
        <v>223213.60860082973</v>
      </c>
      <c r="AV162" s="16">
        <v>0</v>
      </c>
      <c r="AW162" s="16">
        <v>1319016</v>
      </c>
      <c r="AX162" s="16">
        <v>0</v>
      </c>
      <c r="AY162" s="16">
        <v>0</v>
      </c>
      <c r="AZ162" s="16">
        <v>0</v>
      </c>
      <c r="BA162" s="16">
        <v>-737.03860083222389</v>
      </c>
      <c r="BB162" s="16">
        <f t="shared" si="68"/>
        <v>5294492.5699999975</v>
      </c>
      <c r="BC162" s="16">
        <f t="shared" si="86"/>
        <v>6142673.5699999975</v>
      </c>
      <c r="BD162" s="16">
        <f t="shared" si="87"/>
        <v>26900999.999999996</v>
      </c>
      <c r="BE162" s="16"/>
      <c r="BF162" s="16">
        <f t="shared" si="82"/>
        <v>26900999.999999996</v>
      </c>
    </row>
    <row r="163" spans="1:58" ht="15.75" customHeight="1" outlineLevel="1">
      <c r="A163" s="10">
        <v>161</v>
      </c>
      <c r="B163" s="204"/>
      <c r="C163" s="39" t="s">
        <v>170</v>
      </c>
      <c r="D163" s="33" t="s">
        <v>169</v>
      </c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  <c r="AB163" s="16"/>
      <c r="AC163" s="16">
        <f t="shared" si="79"/>
        <v>0</v>
      </c>
      <c r="AD163" s="16"/>
      <c r="AE163" s="16"/>
      <c r="AF163" s="16"/>
      <c r="AG163" s="16"/>
      <c r="AH163" s="16"/>
      <c r="AI163" s="16"/>
      <c r="AJ163" s="16"/>
      <c r="AK163" s="16"/>
      <c r="AL163" s="16"/>
      <c r="AM163" s="16"/>
      <c r="AN163" s="16"/>
      <c r="AO163" s="16"/>
      <c r="AP163" s="16"/>
      <c r="AQ163" s="16"/>
      <c r="AR163" s="16"/>
      <c r="AS163" s="16"/>
      <c r="AT163" s="16"/>
      <c r="AU163" s="16"/>
      <c r="AV163" s="16"/>
      <c r="AW163" s="16"/>
      <c r="AX163" s="16"/>
      <c r="AY163" s="16"/>
      <c r="AZ163" s="16"/>
      <c r="BA163" s="16"/>
      <c r="BB163" s="16">
        <f t="shared" si="68"/>
        <v>0</v>
      </c>
      <c r="BC163" s="16">
        <f t="shared" si="86"/>
        <v>0</v>
      </c>
      <c r="BD163" s="16">
        <f t="shared" si="87"/>
        <v>0</v>
      </c>
      <c r="BE163" s="16"/>
      <c r="BF163" s="16">
        <f t="shared" si="82"/>
        <v>0</v>
      </c>
    </row>
    <row r="164" spans="1:58" ht="15.75" customHeight="1" outlineLevel="1">
      <c r="A164" s="10">
        <v>162</v>
      </c>
      <c r="B164" s="204"/>
      <c r="C164" s="39" t="s">
        <v>171</v>
      </c>
      <c r="D164" s="33" t="s">
        <v>169</v>
      </c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  <c r="AC164" s="16">
        <f t="shared" si="79"/>
        <v>0</v>
      </c>
      <c r="AD164" s="16"/>
      <c r="AE164" s="16"/>
      <c r="AF164" s="16"/>
      <c r="AG164" s="16"/>
      <c r="AH164" s="16"/>
      <c r="AI164" s="16"/>
      <c r="AJ164" s="16"/>
      <c r="AK164" s="16"/>
      <c r="AL164" s="16"/>
      <c r="AM164" s="16"/>
      <c r="AN164" s="16"/>
      <c r="AO164" s="16"/>
      <c r="AP164" s="16"/>
      <c r="AQ164" s="16"/>
      <c r="AR164" s="16"/>
      <c r="AS164" s="16"/>
      <c r="AT164" s="16"/>
      <c r="AU164" s="16"/>
      <c r="AV164" s="16"/>
      <c r="AW164" s="16"/>
      <c r="AX164" s="16"/>
      <c r="AY164" s="16"/>
      <c r="AZ164" s="16"/>
      <c r="BA164" s="16"/>
      <c r="BB164" s="16">
        <f t="shared" si="68"/>
        <v>0</v>
      </c>
      <c r="BC164" s="16">
        <f t="shared" si="86"/>
        <v>0</v>
      </c>
      <c r="BD164" s="16">
        <f t="shared" si="87"/>
        <v>0</v>
      </c>
      <c r="BE164" s="16"/>
      <c r="BF164" s="16">
        <f t="shared" si="82"/>
        <v>0</v>
      </c>
    </row>
    <row r="165" spans="1:58" ht="31.5" outlineLevel="1">
      <c r="A165" s="10">
        <v>163</v>
      </c>
      <c r="B165" s="204"/>
      <c r="C165" s="39" t="s">
        <v>172</v>
      </c>
      <c r="D165" s="33" t="s">
        <v>169</v>
      </c>
      <c r="E165" s="16">
        <v>1632961</v>
      </c>
      <c r="F165" s="16">
        <v>0</v>
      </c>
      <c r="G165" s="16">
        <v>393</v>
      </c>
      <c r="H165" s="16">
        <v>0</v>
      </c>
      <c r="I165" s="16">
        <v>0</v>
      </c>
      <c r="J165" s="16">
        <v>0</v>
      </c>
      <c r="K165" s="16">
        <v>0</v>
      </c>
      <c r="L165" s="16">
        <v>0</v>
      </c>
      <c r="M165" s="16">
        <v>0</v>
      </c>
      <c r="N165" s="16">
        <v>0</v>
      </c>
      <c r="O165" s="16">
        <v>0</v>
      </c>
      <c r="P165" s="16">
        <v>0</v>
      </c>
      <c r="Q165" s="16">
        <v>0</v>
      </c>
      <c r="R165" s="16">
        <v>0</v>
      </c>
      <c r="S165" s="16">
        <v>0</v>
      </c>
      <c r="T165" s="16">
        <v>0</v>
      </c>
      <c r="U165" s="16">
        <v>0</v>
      </c>
      <c r="V165" s="16">
        <v>0</v>
      </c>
      <c r="W165" s="16">
        <v>0</v>
      </c>
      <c r="X165" s="16">
        <v>0</v>
      </c>
      <c r="Y165" s="16">
        <v>0</v>
      </c>
      <c r="Z165" s="16">
        <v>0</v>
      </c>
      <c r="AA165" s="16">
        <v>0</v>
      </c>
      <c r="AB165" s="16">
        <v>0</v>
      </c>
      <c r="AC165" s="16">
        <f t="shared" si="79"/>
        <v>393</v>
      </c>
      <c r="AD165" s="16">
        <v>0</v>
      </c>
      <c r="AE165" s="16">
        <v>0</v>
      </c>
      <c r="AF165" s="16">
        <v>0</v>
      </c>
      <c r="AG165" s="16">
        <v>-1633354</v>
      </c>
      <c r="AH165" s="16">
        <v>0</v>
      </c>
      <c r="AI165" s="16">
        <v>0</v>
      </c>
      <c r="AJ165" s="16">
        <v>0</v>
      </c>
      <c r="AK165" s="16">
        <v>0</v>
      </c>
      <c r="AL165" s="16">
        <v>0</v>
      </c>
      <c r="AM165" s="16">
        <v>0</v>
      </c>
      <c r="AN165" s="16">
        <v>0</v>
      </c>
      <c r="AO165" s="16">
        <v>0</v>
      </c>
      <c r="AP165" s="16">
        <v>0</v>
      </c>
      <c r="AQ165" s="16">
        <v>0</v>
      </c>
      <c r="AR165" s="16">
        <v>0</v>
      </c>
      <c r="AS165" s="16">
        <v>0</v>
      </c>
      <c r="AT165" s="16">
        <v>0</v>
      </c>
      <c r="AU165" s="16">
        <v>0</v>
      </c>
      <c r="AV165" s="16">
        <v>0</v>
      </c>
      <c r="AW165" s="16">
        <v>0</v>
      </c>
      <c r="AX165" s="16">
        <v>0</v>
      </c>
      <c r="AY165" s="16">
        <v>0</v>
      </c>
      <c r="AZ165" s="16">
        <v>0</v>
      </c>
      <c r="BA165" s="16">
        <v>0</v>
      </c>
      <c r="BB165" s="16">
        <f t="shared" si="68"/>
        <v>-1633354</v>
      </c>
      <c r="BC165" s="16">
        <f t="shared" si="86"/>
        <v>-1632961</v>
      </c>
      <c r="BD165" s="16">
        <f t="shared" si="87"/>
        <v>0</v>
      </c>
      <c r="BE165" s="16"/>
      <c r="BF165" s="16">
        <f t="shared" si="82"/>
        <v>0</v>
      </c>
    </row>
    <row r="166" spans="1:58" outlineLevel="1">
      <c r="A166" s="10">
        <v>164</v>
      </c>
      <c r="B166" s="204"/>
      <c r="C166" s="39" t="s">
        <v>173</v>
      </c>
      <c r="D166" s="33" t="s">
        <v>169</v>
      </c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A166" s="16"/>
      <c r="AB166" s="16"/>
      <c r="AC166" s="16">
        <f t="shared" si="79"/>
        <v>0</v>
      </c>
      <c r="AD166" s="16"/>
      <c r="AE166" s="16"/>
      <c r="AF166" s="16"/>
      <c r="AG166" s="16"/>
      <c r="AH166" s="16"/>
      <c r="AI166" s="16"/>
      <c r="AJ166" s="16"/>
      <c r="AK166" s="16"/>
      <c r="AL166" s="16"/>
      <c r="AM166" s="16"/>
      <c r="AN166" s="16"/>
      <c r="AO166" s="16"/>
      <c r="AP166" s="16"/>
      <c r="AQ166" s="16"/>
      <c r="AR166" s="16"/>
      <c r="AS166" s="16"/>
      <c r="AT166" s="16"/>
      <c r="AU166" s="16"/>
      <c r="AV166" s="16"/>
      <c r="AW166" s="16"/>
      <c r="AX166" s="16"/>
      <c r="AY166" s="16"/>
      <c r="AZ166" s="16"/>
      <c r="BA166" s="16"/>
      <c r="BB166" s="16">
        <f t="shared" si="68"/>
        <v>0</v>
      </c>
      <c r="BC166" s="16">
        <f t="shared" si="86"/>
        <v>0</v>
      </c>
      <c r="BD166" s="16">
        <f t="shared" si="87"/>
        <v>0</v>
      </c>
      <c r="BE166" s="16"/>
      <c r="BF166" s="16">
        <f t="shared" si="82"/>
        <v>0</v>
      </c>
    </row>
    <row r="167" spans="1:58" outlineLevel="1">
      <c r="A167" s="10">
        <v>165</v>
      </c>
      <c r="B167" s="204"/>
      <c r="C167" s="39" t="s">
        <v>174</v>
      </c>
      <c r="D167" s="33" t="s">
        <v>169</v>
      </c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A167" s="16"/>
      <c r="AB167" s="16"/>
      <c r="AC167" s="16">
        <f t="shared" si="79"/>
        <v>0</v>
      </c>
      <c r="AD167" s="16"/>
      <c r="AE167" s="16"/>
      <c r="AF167" s="16"/>
      <c r="AG167" s="16"/>
      <c r="AH167" s="16"/>
      <c r="AI167" s="16"/>
      <c r="AJ167" s="16"/>
      <c r="AK167" s="16"/>
      <c r="AL167" s="16"/>
      <c r="AM167" s="16"/>
      <c r="AN167" s="16"/>
      <c r="AO167" s="16"/>
      <c r="AP167" s="16"/>
      <c r="AQ167" s="16"/>
      <c r="AR167" s="16"/>
      <c r="AS167" s="16"/>
      <c r="AT167" s="16"/>
      <c r="AU167" s="16"/>
      <c r="AV167" s="16"/>
      <c r="AW167" s="16"/>
      <c r="AX167" s="16"/>
      <c r="AY167" s="16"/>
      <c r="AZ167" s="16"/>
      <c r="BA167" s="16"/>
      <c r="BB167" s="16">
        <f t="shared" si="68"/>
        <v>0</v>
      </c>
      <c r="BC167" s="16">
        <f t="shared" si="86"/>
        <v>0</v>
      </c>
      <c r="BD167" s="16">
        <f t="shared" si="87"/>
        <v>0</v>
      </c>
      <c r="BE167" s="16"/>
      <c r="BF167" s="16">
        <f t="shared" si="82"/>
        <v>0</v>
      </c>
    </row>
    <row r="168" spans="1:58" outlineLevel="1">
      <c r="A168" s="10">
        <v>166</v>
      </c>
      <c r="B168" s="204"/>
      <c r="C168" s="39" t="s">
        <v>175</v>
      </c>
      <c r="D168" s="33" t="s">
        <v>169</v>
      </c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  <c r="AA168" s="16"/>
      <c r="AB168" s="16"/>
      <c r="AC168" s="16">
        <f t="shared" si="79"/>
        <v>0</v>
      </c>
      <c r="AD168" s="16"/>
      <c r="AE168" s="16"/>
      <c r="AF168" s="16"/>
      <c r="AG168" s="16"/>
      <c r="AH168" s="16"/>
      <c r="AI168" s="16"/>
      <c r="AJ168" s="16"/>
      <c r="AK168" s="16"/>
      <c r="AL168" s="16"/>
      <c r="AM168" s="16"/>
      <c r="AN168" s="16"/>
      <c r="AO168" s="16"/>
      <c r="AP168" s="16"/>
      <c r="AQ168" s="16"/>
      <c r="AR168" s="16"/>
      <c r="AS168" s="16"/>
      <c r="AT168" s="16"/>
      <c r="AU168" s="16"/>
      <c r="AV168" s="16"/>
      <c r="AW168" s="16"/>
      <c r="AX168" s="16"/>
      <c r="AY168" s="16"/>
      <c r="AZ168" s="16"/>
      <c r="BA168" s="16"/>
      <c r="BB168" s="16">
        <f t="shared" si="68"/>
        <v>0</v>
      </c>
      <c r="BC168" s="16">
        <f t="shared" si="86"/>
        <v>0</v>
      </c>
      <c r="BD168" s="16">
        <f t="shared" si="87"/>
        <v>0</v>
      </c>
      <c r="BE168" s="16"/>
      <c r="BF168" s="16">
        <f t="shared" si="82"/>
        <v>0</v>
      </c>
    </row>
    <row r="169" spans="1:58" outlineLevel="1">
      <c r="A169" s="10">
        <v>167</v>
      </c>
      <c r="B169" s="204"/>
      <c r="C169" s="39" t="s">
        <v>176</v>
      </c>
      <c r="D169" s="33" t="s">
        <v>169</v>
      </c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  <c r="AA169" s="16"/>
      <c r="AB169" s="16"/>
      <c r="AC169" s="16">
        <f t="shared" si="79"/>
        <v>0</v>
      </c>
      <c r="AD169" s="16"/>
      <c r="AE169" s="16"/>
      <c r="AF169" s="16"/>
      <c r="AG169" s="16"/>
      <c r="AH169" s="16"/>
      <c r="AI169" s="16"/>
      <c r="AJ169" s="16"/>
      <c r="AK169" s="16"/>
      <c r="AL169" s="16"/>
      <c r="AM169" s="16"/>
      <c r="AN169" s="16"/>
      <c r="AO169" s="16"/>
      <c r="AP169" s="16"/>
      <c r="AQ169" s="16"/>
      <c r="AR169" s="16"/>
      <c r="AS169" s="16"/>
      <c r="AT169" s="16"/>
      <c r="AU169" s="16"/>
      <c r="AV169" s="16"/>
      <c r="AW169" s="16"/>
      <c r="AX169" s="16"/>
      <c r="AY169" s="16"/>
      <c r="AZ169" s="16"/>
      <c r="BA169" s="16"/>
      <c r="BB169" s="16">
        <f t="shared" si="68"/>
        <v>0</v>
      </c>
      <c r="BC169" s="16">
        <f t="shared" si="86"/>
        <v>0</v>
      </c>
      <c r="BD169" s="16">
        <f t="shared" si="87"/>
        <v>0</v>
      </c>
      <c r="BE169" s="16"/>
      <c r="BF169" s="16">
        <f t="shared" si="82"/>
        <v>0</v>
      </c>
    </row>
    <row r="170" spans="1:58" ht="31.5" outlineLevel="1">
      <c r="A170" s="10">
        <v>168</v>
      </c>
      <c r="B170" s="204"/>
      <c r="C170" s="39" t="s">
        <v>177</v>
      </c>
      <c r="D170" s="33">
        <v>406</v>
      </c>
      <c r="E170" s="16">
        <v>31743</v>
      </c>
      <c r="F170" s="16">
        <v>0</v>
      </c>
      <c r="G170" s="16">
        <v>0</v>
      </c>
      <c r="H170" s="16">
        <v>0</v>
      </c>
      <c r="I170" s="16">
        <v>0</v>
      </c>
      <c r="J170" s="16">
        <v>0</v>
      </c>
      <c r="K170" s="16">
        <v>0</v>
      </c>
      <c r="L170" s="16">
        <v>0</v>
      </c>
      <c r="M170" s="16">
        <v>0</v>
      </c>
      <c r="N170" s="16">
        <v>0</v>
      </c>
      <c r="O170" s="16">
        <v>0</v>
      </c>
      <c r="P170" s="16">
        <v>0</v>
      </c>
      <c r="Q170" s="16">
        <v>0</v>
      </c>
      <c r="R170" s="16">
        <v>0</v>
      </c>
      <c r="S170" s="16">
        <v>0</v>
      </c>
      <c r="T170" s="16">
        <v>0</v>
      </c>
      <c r="U170" s="16">
        <v>0</v>
      </c>
      <c r="V170" s="16">
        <v>0</v>
      </c>
      <c r="W170" s="16">
        <v>0</v>
      </c>
      <c r="X170" s="16">
        <v>0</v>
      </c>
      <c r="Y170" s="16">
        <v>0</v>
      </c>
      <c r="Z170" s="16">
        <v>0</v>
      </c>
      <c r="AA170" s="16">
        <v>0</v>
      </c>
      <c r="AB170" s="16">
        <v>0</v>
      </c>
      <c r="AC170" s="16">
        <f t="shared" si="79"/>
        <v>0</v>
      </c>
      <c r="AD170" s="16">
        <v>0</v>
      </c>
      <c r="AE170" s="16">
        <v>0</v>
      </c>
      <c r="AF170" s="16">
        <v>0</v>
      </c>
      <c r="AG170" s="16">
        <v>0</v>
      </c>
      <c r="AH170" s="16">
        <v>0</v>
      </c>
      <c r="AI170" s="16">
        <v>0</v>
      </c>
      <c r="AJ170" s="16">
        <v>0</v>
      </c>
      <c r="AK170" s="16">
        <v>0</v>
      </c>
      <c r="AL170" s="16">
        <v>0</v>
      </c>
      <c r="AM170" s="16">
        <v>0</v>
      </c>
      <c r="AN170" s="16">
        <v>0</v>
      </c>
      <c r="AO170" s="16">
        <v>0</v>
      </c>
      <c r="AP170" s="16">
        <v>0</v>
      </c>
      <c r="AQ170" s="16">
        <v>0</v>
      </c>
      <c r="AR170" s="16">
        <v>0</v>
      </c>
      <c r="AS170" s="16">
        <v>0</v>
      </c>
      <c r="AT170" s="16">
        <v>0</v>
      </c>
      <c r="AU170" s="16">
        <v>0</v>
      </c>
      <c r="AV170" s="16">
        <v>0</v>
      </c>
      <c r="AW170" s="16">
        <v>0</v>
      </c>
      <c r="AX170" s="16">
        <v>0</v>
      </c>
      <c r="AY170" s="16">
        <v>0</v>
      </c>
      <c r="AZ170" s="16">
        <v>0</v>
      </c>
      <c r="BA170" s="16">
        <v>257</v>
      </c>
      <c r="BB170" s="16">
        <f t="shared" si="68"/>
        <v>257</v>
      </c>
      <c r="BC170" s="16">
        <f t="shared" si="86"/>
        <v>257</v>
      </c>
      <c r="BD170" s="16">
        <f t="shared" si="87"/>
        <v>32000</v>
      </c>
      <c r="BE170" s="16"/>
      <c r="BF170" s="16">
        <f t="shared" si="82"/>
        <v>32000</v>
      </c>
    </row>
    <row r="171" spans="1:58" ht="31.5" customHeight="1" outlineLevel="1">
      <c r="A171" s="10">
        <v>169</v>
      </c>
      <c r="B171" s="205"/>
      <c r="C171" s="40" t="s">
        <v>178</v>
      </c>
      <c r="D171" s="41">
        <v>407</v>
      </c>
      <c r="E171" s="16">
        <v>1553057</v>
      </c>
      <c r="F171" s="16">
        <v>0</v>
      </c>
      <c r="G171" s="16">
        <v>0</v>
      </c>
      <c r="H171" s="16">
        <v>0</v>
      </c>
      <c r="I171" s="16">
        <v>0</v>
      </c>
      <c r="J171" s="16">
        <v>0</v>
      </c>
      <c r="K171" s="16">
        <v>0</v>
      </c>
      <c r="L171" s="16">
        <v>0</v>
      </c>
      <c r="M171" s="16">
        <v>0</v>
      </c>
      <c r="N171" s="16">
        <v>0</v>
      </c>
      <c r="O171" s="16">
        <v>0</v>
      </c>
      <c r="P171" s="16">
        <v>0</v>
      </c>
      <c r="Q171" s="16">
        <v>0</v>
      </c>
      <c r="R171" s="16">
        <v>0</v>
      </c>
      <c r="S171" s="16">
        <v>0</v>
      </c>
      <c r="T171" s="16">
        <v>0</v>
      </c>
      <c r="U171" s="16">
        <v>0</v>
      </c>
      <c r="V171" s="16">
        <v>0</v>
      </c>
      <c r="W171" s="16">
        <v>0</v>
      </c>
      <c r="X171" s="16">
        <v>0</v>
      </c>
      <c r="Y171" s="16">
        <v>0</v>
      </c>
      <c r="Z171" s="16">
        <v>0</v>
      </c>
      <c r="AA171" s="16">
        <v>0</v>
      </c>
      <c r="AB171" s="16">
        <v>0</v>
      </c>
      <c r="AC171" s="16">
        <f t="shared" si="79"/>
        <v>0</v>
      </c>
      <c r="AD171" s="16">
        <v>0</v>
      </c>
      <c r="AE171" s="16">
        <v>0</v>
      </c>
      <c r="AF171" s="16">
        <v>0</v>
      </c>
      <c r="AG171" s="16">
        <v>-778866</v>
      </c>
      <c r="AH171" s="16">
        <v>0</v>
      </c>
      <c r="AI171" s="16">
        <v>0</v>
      </c>
      <c r="AJ171" s="16">
        <v>0</v>
      </c>
      <c r="AK171" s="16">
        <v>0</v>
      </c>
      <c r="AL171" s="16">
        <v>0</v>
      </c>
      <c r="AM171" s="16">
        <v>0</v>
      </c>
      <c r="AN171" s="16">
        <v>0</v>
      </c>
      <c r="AO171" s="16">
        <v>0</v>
      </c>
      <c r="AP171" s="16">
        <v>0</v>
      </c>
      <c r="AQ171" s="16">
        <v>0</v>
      </c>
      <c r="AR171" s="16">
        <v>0</v>
      </c>
      <c r="AS171" s="16">
        <v>0</v>
      </c>
      <c r="AT171" s="16">
        <v>0</v>
      </c>
      <c r="AU171" s="16">
        <v>-98089</v>
      </c>
      <c r="AV171" s="16">
        <v>0</v>
      </c>
      <c r="AW171" s="16">
        <v>0</v>
      </c>
      <c r="AX171" s="16">
        <v>0</v>
      </c>
      <c r="AY171" s="16">
        <v>0</v>
      </c>
      <c r="AZ171" s="16">
        <v>0</v>
      </c>
      <c r="BA171" s="16">
        <v>-102</v>
      </c>
      <c r="BB171" s="16">
        <f t="shared" ref="BB171:BB191" si="93">SUM(AD171:BA171)</f>
        <v>-877057</v>
      </c>
      <c r="BC171" s="16">
        <f t="shared" si="86"/>
        <v>-877057</v>
      </c>
      <c r="BD171" s="16">
        <f t="shared" si="87"/>
        <v>676000</v>
      </c>
      <c r="BE171" s="16"/>
      <c r="BF171" s="16">
        <f t="shared" si="82"/>
        <v>676000</v>
      </c>
    </row>
    <row r="172" spans="1:58" ht="16.5" thickBot="1">
      <c r="A172" s="10">
        <v>170</v>
      </c>
      <c r="B172" s="199" t="s">
        <v>179</v>
      </c>
      <c r="C172" s="206"/>
      <c r="D172" s="207"/>
      <c r="E172" s="28">
        <f>SUM(E162:E171)</f>
        <v>23976087.43</v>
      </c>
      <c r="F172" s="28">
        <f>SUM(F162:F171)</f>
        <v>0</v>
      </c>
      <c r="G172" s="28">
        <f t="shared" ref="G172:BA172" si="94">SUM(G162:G171)</f>
        <v>393</v>
      </c>
      <c r="H172" s="28">
        <f t="shared" si="94"/>
        <v>0</v>
      </c>
      <c r="I172" s="28">
        <f t="shared" si="94"/>
        <v>0</v>
      </c>
      <c r="J172" s="28">
        <f t="shared" si="94"/>
        <v>0</v>
      </c>
      <c r="K172" s="28">
        <f t="shared" si="94"/>
        <v>0</v>
      </c>
      <c r="L172" s="28">
        <f t="shared" si="94"/>
        <v>0</v>
      </c>
      <c r="M172" s="28">
        <f t="shared" si="94"/>
        <v>0</v>
      </c>
      <c r="N172" s="28">
        <f t="shared" si="94"/>
        <v>0</v>
      </c>
      <c r="O172" s="28">
        <f t="shared" si="94"/>
        <v>0</v>
      </c>
      <c r="P172" s="28">
        <f t="shared" si="94"/>
        <v>0</v>
      </c>
      <c r="Q172" s="28">
        <f t="shared" si="94"/>
        <v>0</v>
      </c>
      <c r="R172" s="28">
        <f t="shared" si="94"/>
        <v>0</v>
      </c>
      <c r="S172" s="28">
        <f t="shared" si="94"/>
        <v>0</v>
      </c>
      <c r="T172" s="28">
        <f t="shared" si="94"/>
        <v>0</v>
      </c>
      <c r="U172" s="28">
        <f t="shared" si="94"/>
        <v>0</v>
      </c>
      <c r="V172" s="28">
        <f t="shared" si="94"/>
        <v>0</v>
      </c>
      <c r="W172" s="28">
        <f t="shared" si="94"/>
        <v>0</v>
      </c>
      <c r="X172" s="28">
        <f t="shared" si="94"/>
        <v>0</v>
      </c>
      <c r="Y172" s="28">
        <f t="shared" si="94"/>
        <v>0</v>
      </c>
      <c r="Z172" s="28">
        <f t="shared" si="94"/>
        <v>0</v>
      </c>
      <c r="AA172" s="28">
        <f t="shared" si="94"/>
        <v>0</v>
      </c>
      <c r="AB172" s="28">
        <f t="shared" si="94"/>
        <v>848181</v>
      </c>
      <c r="AC172" s="28">
        <f t="shared" si="79"/>
        <v>848574</v>
      </c>
      <c r="AD172" s="28">
        <f t="shared" si="94"/>
        <v>0</v>
      </c>
      <c r="AE172" s="28">
        <f t="shared" si="94"/>
        <v>0</v>
      </c>
      <c r="AF172" s="28">
        <f t="shared" si="94"/>
        <v>0</v>
      </c>
      <c r="AG172" s="28">
        <f t="shared" si="94"/>
        <v>-2412220</v>
      </c>
      <c r="AH172" s="28">
        <f t="shared" si="94"/>
        <v>0</v>
      </c>
      <c r="AI172" s="28">
        <f t="shared" si="94"/>
        <v>0</v>
      </c>
      <c r="AJ172" s="28">
        <f t="shared" si="94"/>
        <v>0</v>
      </c>
      <c r="AK172" s="28">
        <f t="shared" si="94"/>
        <v>0</v>
      </c>
      <c r="AL172" s="28">
        <f t="shared" si="94"/>
        <v>0</v>
      </c>
      <c r="AM172" s="28">
        <f t="shared" si="94"/>
        <v>0</v>
      </c>
      <c r="AN172" s="28">
        <f t="shared" si="94"/>
        <v>0</v>
      </c>
      <c r="AO172" s="28">
        <f t="shared" si="94"/>
        <v>0</v>
      </c>
      <c r="AP172" s="28">
        <f t="shared" si="94"/>
        <v>1834000</v>
      </c>
      <c r="AQ172" s="28">
        <f t="shared" si="94"/>
        <v>178000</v>
      </c>
      <c r="AR172" s="28">
        <f t="shared" si="94"/>
        <v>133000</v>
      </c>
      <c r="AS172" s="28">
        <f t="shared" si="94"/>
        <v>0</v>
      </c>
      <c r="AT172" s="28">
        <f t="shared" si="94"/>
        <v>1608000</v>
      </c>
      <c r="AU172" s="28">
        <f t="shared" si="94"/>
        <v>125124.60860082973</v>
      </c>
      <c r="AV172" s="28">
        <f t="shared" si="94"/>
        <v>0</v>
      </c>
      <c r="AW172" s="28">
        <f t="shared" si="94"/>
        <v>1319016</v>
      </c>
      <c r="AX172" s="28">
        <f t="shared" si="94"/>
        <v>0</v>
      </c>
      <c r="AY172" s="28">
        <f t="shared" si="94"/>
        <v>0</v>
      </c>
      <c r="AZ172" s="28">
        <f t="shared" si="94"/>
        <v>0</v>
      </c>
      <c r="BA172" s="28">
        <f t="shared" si="94"/>
        <v>-582.03860083222389</v>
      </c>
      <c r="BB172" s="28">
        <f t="shared" si="93"/>
        <v>2784338.5699999975</v>
      </c>
      <c r="BC172" s="28">
        <f t="shared" si="86"/>
        <v>3632912.5699999975</v>
      </c>
      <c r="BD172" s="28">
        <f t="shared" si="87"/>
        <v>27608999.999999996</v>
      </c>
      <c r="BE172" s="28">
        <f t="shared" ref="BE172" si="95">SUM(BE162:BE171)</f>
        <v>0</v>
      </c>
      <c r="BF172" s="28">
        <f t="shared" si="82"/>
        <v>27608999.999999996</v>
      </c>
    </row>
    <row r="173" spans="1:58" ht="18" customHeight="1" thickTop="1">
      <c r="A173" s="10">
        <v>171</v>
      </c>
      <c r="B173" s="43" t="s">
        <v>180</v>
      </c>
      <c r="C173" s="44" t="s">
        <v>181</v>
      </c>
      <c r="D173" s="45" t="s">
        <v>182</v>
      </c>
      <c r="E173" s="16">
        <v>-13097099</v>
      </c>
      <c r="F173" s="16">
        <v>0</v>
      </c>
      <c r="G173" s="16">
        <v>1</v>
      </c>
      <c r="H173" s="16">
        <v>0</v>
      </c>
      <c r="I173" s="16">
        <v>0</v>
      </c>
      <c r="J173" s="16">
        <v>0</v>
      </c>
      <c r="K173" s="16">
        <v>0</v>
      </c>
      <c r="L173" s="16">
        <v>0</v>
      </c>
      <c r="M173" s="16">
        <v>0</v>
      </c>
      <c r="N173" s="16">
        <v>0</v>
      </c>
      <c r="O173" s="16">
        <v>0</v>
      </c>
      <c r="P173" s="16">
        <v>0</v>
      </c>
      <c r="Q173" s="16">
        <v>0</v>
      </c>
      <c r="R173" s="16">
        <v>0</v>
      </c>
      <c r="S173" s="16">
        <v>0</v>
      </c>
      <c r="T173" s="16">
        <v>7246476</v>
      </c>
      <c r="U173" s="16">
        <v>0</v>
      </c>
      <c r="V173" s="16">
        <v>0</v>
      </c>
      <c r="W173" s="16">
        <v>0</v>
      </c>
      <c r="X173" s="16">
        <v>0</v>
      </c>
      <c r="Y173" s="16">
        <v>0</v>
      </c>
      <c r="Z173" s="16">
        <v>0</v>
      </c>
      <c r="AA173" s="16">
        <v>0</v>
      </c>
      <c r="AB173" s="16">
        <v>0</v>
      </c>
      <c r="AC173" s="16">
        <f t="shared" si="79"/>
        <v>7246477</v>
      </c>
      <c r="AD173" s="16">
        <v>0</v>
      </c>
      <c r="AE173" s="16">
        <v>0</v>
      </c>
      <c r="AF173" s="16">
        <v>0</v>
      </c>
      <c r="AG173" s="16">
        <v>-236123</v>
      </c>
      <c r="AH173" s="16">
        <v>0</v>
      </c>
      <c r="AI173" s="16">
        <v>0</v>
      </c>
      <c r="AJ173" s="16">
        <v>0</v>
      </c>
      <c r="AK173" s="16">
        <v>0</v>
      </c>
      <c r="AL173" s="16">
        <v>0</v>
      </c>
      <c r="AM173" s="16">
        <v>0</v>
      </c>
      <c r="AN173" s="16">
        <v>0</v>
      </c>
      <c r="AO173" s="16">
        <v>1235281</v>
      </c>
      <c r="AP173" s="16">
        <v>0</v>
      </c>
      <c r="AQ173" s="16">
        <v>0</v>
      </c>
      <c r="AR173" s="16">
        <v>0</v>
      </c>
      <c r="AS173" s="16">
        <v>0</v>
      </c>
      <c r="AT173" s="16">
        <v>0</v>
      </c>
      <c r="AU173" s="16">
        <v>10231532</v>
      </c>
      <c r="AV173" s="16">
        <v>0</v>
      </c>
      <c r="AW173" s="16">
        <v>0</v>
      </c>
      <c r="AX173" s="16">
        <v>-2533820</v>
      </c>
      <c r="AY173" s="16">
        <v>0</v>
      </c>
      <c r="AZ173" s="16">
        <v>0</v>
      </c>
      <c r="BA173" s="16">
        <v>-1248</v>
      </c>
      <c r="BB173" s="16">
        <f t="shared" si="93"/>
        <v>8695622</v>
      </c>
      <c r="BC173" s="16">
        <f t="shared" si="86"/>
        <v>15942099</v>
      </c>
      <c r="BD173" s="16">
        <f t="shared" si="87"/>
        <v>2845000</v>
      </c>
      <c r="BE173" s="16"/>
      <c r="BF173" s="16">
        <f t="shared" si="82"/>
        <v>2845000</v>
      </c>
    </row>
    <row r="174" spans="1:58" s="46" customFormat="1" ht="16.5" thickBot="1">
      <c r="A174" s="10">
        <v>172</v>
      </c>
      <c r="B174" s="199" t="s">
        <v>183</v>
      </c>
      <c r="C174" s="199"/>
      <c r="D174" s="200"/>
      <c r="E174" s="28">
        <f>E173</f>
        <v>-13097099</v>
      </c>
      <c r="F174" s="28">
        <f>F173</f>
        <v>0</v>
      </c>
      <c r="G174" s="28">
        <f t="shared" ref="G174:BA174" si="96">G173</f>
        <v>1</v>
      </c>
      <c r="H174" s="28">
        <f t="shared" si="96"/>
        <v>0</v>
      </c>
      <c r="I174" s="28">
        <f t="shared" si="96"/>
        <v>0</v>
      </c>
      <c r="J174" s="28">
        <f t="shared" si="96"/>
        <v>0</v>
      </c>
      <c r="K174" s="28">
        <f t="shared" si="96"/>
        <v>0</v>
      </c>
      <c r="L174" s="28">
        <f t="shared" si="96"/>
        <v>0</v>
      </c>
      <c r="M174" s="28">
        <f t="shared" si="96"/>
        <v>0</v>
      </c>
      <c r="N174" s="28">
        <f t="shared" si="96"/>
        <v>0</v>
      </c>
      <c r="O174" s="28">
        <f t="shared" si="96"/>
        <v>0</v>
      </c>
      <c r="P174" s="28">
        <f t="shared" si="96"/>
        <v>0</v>
      </c>
      <c r="Q174" s="28">
        <f t="shared" si="96"/>
        <v>0</v>
      </c>
      <c r="R174" s="28">
        <f t="shared" si="96"/>
        <v>0</v>
      </c>
      <c r="S174" s="28">
        <f t="shared" si="96"/>
        <v>0</v>
      </c>
      <c r="T174" s="28">
        <f t="shared" si="96"/>
        <v>7246476</v>
      </c>
      <c r="U174" s="28">
        <f t="shared" si="96"/>
        <v>0</v>
      </c>
      <c r="V174" s="28">
        <f t="shared" si="96"/>
        <v>0</v>
      </c>
      <c r="W174" s="28">
        <f t="shared" si="96"/>
        <v>0</v>
      </c>
      <c r="X174" s="28">
        <f t="shared" si="96"/>
        <v>0</v>
      </c>
      <c r="Y174" s="28">
        <f t="shared" si="96"/>
        <v>0</v>
      </c>
      <c r="Z174" s="28">
        <f t="shared" si="96"/>
        <v>0</v>
      </c>
      <c r="AA174" s="28">
        <f t="shared" si="96"/>
        <v>0</v>
      </c>
      <c r="AB174" s="28">
        <f t="shared" si="96"/>
        <v>0</v>
      </c>
      <c r="AC174" s="28">
        <f t="shared" si="79"/>
        <v>7246477</v>
      </c>
      <c r="AD174" s="28">
        <f t="shared" si="96"/>
        <v>0</v>
      </c>
      <c r="AE174" s="28">
        <f t="shared" si="96"/>
        <v>0</v>
      </c>
      <c r="AF174" s="28">
        <f t="shared" si="96"/>
        <v>0</v>
      </c>
      <c r="AG174" s="28">
        <f t="shared" si="96"/>
        <v>-236123</v>
      </c>
      <c r="AH174" s="28">
        <f t="shared" si="96"/>
        <v>0</v>
      </c>
      <c r="AI174" s="28">
        <f t="shared" si="96"/>
        <v>0</v>
      </c>
      <c r="AJ174" s="28">
        <f t="shared" si="96"/>
        <v>0</v>
      </c>
      <c r="AK174" s="28">
        <f t="shared" si="96"/>
        <v>0</v>
      </c>
      <c r="AL174" s="28">
        <f t="shared" si="96"/>
        <v>0</v>
      </c>
      <c r="AM174" s="28">
        <f t="shared" si="96"/>
        <v>0</v>
      </c>
      <c r="AN174" s="28">
        <f t="shared" si="96"/>
        <v>0</v>
      </c>
      <c r="AO174" s="28">
        <f t="shared" si="96"/>
        <v>1235281</v>
      </c>
      <c r="AP174" s="28">
        <f t="shared" si="96"/>
        <v>0</v>
      </c>
      <c r="AQ174" s="28">
        <f t="shared" si="96"/>
        <v>0</v>
      </c>
      <c r="AR174" s="28">
        <f t="shared" si="96"/>
        <v>0</v>
      </c>
      <c r="AS174" s="28">
        <f t="shared" si="96"/>
        <v>0</v>
      </c>
      <c r="AT174" s="28">
        <f t="shared" si="96"/>
        <v>0</v>
      </c>
      <c r="AU174" s="28">
        <f t="shared" si="96"/>
        <v>10231532</v>
      </c>
      <c r="AV174" s="28">
        <f t="shared" si="96"/>
        <v>0</v>
      </c>
      <c r="AW174" s="28">
        <f t="shared" si="96"/>
        <v>0</v>
      </c>
      <c r="AX174" s="28">
        <f t="shared" si="96"/>
        <v>-2533820</v>
      </c>
      <c r="AY174" s="28">
        <f t="shared" si="96"/>
        <v>0</v>
      </c>
      <c r="AZ174" s="28">
        <f t="shared" si="96"/>
        <v>0</v>
      </c>
      <c r="BA174" s="28">
        <f t="shared" si="96"/>
        <v>-1248</v>
      </c>
      <c r="BB174" s="28">
        <f t="shared" si="93"/>
        <v>8695622</v>
      </c>
      <c r="BC174" s="28">
        <f t="shared" si="86"/>
        <v>15942099</v>
      </c>
      <c r="BD174" s="28">
        <f t="shared" si="87"/>
        <v>2845000</v>
      </c>
      <c r="BE174" s="28">
        <f t="shared" ref="BE174" si="97">BE173</f>
        <v>0</v>
      </c>
      <c r="BF174" s="28">
        <f t="shared" si="82"/>
        <v>2845000</v>
      </c>
    </row>
    <row r="175" spans="1:58" ht="15.75" customHeight="1" outlineLevel="1" thickTop="1">
      <c r="A175" s="10">
        <v>173</v>
      </c>
      <c r="B175" s="196" t="s">
        <v>184</v>
      </c>
      <c r="C175" s="37" t="s">
        <v>185</v>
      </c>
      <c r="D175" s="47">
        <v>408.1</v>
      </c>
      <c r="E175" s="16">
        <v>63933068</v>
      </c>
      <c r="F175" s="16">
        <v>0</v>
      </c>
      <c r="G175" s="16">
        <v>0</v>
      </c>
      <c r="H175" s="16">
        <v>0</v>
      </c>
      <c r="I175" s="16">
        <v>0</v>
      </c>
      <c r="J175" s="16">
        <v>-18805062</v>
      </c>
      <c r="K175" s="16">
        <v>1000939</v>
      </c>
      <c r="L175" s="16">
        <v>0</v>
      </c>
      <c r="M175" s="16">
        <v>0</v>
      </c>
      <c r="N175" s="16">
        <v>0</v>
      </c>
      <c r="O175" s="16">
        <v>0</v>
      </c>
      <c r="P175" s="16">
        <v>0</v>
      </c>
      <c r="Q175" s="16">
        <v>33733</v>
      </c>
      <c r="R175" s="16">
        <v>0</v>
      </c>
      <c r="S175" s="16">
        <v>-148064.37584501164</v>
      </c>
      <c r="T175" s="16">
        <v>-838810.74455626635</v>
      </c>
      <c r="U175" s="16">
        <v>0</v>
      </c>
      <c r="V175" s="16">
        <v>0</v>
      </c>
      <c r="W175" s="16">
        <v>0</v>
      </c>
      <c r="X175" s="16">
        <v>67160.430919553313</v>
      </c>
      <c r="Y175" s="16">
        <v>0</v>
      </c>
      <c r="Z175" s="16">
        <v>0</v>
      </c>
      <c r="AA175" s="16">
        <v>0</v>
      </c>
      <c r="AB175" s="16">
        <v>0</v>
      </c>
      <c r="AC175" s="16">
        <f t="shared" si="79"/>
        <v>-18690104.689481724</v>
      </c>
      <c r="AD175" s="16">
        <v>0</v>
      </c>
      <c r="AE175" s="16">
        <v>0</v>
      </c>
      <c r="AF175" s="16">
        <v>1028437.6667910214</v>
      </c>
      <c r="AG175" s="16">
        <v>0</v>
      </c>
      <c r="AH175" s="16">
        <v>0</v>
      </c>
      <c r="AI175" s="16">
        <v>0</v>
      </c>
      <c r="AJ175" s="16">
        <v>0</v>
      </c>
      <c r="AK175" s="16">
        <v>0</v>
      </c>
      <c r="AL175" s="16">
        <v>0</v>
      </c>
      <c r="AM175" s="16">
        <v>0</v>
      </c>
      <c r="AN175" s="16">
        <v>1708119</v>
      </c>
      <c r="AO175" s="16">
        <v>0</v>
      </c>
      <c r="AP175" s="16">
        <v>0</v>
      </c>
      <c r="AQ175" s="16">
        <v>0</v>
      </c>
      <c r="AR175" s="16">
        <v>0</v>
      </c>
      <c r="AS175" s="16">
        <v>0</v>
      </c>
      <c r="AT175" s="16">
        <v>0</v>
      </c>
      <c r="AU175" s="16">
        <v>0</v>
      </c>
      <c r="AV175" s="16">
        <v>0</v>
      </c>
      <c r="AW175" s="16">
        <v>0</v>
      </c>
      <c r="AX175" s="16">
        <v>0</v>
      </c>
      <c r="AY175" s="16">
        <v>0</v>
      </c>
      <c r="AZ175" s="16">
        <v>0</v>
      </c>
      <c r="BA175" s="16">
        <v>-519.97730930149555</v>
      </c>
      <c r="BB175" s="16">
        <f t="shared" si="93"/>
        <v>2736036.6894817199</v>
      </c>
      <c r="BC175" s="16">
        <f t="shared" si="86"/>
        <v>-15954068.000000004</v>
      </c>
      <c r="BD175" s="16">
        <f t="shared" si="87"/>
        <v>47979000</v>
      </c>
      <c r="BE175" s="16">
        <v>1706000</v>
      </c>
      <c r="BF175" s="16">
        <f t="shared" si="82"/>
        <v>49685000</v>
      </c>
    </row>
    <row r="176" spans="1:58" ht="15.75" customHeight="1" outlineLevel="1">
      <c r="A176" s="10">
        <v>174</v>
      </c>
      <c r="B176" s="197"/>
      <c r="C176" s="39" t="s">
        <v>186</v>
      </c>
      <c r="D176" s="48">
        <v>409.1</v>
      </c>
      <c r="E176" s="16">
        <v>4962740</v>
      </c>
      <c r="F176" s="16">
        <v>-247.051896</v>
      </c>
      <c r="G176" s="16">
        <v>-11996.246808</v>
      </c>
      <c r="H176" s="16">
        <v>19542.863759999997</v>
      </c>
      <c r="I176" s="16">
        <v>251479.61632771473</v>
      </c>
      <c r="J176" s="16">
        <v>-16760.73</v>
      </c>
      <c r="K176" s="16">
        <v>-210197.19</v>
      </c>
      <c r="L176" s="16">
        <v>-301748.15999999997</v>
      </c>
      <c r="M176" s="16">
        <v>78077.58</v>
      </c>
      <c r="N176" s="16">
        <v>-10732.68</v>
      </c>
      <c r="O176" s="16">
        <v>1178</v>
      </c>
      <c r="P176" s="16">
        <v>10896.689999999999</v>
      </c>
      <c r="Q176" s="16">
        <v>-7083.9299999999994</v>
      </c>
      <c r="R176" s="16">
        <v>12215.07</v>
      </c>
      <c r="S176" s="16">
        <v>-164639.88084581879</v>
      </c>
      <c r="T176" s="16">
        <v>-293440.3406468411</v>
      </c>
      <c r="U176" s="16">
        <v>257030.75999999998</v>
      </c>
      <c r="V176" s="16">
        <v>-158113.19999999998</v>
      </c>
      <c r="W176" s="16">
        <v>933733.79892744159</v>
      </c>
      <c r="X176" s="16">
        <v>348161.21717915061</v>
      </c>
      <c r="Y176" s="16">
        <v>1050.21</v>
      </c>
      <c r="Z176" s="16">
        <v>194523.41999999998</v>
      </c>
      <c r="AA176" s="16">
        <v>-1231650</v>
      </c>
      <c r="AB176" s="16">
        <v>-499186.92843157932</v>
      </c>
      <c r="AC176" s="16">
        <f t="shared" si="79"/>
        <v>-797907.11243393226</v>
      </c>
      <c r="AD176" s="16">
        <v>3062430</v>
      </c>
      <c r="AE176" s="16">
        <v>232050</v>
      </c>
      <c r="AF176" s="16">
        <v>3120930.2307599117</v>
      </c>
      <c r="AG176" s="16">
        <v>511632.89352000004</v>
      </c>
      <c r="AH176" s="16">
        <v>0</v>
      </c>
      <c r="AI176" s="16">
        <v>-686151.99679949123</v>
      </c>
      <c r="AJ176" s="16">
        <v>66681.3</v>
      </c>
      <c r="AK176" s="16">
        <v>-235187.18999999989</v>
      </c>
      <c r="AL176" s="16">
        <v>-743211.84</v>
      </c>
      <c r="AM176" s="16">
        <v>-422678.97</v>
      </c>
      <c r="AN176" s="16">
        <v>-358704.99</v>
      </c>
      <c r="AO176" s="16">
        <v>-279743.31</v>
      </c>
      <c r="AP176" s="16">
        <v>-434497.728</v>
      </c>
      <c r="AQ176" s="16">
        <v>-216938.06399999998</v>
      </c>
      <c r="AR176" s="16">
        <v>-538889.90399999998</v>
      </c>
      <c r="AS176" s="16">
        <v>-334421.47199999995</v>
      </c>
      <c r="AT176" s="16">
        <v>-469344.28799999994</v>
      </c>
      <c r="AU176" s="16">
        <v>-2509133.3296814738</v>
      </c>
      <c r="AV176" s="16">
        <v>-979382.2520160001</v>
      </c>
      <c r="AW176" s="16">
        <v>-635782.09296000004</v>
      </c>
      <c r="AX176" s="16">
        <v>-27738.704417197092</v>
      </c>
      <c r="AY176" s="16">
        <v>3420.69</v>
      </c>
      <c r="AZ176" s="16">
        <v>159061.42879199999</v>
      </c>
      <c r="BA176" s="16">
        <v>-233.29876381764188</v>
      </c>
      <c r="BB176" s="16">
        <f t="shared" si="93"/>
        <v>-1715832.8875660675</v>
      </c>
      <c r="BC176" s="16">
        <f t="shared" si="86"/>
        <v>-2513740</v>
      </c>
      <c r="BD176" s="16">
        <f t="shared" si="87"/>
        <v>2449000</v>
      </c>
      <c r="BE176" s="16">
        <v>8871000</v>
      </c>
      <c r="BF176" s="16">
        <f t="shared" si="82"/>
        <v>11320000</v>
      </c>
    </row>
    <row r="177" spans="1:58" ht="15.75" customHeight="1" outlineLevel="1">
      <c r="A177" s="10">
        <v>175</v>
      </c>
      <c r="B177" s="197"/>
      <c r="C177" s="39" t="s">
        <v>187</v>
      </c>
      <c r="D177" s="48">
        <v>409.1</v>
      </c>
      <c r="E177" s="16">
        <v>-21977</v>
      </c>
      <c r="F177" s="16">
        <v>0</v>
      </c>
      <c r="G177" s="16">
        <v>0</v>
      </c>
      <c r="H177" s="16">
        <v>0</v>
      </c>
      <c r="I177" s="16">
        <v>0</v>
      </c>
      <c r="J177" s="16">
        <v>0</v>
      </c>
      <c r="K177" s="16">
        <v>0</v>
      </c>
      <c r="L177" s="16">
        <v>0</v>
      </c>
      <c r="M177" s="16">
        <v>0</v>
      </c>
      <c r="N177" s="16">
        <v>0</v>
      </c>
      <c r="O177" s="16">
        <v>0</v>
      </c>
      <c r="P177" s="16">
        <v>0</v>
      </c>
      <c r="Q177" s="16">
        <v>0</v>
      </c>
      <c r="R177" s="16">
        <v>0</v>
      </c>
      <c r="S177" s="16">
        <v>0</v>
      </c>
      <c r="T177" s="16">
        <v>0</v>
      </c>
      <c r="U177" s="16">
        <v>0</v>
      </c>
      <c r="V177" s="16">
        <v>0</v>
      </c>
      <c r="W177" s="16">
        <v>0</v>
      </c>
      <c r="X177" s="16">
        <v>0</v>
      </c>
      <c r="Y177" s="16">
        <v>0</v>
      </c>
      <c r="Z177" s="16">
        <v>0</v>
      </c>
      <c r="AA177" s="16">
        <v>0</v>
      </c>
      <c r="AB177" s="16">
        <v>0</v>
      </c>
      <c r="AC177" s="16">
        <f t="shared" si="79"/>
        <v>0</v>
      </c>
      <c r="AD177" s="16">
        <v>0</v>
      </c>
      <c r="AE177" s="16">
        <v>0</v>
      </c>
      <c r="AF177" s="16">
        <v>0</v>
      </c>
      <c r="AG177" s="16">
        <v>0</v>
      </c>
      <c r="AH177" s="16">
        <v>0</v>
      </c>
      <c r="AI177" s="16">
        <v>0</v>
      </c>
      <c r="AJ177" s="16">
        <v>0</v>
      </c>
      <c r="AK177" s="16">
        <v>0</v>
      </c>
      <c r="AL177" s="16">
        <v>0</v>
      </c>
      <c r="AM177" s="16">
        <v>0</v>
      </c>
      <c r="AN177" s="16">
        <v>0</v>
      </c>
      <c r="AO177" s="16">
        <v>0</v>
      </c>
      <c r="AP177" s="16">
        <v>0</v>
      </c>
      <c r="AQ177" s="16">
        <v>0</v>
      </c>
      <c r="AR177" s="16">
        <v>0</v>
      </c>
      <c r="AS177" s="16">
        <v>0</v>
      </c>
      <c r="AT177" s="16">
        <v>0</v>
      </c>
      <c r="AU177" s="16">
        <v>0</v>
      </c>
      <c r="AV177" s="16">
        <v>0</v>
      </c>
      <c r="AW177" s="16">
        <v>0</v>
      </c>
      <c r="AX177" s="16">
        <v>0</v>
      </c>
      <c r="AY177" s="16">
        <v>0</v>
      </c>
      <c r="AZ177" s="16">
        <v>0</v>
      </c>
      <c r="BA177" s="16">
        <v>-23</v>
      </c>
      <c r="BB177" s="16">
        <f t="shared" si="93"/>
        <v>-23</v>
      </c>
      <c r="BC177" s="16">
        <f t="shared" si="86"/>
        <v>-23</v>
      </c>
      <c r="BD177" s="16">
        <f t="shared" si="87"/>
        <v>-22000</v>
      </c>
      <c r="BE177" s="16"/>
      <c r="BF177" s="16">
        <f t="shared" si="82"/>
        <v>-22000</v>
      </c>
    </row>
    <row r="178" spans="1:58" ht="15.75" customHeight="1" outlineLevel="1">
      <c r="A178" s="10">
        <v>176</v>
      </c>
      <c r="B178" s="197"/>
      <c r="C178" s="39" t="s">
        <v>188</v>
      </c>
      <c r="D178" s="48">
        <v>410.1</v>
      </c>
      <c r="E178" s="16">
        <v>7830166</v>
      </c>
      <c r="F178" s="16">
        <v>0</v>
      </c>
      <c r="G178" s="16">
        <v>0</v>
      </c>
      <c r="H178" s="16">
        <v>0</v>
      </c>
      <c r="I178" s="16">
        <v>0</v>
      </c>
      <c r="J178" s="16">
        <v>0</v>
      </c>
      <c r="K178" s="16">
        <v>0</v>
      </c>
      <c r="L178" s="16">
        <v>0</v>
      </c>
      <c r="M178" s="16">
        <v>0</v>
      </c>
      <c r="N178" s="16">
        <v>0</v>
      </c>
      <c r="O178" s="16">
        <v>-3808</v>
      </c>
      <c r="P178" s="16">
        <v>0</v>
      </c>
      <c r="Q178" s="16">
        <v>0</v>
      </c>
      <c r="R178" s="16">
        <v>0</v>
      </c>
      <c r="S178" s="16">
        <v>0</v>
      </c>
      <c r="T178" s="16">
        <v>0</v>
      </c>
      <c r="U178" s="16">
        <v>0</v>
      </c>
      <c r="V178" s="16">
        <v>0</v>
      </c>
      <c r="W178" s="16">
        <v>0</v>
      </c>
      <c r="X178" s="16">
        <v>-63000</v>
      </c>
      <c r="Y178" s="16">
        <v>0</v>
      </c>
      <c r="Z178" s="16">
        <v>0</v>
      </c>
      <c r="AA178" s="16">
        <v>0</v>
      </c>
      <c r="AB178" s="16">
        <v>0</v>
      </c>
      <c r="AC178" s="16">
        <f t="shared" si="79"/>
        <v>-66808</v>
      </c>
      <c r="AD178" s="16">
        <v>0</v>
      </c>
      <c r="AE178" s="16">
        <v>0</v>
      </c>
      <c r="AF178" s="16">
        <v>0</v>
      </c>
      <c r="AG178" s="16">
        <v>0</v>
      </c>
      <c r="AH178" s="16">
        <v>-500000</v>
      </c>
      <c r="AI178" s="16">
        <v>0</v>
      </c>
      <c r="AJ178" s="16">
        <v>0</v>
      </c>
      <c r="AK178" s="16">
        <v>0</v>
      </c>
      <c r="AL178" s="16">
        <v>0</v>
      </c>
      <c r="AM178" s="16">
        <v>0</v>
      </c>
      <c r="AN178" s="16">
        <v>0</v>
      </c>
      <c r="AO178" s="16">
        <v>0</v>
      </c>
      <c r="AP178" s="16">
        <v>0</v>
      </c>
      <c r="AQ178" s="16">
        <v>-1</v>
      </c>
      <c r="AR178" s="16">
        <v>-2</v>
      </c>
      <c r="AS178" s="16">
        <v>-3</v>
      </c>
      <c r="AT178" s="16">
        <v>-4</v>
      </c>
      <c r="AU178" s="16">
        <v>-5</v>
      </c>
      <c r="AV178" s="16">
        <v>-6</v>
      </c>
      <c r="AW178" s="16">
        <v>-7</v>
      </c>
      <c r="AX178" s="16">
        <v>-596008</v>
      </c>
      <c r="AY178" s="16">
        <v>-9</v>
      </c>
      <c r="AZ178" s="16">
        <v>-10</v>
      </c>
      <c r="BA178" s="16">
        <v>-368</v>
      </c>
      <c r="BB178" s="16">
        <f t="shared" si="93"/>
        <v>-1096423</v>
      </c>
      <c r="BC178" s="16">
        <f t="shared" si="86"/>
        <v>-1163231</v>
      </c>
      <c r="BD178" s="16">
        <f t="shared" si="87"/>
        <v>6666935</v>
      </c>
      <c r="BE178" s="16"/>
      <c r="BF178" s="16">
        <f t="shared" si="82"/>
        <v>6666935</v>
      </c>
    </row>
    <row r="179" spans="1:58" ht="15.75" customHeight="1" outlineLevel="1">
      <c r="A179" s="10">
        <v>177</v>
      </c>
      <c r="B179" s="197"/>
      <c r="C179" s="39" t="s">
        <v>189</v>
      </c>
      <c r="D179" s="48">
        <v>411.1</v>
      </c>
      <c r="E179" s="16">
        <v>0</v>
      </c>
      <c r="F179" s="16">
        <v>0</v>
      </c>
      <c r="G179" s="16">
        <v>0</v>
      </c>
      <c r="H179" s="16">
        <v>0</v>
      </c>
      <c r="I179" s="16">
        <v>0</v>
      </c>
      <c r="J179" s="16">
        <v>0</v>
      </c>
      <c r="K179" s="16">
        <v>0</v>
      </c>
      <c r="L179" s="16">
        <v>0</v>
      </c>
      <c r="M179" s="16">
        <v>0</v>
      </c>
      <c r="N179" s="16">
        <v>0</v>
      </c>
      <c r="O179" s="16">
        <v>0</v>
      </c>
      <c r="P179" s="16">
        <v>0</v>
      </c>
      <c r="Q179" s="16">
        <v>0</v>
      </c>
      <c r="R179" s="16">
        <v>0</v>
      </c>
      <c r="S179" s="16">
        <v>0</v>
      </c>
      <c r="T179" s="16">
        <v>0</v>
      </c>
      <c r="U179" s="16">
        <v>0</v>
      </c>
      <c r="V179" s="16">
        <v>0</v>
      </c>
      <c r="W179" s="16">
        <v>0</v>
      </c>
      <c r="X179" s="16">
        <v>0</v>
      </c>
      <c r="Y179" s="16">
        <v>0</v>
      </c>
      <c r="Z179" s="16">
        <v>0</v>
      </c>
      <c r="AA179" s="16">
        <v>0</v>
      </c>
      <c r="AB179" s="16">
        <v>0</v>
      </c>
      <c r="AC179" s="16">
        <f t="shared" si="79"/>
        <v>0</v>
      </c>
      <c r="AD179" s="16">
        <v>0</v>
      </c>
      <c r="AE179" s="16">
        <v>0</v>
      </c>
      <c r="AF179" s="16">
        <v>0</v>
      </c>
      <c r="AG179" s="16">
        <v>0</v>
      </c>
      <c r="AH179" s="16">
        <v>0</v>
      </c>
      <c r="AI179" s="16">
        <v>0</v>
      </c>
      <c r="AJ179" s="16">
        <v>0</v>
      </c>
      <c r="AK179" s="16">
        <v>0</v>
      </c>
      <c r="AL179" s="16">
        <v>0</v>
      </c>
      <c r="AM179" s="16">
        <v>0</v>
      </c>
      <c r="AN179" s="16">
        <v>0</v>
      </c>
      <c r="AO179" s="16">
        <v>0</v>
      </c>
      <c r="AP179" s="16">
        <v>0</v>
      </c>
      <c r="AQ179" s="16">
        <v>1</v>
      </c>
      <c r="AR179" s="16">
        <v>2</v>
      </c>
      <c r="AS179" s="16">
        <v>3</v>
      </c>
      <c r="AT179" s="16">
        <v>4</v>
      </c>
      <c r="AU179" s="16">
        <v>5</v>
      </c>
      <c r="AV179" s="16">
        <v>6</v>
      </c>
      <c r="AW179" s="16">
        <v>7</v>
      </c>
      <c r="AX179" s="16">
        <v>8</v>
      </c>
      <c r="AY179" s="16">
        <v>9</v>
      </c>
      <c r="AZ179" s="16">
        <v>10</v>
      </c>
      <c r="BA179" s="16">
        <v>10</v>
      </c>
      <c r="BB179" s="16">
        <f t="shared" si="93"/>
        <v>65</v>
      </c>
      <c r="BC179" s="16">
        <f t="shared" si="86"/>
        <v>65</v>
      </c>
      <c r="BD179" s="16">
        <f t="shared" si="87"/>
        <v>65</v>
      </c>
      <c r="BE179" s="16"/>
      <c r="BF179" s="16">
        <f t="shared" si="82"/>
        <v>65</v>
      </c>
    </row>
    <row r="180" spans="1:58" ht="15.75" customHeight="1">
      <c r="A180" s="10">
        <v>178</v>
      </c>
      <c r="B180" s="198"/>
      <c r="C180" s="40" t="s">
        <v>190</v>
      </c>
      <c r="D180" s="49">
        <v>411.4</v>
      </c>
      <c r="E180" s="16">
        <v>-318215</v>
      </c>
      <c r="F180" s="16">
        <v>0</v>
      </c>
      <c r="G180" s="16">
        <v>0</v>
      </c>
      <c r="H180" s="16">
        <v>0</v>
      </c>
      <c r="I180" s="16">
        <v>0</v>
      </c>
      <c r="J180" s="16">
        <v>0</v>
      </c>
      <c r="K180" s="16">
        <v>0</v>
      </c>
      <c r="L180" s="16">
        <v>0</v>
      </c>
      <c r="M180" s="16">
        <v>0</v>
      </c>
      <c r="N180" s="16">
        <v>0</v>
      </c>
      <c r="O180" s="16">
        <v>0</v>
      </c>
      <c r="P180" s="16">
        <v>0</v>
      </c>
      <c r="Q180" s="16">
        <v>0</v>
      </c>
      <c r="R180" s="16">
        <v>0</v>
      </c>
      <c r="S180" s="16">
        <v>0</v>
      </c>
      <c r="T180" s="16">
        <v>0</v>
      </c>
      <c r="U180" s="16">
        <v>0</v>
      </c>
      <c r="V180" s="16">
        <v>0</v>
      </c>
      <c r="W180" s="16">
        <v>0</v>
      </c>
      <c r="X180" s="16">
        <v>0</v>
      </c>
      <c r="Y180" s="16">
        <v>0</v>
      </c>
      <c r="Z180" s="16">
        <v>0</v>
      </c>
      <c r="AA180" s="16">
        <v>0</v>
      </c>
      <c r="AB180" s="16">
        <v>0</v>
      </c>
      <c r="AC180" s="16">
        <f t="shared" si="79"/>
        <v>0</v>
      </c>
      <c r="AD180" s="16">
        <v>0</v>
      </c>
      <c r="AE180" s="16">
        <v>0</v>
      </c>
      <c r="AF180" s="16">
        <v>0</v>
      </c>
      <c r="AG180" s="16">
        <v>0</v>
      </c>
      <c r="AH180" s="16">
        <v>0</v>
      </c>
      <c r="AI180" s="16">
        <v>0</v>
      </c>
      <c r="AJ180" s="16">
        <v>0</v>
      </c>
      <c r="AK180" s="16">
        <v>0</v>
      </c>
      <c r="AL180" s="16">
        <v>0</v>
      </c>
      <c r="AM180" s="16">
        <v>0</v>
      </c>
      <c r="AN180" s="16">
        <v>0</v>
      </c>
      <c r="AO180" s="16">
        <v>0</v>
      </c>
      <c r="AP180" s="16">
        <v>0</v>
      </c>
      <c r="AQ180" s="16">
        <v>0</v>
      </c>
      <c r="AR180" s="16">
        <v>0</v>
      </c>
      <c r="AS180" s="16">
        <v>0</v>
      </c>
      <c r="AT180" s="16">
        <v>0</v>
      </c>
      <c r="AU180" s="16">
        <v>0</v>
      </c>
      <c r="AV180" s="16">
        <v>0</v>
      </c>
      <c r="AW180" s="16">
        <v>0</v>
      </c>
      <c r="AX180" s="16">
        <v>0</v>
      </c>
      <c r="AY180" s="16">
        <v>0</v>
      </c>
      <c r="AZ180" s="16">
        <v>0</v>
      </c>
      <c r="BA180" s="16">
        <v>215</v>
      </c>
      <c r="BB180" s="16">
        <f t="shared" si="93"/>
        <v>215</v>
      </c>
      <c r="BC180" s="16">
        <f t="shared" si="86"/>
        <v>215</v>
      </c>
      <c r="BD180" s="16">
        <f t="shared" si="87"/>
        <v>-318000</v>
      </c>
      <c r="BE180" s="16"/>
      <c r="BF180" s="16">
        <f t="shared" si="82"/>
        <v>-318000</v>
      </c>
    </row>
    <row r="181" spans="1:58" ht="16.5" thickBot="1">
      <c r="A181" s="10">
        <v>179</v>
      </c>
      <c r="B181" s="199" t="s">
        <v>191</v>
      </c>
      <c r="C181" s="199"/>
      <c r="D181" s="200"/>
      <c r="E181" s="28">
        <f>SUM(E175:E180)</f>
        <v>76385782</v>
      </c>
      <c r="F181" s="28">
        <f>SUM(F175:F180)</f>
        <v>-247.051896</v>
      </c>
      <c r="G181" s="28">
        <f t="shared" ref="G181:BA181" si="98">SUM(G175:G180)</f>
        <v>-11996.246808</v>
      </c>
      <c r="H181" s="28">
        <f t="shared" si="98"/>
        <v>19542.863759999997</v>
      </c>
      <c r="I181" s="28">
        <f t="shared" si="98"/>
        <v>251479.61632771473</v>
      </c>
      <c r="J181" s="28">
        <f t="shared" si="98"/>
        <v>-18821822.73</v>
      </c>
      <c r="K181" s="28">
        <f t="shared" si="98"/>
        <v>790741.81</v>
      </c>
      <c r="L181" s="28">
        <f t="shared" si="98"/>
        <v>-301748.15999999997</v>
      </c>
      <c r="M181" s="28">
        <f t="shared" si="98"/>
        <v>78077.58</v>
      </c>
      <c r="N181" s="28">
        <f t="shared" si="98"/>
        <v>-10732.68</v>
      </c>
      <c r="O181" s="28">
        <f t="shared" si="98"/>
        <v>-2630</v>
      </c>
      <c r="P181" s="28">
        <f t="shared" si="98"/>
        <v>10896.689999999999</v>
      </c>
      <c r="Q181" s="28">
        <f t="shared" si="98"/>
        <v>26649.07</v>
      </c>
      <c r="R181" s="28">
        <f t="shared" si="98"/>
        <v>12215.07</v>
      </c>
      <c r="S181" s="28">
        <f t="shared" si="98"/>
        <v>-312704.25669083046</v>
      </c>
      <c r="T181" s="28">
        <f t="shared" si="98"/>
        <v>-1132251.0852031074</v>
      </c>
      <c r="U181" s="28">
        <f t="shared" si="98"/>
        <v>257030.75999999998</v>
      </c>
      <c r="V181" s="28">
        <f t="shared" si="98"/>
        <v>-158113.19999999998</v>
      </c>
      <c r="W181" s="28">
        <f t="shared" si="98"/>
        <v>933733.79892744159</v>
      </c>
      <c r="X181" s="28">
        <f t="shared" si="98"/>
        <v>352321.64809870394</v>
      </c>
      <c r="Y181" s="28">
        <f t="shared" si="98"/>
        <v>1050.21</v>
      </c>
      <c r="Z181" s="28">
        <f t="shared" si="98"/>
        <v>194523.41999999998</v>
      </c>
      <c r="AA181" s="28">
        <f t="shared" si="98"/>
        <v>-1231650</v>
      </c>
      <c r="AB181" s="28">
        <f t="shared" si="98"/>
        <v>-499186.92843157932</v>
      </c>
      <c r="AC181" s="28">
        <f t="shared" si="79"/>
        <v>-19554819.801915653</v>
      </c>
      <c r="AD181" s="28">
        <f t="shared" si="98"/>
        <v>3062430</v>
      </c>
      <c r="AE181" s="28">
        <f t="shared" si="98"/>
        <v>232050</v>
      </c>
      <c r="AF181" s="28">
        <f t="shared" si="98"/>
        <v>4149367.8975509331</v>
      </c>
      <c r="AG181" s="28">
        <f t="shared" si="98"/>
        <v>511632.89352000004</v>
      </c>
      <c r="AH181" s="28">
        <f t="shared" si="98"/>
        <v>-500000</v>
      </c>
      <c r="AI181" s="28">
        <f t="shared" si="98"/>
        <v>-686151.99679949123</v>
      </c>
      <c r="AJ181" s="28">
        <f t="shared" si="98"/>
        <v>66681.3</v>
      </c>
      <c r="AK181" s="28">
        <f t="shared" si="98"/>
        <v>-235187.18999999989</v>
      </c>
      <c r="AL181" s="28">
        <f t="shared" si="98"/>
        <v>-743211.84</v>
      </c>
      <c r="AM181" s="28">
        <f t="shared" si="98"/>
        <v>-422678.97</v>
      </c>
      <c r="AN181" s="28">
        <f t="shared" si="98"/>
        <v>1349414.01</v>
      </c>
      <c r="AO181" s="28">
        <f t="shared" si="98"/>
        <v>-279743.31</v>
      </c>
      <c r="AP181" s="28">
        <f t="shared" si="98"/>
        <v>-434497.728</v>
      </c>
      <c r="AQ181" s="28">
        <f t="shared" si="98"/>
        <v>-216938.06399999998</v>
      </c>
      <c r="AR181" s="28">
        <f t="shared" si="98"/>
        <v>-538889.90399999998</v>
      </c>
      <c r="AS181" s="28">
        <f t="shared" si="98"/>
        <v>-334421.47199999995</v>
      </c>
      <c r="AT181" s="28">
        <f t="shared" si="98"/>
        <v>-469344.28799999994</v>
      </c>
      <c r="AU181" s="28">
        <f t="shared" si="98"/>
        <v>-2509133.3296814738</v>
      </c>
      <c r="AV181" s="28">
        <f t="shared" si="98"/>
        <v>-979382.2520160001</v>
      </c>
      <c r="AW181" s="28">
        <f t="shared" si="98"/>
        <v>-635782.09296000004</v>
      </c>
      <c r="AX181" s="28">
        <f t="shared" si="98"/>
        <v>-623738.70441719703</v>
      </c>
      <c r="AY181" s="28">
        <f t="shared" si="98"/>
        <v>3420.69</v>
      </c>
      <c r="AZ181" s="28">
        <f t="shared" si="98"/>
        <v>159061.42879199999</v>
      </c>
      <c r="BA181" s="28">
        <f t="shared" si="98"/>
        <v>-919.27607311913744</v>
      </c>
      <c r="BB181" s="28">
        <f t="shared" si="93"/>
        <v>-75962.198084347299</v>
      </c>
      <c r="BC181" s="28">
        <f t="shared" si="86"/>
        <v>-19630782</v>
      </c>
      <c r="BD181" s="28">
        <f t="shared" si="87"/>
        <v>56755000</v>
      </c>
      <c r="BE181" s="28">
        <f t="shared" ref="BE181" si="99">SUM(BE175:BE180)</f>
        <v>10577000</v>
      </c>
      <c r="BF181" s="28">
        <f t="shared" si="82"/>
        <v>67332000</v>
      </c>
    </row>
    <row r="182" spans="1:58" ht="15.6" customHeight="1" outlineLevel="1" thickTop="1">
      <c r="A182" s="10">
        <v>180</v>
      </c>
      <c r="B182" s="196" t="s">
        <v>192</v>
      </c>
      <c r="C182" s="17" t="s">
        <v>193</v>
      </c>
      <c r="D182" s="25">
        <v>411.6</v>
      </c>
      <c r="E182" s="16">
        <v>0</v>
      </c>
      <c r="F182" s="16">
        <v>0</v>
      </c>
      <c r="G182" s="16">
        <v>0</v>
      </c>
      <c r="H182" s="16">
        <v>0</v>
      </c>
      <c r="I182" s="16">
        <v>0</v>
      </c>
      <c r="J182" s="16">
        <v>0</v>
      </c>
      <c r="K182" s="16">
        <v>0</v>
      </c>
      <c r="L182" s="16">
        <v>0</v>
      </c>
      <c r="M182" s="16">
        <v>0</v>
      </c>
      <c r="N182" s="16">
        <v>0</v>
      </c>
      <c r="O182" s="16">
        <v>0</v>
      </c>
      <c r="P182" s="16">
        <v>0</v>
      </c>
      <c r="Q182" s="16">
        <v>0</v>
      </c>
      <c r="R182" s="16">
        <v>-58167</v>
      </c>
      <c r="S182" s="16">
        <v>0</v>
      </c>
      <c r="T182" s="16">
        <v>0</v>
      </c>
      <c r="U182" s="16">
        <v>0</v>
      </c>
      <c r="V182" s="16">
        <v>0</v>
      </c>
      <c r="W182" s="16">
        <v>0</v>
      </c>
      <c r="X182" s="16">
        <v>0</v>
      </c>
      <c r="Y182" s="16">
        <v>0</v>
      </c>
      <c r="Z182" s="16">
        <v>0</v>
      </c>
      <c r="AA182" s="16">
        <v>0</v>
      </c>
      <c r="AB182" s="16">
        <v>0</v>
      </c>
      <c r="AC182" s="16">
        <f t="shared" si="79"/>
        <v>-58167</v>
      </c>
      <c r="AD182" s="16">
        <v>0</v>
      </c>
      <c r="AE182" s="16">
        <v>0</v>
      </c>
      <c r="AF182" s="16">
        <v>0</v>
      </c>
      <c r="AG182" s="16">
        <v>0</v>
      </c>
      <c r="AH182" s="16">
        <v>0</v>
      </c>
      <c r="AI182" s="16">
        <v>0</v>
      </c>
      <c r="AJ182" s="16">
        <v>0</v>
      </c>
      <c r="AK182" s="16">
        <v>0</v>
      </c>
      <c r="AL182" s="16">
        <v>0</v>
      </c>
      <c r="AM182" s="16">
        <v>0</v>
      </c>
      <c r="AN182" s="16">
        <v>0</v>
      </c>
      <c r="AO182" s="16">
        <v>0</v>
      </c>
      <c r="AP182" s="16">
        <v>0</v>
      </c>
      <c r="AQ182" s="16">
        <v>0</v>
      </c>
      <c r="AR182" s="16">
        <v>0</v>
      </c>
      <c r="AS182" s="16">
        <v>0</v>
      </c>
      <c r="AT182" s="16">
        <v>0</v>
      </c>
      <c r="AU182" s="16">
        <v>0</v>
      </c>
      <c r="AV182" s="16">
        <v>0</v>
      </c>
      <c r="AW182" s="16">
        <v>0</v>
      </c>
      <c r="AX182" s="16">
        <v>0</v>
      </c>
      <c r="AY182" s="16">
        <v>0</v>
      </c>
      <c r="AZ182" s="16">
        <v>0</v>
      </c>
      <c r="BA182" s="16">
        <v>167</v>
      </c>
      <c r="BB182" s="16">
        <f t="shared" si="93"/>
        <v>167</v>
      </c>
      <c r="BC182" s="16">
        <f t="shared" si="86"/>
        <v>-58000</v>
      </c>
      <c r="BD182" s="16">
        <f t="shared" si="87"/>
        <v>-58000</v>
      </c>
      <c r="BE182" s="16"/>
      <c r="BF182" s="16">
        <f t="shared" si="82"/>
        <v>-58000</v>
      </c>
    </row>
    <row r="183" spans="1:58" outlineLevel="1">
      <c r="A183" s="10">
        <v>181</v>
      </c>
      <c r="B183" s="197"/>
      <c r="C183" s="17" t="s">
        <v>194</v>
      </c>
      <c r="D183" s="25">
        <v>411.7</v>
      </c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  <c r="AA183" s="16"/>
      <c r="AB183" s="16"/>
      <c r="AC183" s="16">
        <f t="shared" si="79"/>
        <v>0</v>
      </c>
      <c r="AD183" s="16"/>
      <c r="AE183" s="16"/>
      <c r="AF183" s="16"/>
      <c r="AG183" s="16"/>
      <c r="AH183" s="16"/>
      <c r="AI183" s="16"/>
      <c r="AJ183" s="16"/>
      <c r="AK183" s="16"/>
      <c r="AL183" s="16"/>
      <c r="AM183" s="16"/>
      <c r="AN183" s="16"/>
      <c r="AO183" s="16"/>
      <c r="AP183" s="16"/>
      <c r="AQ183" s="16"/>
      <c r="AR183" s="16"/>
      <c r="AS183" s="16"/>
      <c r="AT183" s="16"/>
      <c r="AU183" s="16"/>
      <c r="AV183" s="16"/>
      <c r="AW183" s="16"/>
      <c r="AX183" s="16"/>
      <c r="AY183" s="16"/>
      <c r="AZ183" s="16"/>
      <c r="BA183" s="16"/>
      <c r="BB183" s="16">
        <f t="shared" si="93"/>
        <v>0</v>
      </c>
      <c r="BC183" s="16">
        <f t="shared" si="86"/>
        <v>0</v>
      </c>
      <c r="BD183" s="16">
        <f t="shared" si="87"/>
        <v>0</v>
      </c>
      <c r="BE183" s="16"/>
      <c r="BF183" s="16">
        <f t="shared" si="82"/>
        <v>0</v>
      </c>
    </row>
    <row r="184" spans="1:58" outlineLevel="1">
      <c r="A184" s="10">
        <v>182</v>
      </c>
      <c r="B184" s="197"/>
      <c r="C184" s="17" t="s">
        <v>195</v>
      </c>
      <c r="D184" s="25">
        <v>411.8</v>
      </c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  <c r="AA184" s="16"/>
      <c r="AB184" s="16"/>
      <c r="AC184" s="16">
        <f t="shared" si="79"/>
        <v>0</v>
      </c>
      <c r="AD184" s="16"/>
      <c r="AE184" s="16"/>
      <c r="AF184" s="16"/>
      <c r="AG184" s="16"/>
      <c r="AH184" s="16"/>
      <c r="AI184" s="16"/>
      <c r="AJ184" s="16"/>
      <c r="AK184" s="16"/>
      <c r="AL184" s="16"/>
      <c r="AM184" s="16"/>
      <c r="AN184" s="16"/>
      <c r="AO184" s="16"/>
      <c r="AP184" s="16"/>
      <c r="AQ184" s="16"/>
      <c r="AR184" s="16"/>
      <c r="AS184" s="16"/>
      <c r="AT184" s="16"/>
      <c r="AU184" s="16"/>
      <c r="AV184" s="16"/>
      <c r="AW184" s="16"/>
      <c r="AX184" s="16"/>
      <c r="AY184" s="16"/>
      <c r="AZ184" s="16"/>
      <c r="BA184" s="16"/>
      <c r="BB184" s="16">
        <f t="shared" si="93"/>
        <v>0</v>
      </c>
      <c r="BC184" s="16">
        <f t="shared" si="86"/>
        <v>0</v>
      </c>
      <c r="BD184" s="16">
        <f t="shared" si="87"/>
        <v>0</v>
      </c>
      <c r="BE184" s="16"/>
      <c r="BF184" s="16">
        <f t="shared" si="82"/>
        <v>0</v>
      </c>
    </row>
    <row r="185" spans="1:58" outlineLevel="1">
      <c r="A185" s="10">
        <v>183</v>
      </c>
      <c r="B185" s="197"/>
      <c r="C185" s="17" t="s">
        <v>196</v>
      </c>
      <c r="D185" s="25">
        <v>411.9</v>
      </c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  <c r="AA185" s="16"/>
      <c r="AB185" s="16"/>
      <c r="AC185" s="16">
        <f t="shared" si="79"/>
        <v>0</v>
      </c>
      <c r="AD185" s="16"/>
      <c r="AE185" s="16"/>
      <c r="AF185" s="16"/>
      <c r="AG185" s="16"/>
      <c r="AH185" s="16"/>
      <c r="AI185" s="16"/>
      <c r="AJ185" s="16"/>
      <c r="AK185" s="16"/>
      <c r="AL185" s="16"/>
      <c r="AM185" s="16"/>
      <c r="AN185" s="16"/>
      <c r="AO185" s="16"/>
      <c r="AP185" s="16"/>
      <c r="AQ185" s="16"/>
      <c r="AR185" s="16"/>
      <c r="AS185" s="16"/>
      <c r="AT185" s="16"/>
      <c r="AU185" s="16"/>
      <c r="AV185" s="16"/>
      <c r="AW185" s="16"/>
      <c r="AX185" s="16"/>
      <c r="AY185" s="16"/>
      <c r="AZ185" s="16"/>
      <c r="BA185" s="16"/>
      <c r="BB185" s="16">
        <f t="shared" si="93"/>
        <v>0</v>
      </c>
      <c r="BC185" s="16">
        <f t="shared" si="86"/>
        <v>0</v>
      </c>
      <c r="BD185" s="16">
        <f t="shared" si="87"/>
        <v>0</v>
      </c>
      <c r="BE185" s="16"/>
      <c r="BF185" s="16">
        <f t="shared" si="82"/>
        <v>0</v>
      </c>
    </row>
    <row r="186" spans="1:58" outlineLevel="1">
      <c r="A186" s="10">
        <v>184</v>
      </c>
      <c r="B186" s="197"/>
      <c r="C186" s="17" t="s">
        <v>197</v>
      </c>
      <c r="D186" s="25">
        <v>412</v>
      </c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  <c r="AA186" s="16"/>
      <c r="AB186" s="16"/>
      <c r="AC186" s="16">
        <f t="shared" si="79"/>
        <v>0</v>
      </c>
      <c r="AD186" s="16"/>
      <c r="AE186" s="16"/>
      <c r="AF186" s="16"/>
      <c r="AG186" s="16"/>
      <c r="AH186" s="16"/>
      <c r="AI186" s="16"/>
      <c r="AJ186" s="16"/>
      <c r="AK186" s="16"/>
      <c r="AL186" s="16"/>
      <c r="AM186" s="16"/>
      <c r="AN186" s="16"/>
      <c r="AO186" s="16"/>
      <c r="AP186" s="16"/>
      <c r="AQ186" s="16"/>
      <c r="AR186" s="16"/>
      <c r="AS186" s="16"/>
      <c r="AT186" s="16"/>
      <c r="AU186" s="16"/>
      <c r="AV186" s="16"/>
      <c r="AW186" s="16"/>
      <c r="AX186" s="16"/>
      <c r="AY186" s="16"/>
      <c r="AZ186" s="16"/>
      <c r="BA186" s="16"/>
      <c r="BB186" s="16">
        <f t="shared" si="93"/>
        <v>0</v>
      </c>
      <c r="BC186" s="16">
        <f t="shared" si="86"/>
        <v>0</v>
      </c>
      <c r="BD186" s="16">
        <f t="shared" si="87"/>
        <v>0</v>
      </c>
      <c r="BE186" s="16"/>
      <c r="BF186" s="16">
        <f t="shared" si="82"/>
        <v>0</v>
      </c>
    </row>
    <row r="187" spans="1:58" outlineLevel="1">
      <c r="A187" s="10">
        <v>185</v>
      </c>
      <c r="B187" s="197"/>
      <c r="C187" s="17" t="s">
        <v>198</v>
      </c>
      <c r="D187" s="25">
        <v>413</v>
      </c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  <c r="AA187" s="16"/>
      <c r="AB187" s="16"/>
      <c r="AC187" s="16">
        <f t="shared" si="79"/>
        <v>0</v>
      </c>
      <c r="AD187" s="16"/>
      <c r="AE187" s="16"/>
      <c r="AF187" s="16"/>
      <c r="AG187" s="16"/>
      <c r="AH187" s="16"/>
      <c r="AI187" s="16"/>
      <c r="AJ187" s="16"/>
      <c r="AK187" s="16"/>
      <c r="AL187" s="16"/>
      <c r="AM187" s="16"/>
      <c r="AN187" s="16"/>
      <c r="AO187" s="16"/>
      <c r="AP187" s="16"/>
      <c r="AQ187" s="16"/>
      <c r="AR187" s="16"/>
      <c r="AS187" s="16"/>
      <c r="AT187" s="16"/>
      <c r="AU187" s="16"/>
      <c r="AV187" s="16"/>
      <c r="AW187" s="16"/>
      <c r="AX187" s="16"/>
      <c r="AY187" s="16"/>
      <c r="AZ187" s="16"/>
      <c r="BA187" s="16"/>
      <c r="BB187" s="16">
        <f t="shared" si="93"/>
        <v>0</v>
      </c>
      <c r="BC187" s="16">
        <f t="shared" si="86"/>
        <v>0</v>
      </c>
      <c r="BD187" s="16">
        <f t="shared" si="87"/>
        <v>0</v>
      </c>
      <c r="BE187" s="16"/>
      <c r="BF187" s="16">
        <f t="shared" si="82"/>
        <v>0</v>
      </c>
    </row>
    <row r="188" spans="1:58">
      <c r="A188" s="10">
        <v>186</v>
      </c>
      <c r="B188" s="198"/>
      <c r="C188" s="17" t="s">
        <v>199</v>
      </c>
      <c r="D188" s="25">
        <v>414</v>
      </c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  <c r="AA188" s="16"/>
      <c r="AB188" s="16"/>
      <c r="AC188" s="16">
        <f t="shared" si="79"/>
        <v>0</v>
      </c>
      <c r="AD188" s="16"/>
      <c r="AE188" s="16"/>
      <c r="AF188" s="16"/>
      <c r="AG188" s="16"/>
      <c r="AH188" s="16"/>
      <c r="AI188" s="16"/>
      <c r="AJ188" s="16"/>
      <c r="AK188" s="16"/>
      <c r="AL188" s="16"/>
      <c r="AM188" s="16"/>
      <c r="AN188" s="16"/>
      <c r="AO188" s="16"/>
      <c r="AP188" s="16"/>
      <c r="AQ188" s="16"/>
      <c r="AR188" s="16"/>
      <c r="AS188" s="16"/>
      <c r="AT188" s="16"/>
      <c r="AU188" s="16"/>
      <c r="AV188" s="16"/>
      <c r="AW188" s="16"/>
      <c r="AX188" s="16"/>
      <c r="AY188" s="16"/>
      <c r="AZ188" s="16"/>
      <c r="BA188" s="16"/>
      <c r="BB188" s="16">
        <f t="shared" si="93"/>
        <v>0</v>
      </c>
      <c r="BC188" s="16">
        <f t="shared" si="86"/>
        <v>0</v>
      </c>
      <c r="BD188" s="16">
        <f t="shared" si="87"/>
        <v>0</v>
      </c>
      <c r="BE188" s="16"/>
      <c r="BF188" s="16">
        <f t="shared" si="82"/>
        <v>0</v>
      </c>
    </row>
    <row r="189" spans="1:58" ht="16.5" thickBot="1">
      <c r="A189" s="10">
        <v>187</v>
      </c>
      <c r="B189" s="199" t="s">
        <v>200</v>
      </c>
      <c r="C189" s="199"/>
      <c r="D189" s="200"/>
      <c r="E189" s="28">
        <f>SUM(E182:E188)</f>
        <v>0</v>
      </c>
      <c r="F189" s="28">
        <f>SUM(F182:F188)</f>
        <v>0</v>
      </c>
      <c r="G189" s="28">
        <f t="shared" ref="G189:AB189" si="100">SUM(G182:G188)</f>
        <v>0</v>
      </c>
      <c r="H189" s="28">
        <f t="shared" si="100"/>
        <v>0</v>
      </c>
      <c r="I189" s="28">
        <f t="shared" si="100"/>
        <v>0</v>
      </c>
      <c r="J189" s="28">
        <f t="shared" si="100"/>
        <v>0</v>
      </c>
      <c r="K189" s="28">
        <f t="shared" si="100"/>
        <v>0</v>
      </c>
      <c r="L189" s="28">
        <f t="shared" si="100"/>
        <v>0</v>
      </c>
      <c r="M189" s="28">
        <f t="shared" si="100"/>
        <v>0</v>
      </c>
      <c r="N189" s="28">
        <f t="shared" si="100"/>
        <v>0</v>
      </c>
      <c r="O189" s="28">
        <f t="shared" si="100"/>
        <v>0</v>
      </c>
      <c r="P189" s="28">
        <f t="shared" si="100"/>
        <v>0</v>
      </c>
      <c r="Q189" s="28">
        <f t="shared" si="100"/>
        <v>0</v>
      </c>
      <c r="R189" s="28">
        <f t="shared" si="100"/>
        <v>-58167</v>
      </c>
      <c r="S189" s="28">
        <f t="shared" si="100"/>
        <v>0</v>
      </c>
      <c r="T189" s="28">
        <f t="shared" si="100"/>
        <v>0</v>
      </c>
      <c r="U189" s="28">
        <f t="shared" si="100"/>
        <v>0</v>
      </c>
      <c r="V189" s="28">
        <f t="shared" si="100"/>
        <v>0</v>
      </c>
      <c r="W189" s="28">
        <f t="shared" si="100"/>
        <v>0</v>
      </c>
      <c r="X189" s="28">
        <f t="shared" si="100"/>
        <v>0</v>
      </c>
      <c r="Y189" s="28">
        <f t="shared" si="100"/>
        <v>0</v>
      </c>
      <c r="Z189" s="28">
        <f t="shared" si="100"/>
        <v>0</v>
      </c>
      <c r="AA189" s="28">
        <f t="shared" si="100"/>
        <v>0</v>
      </c>
      <c r="AB189" s="28">
        <f t="shared" si="100"/>
        <v>0</v>
      </c>
      <c r="AC189" s="28">
        <f t="shared" si="79"/>
        <v>-58167</v>
      </c>
      <c r="AD189" s="28">
        <f t="shared" ref="AD189:BA189" si="101">SUM(AD182:AD188)</f>
        <v>0</v>
      </c>
      <c r="AE189" s="28">
        <f t="shared" si="101"/>
        <v>0</v>
      </c>
      <c r="AF189" s="28">
        <f t="shared" si="101"/>
        <v>0</v>
      </c>
      <c r="AG189" s="28">
        <f t="shared" si="101"/>
        <v>0</v>
      </c>
      <c r="AH189" s="28">
        <f t="shared" si="101"/>
        <v>0</v>
      </c>
      <c r="AI189" s="28">
        <f t="shared" si="101"/>
        <v>0</v>
      </c>
      <c r="AJ189" s="28">
        <f t="shared" si="101"/>
        <v>0</v>
      </c>
      <c r="AK189" s="28">
        <f t="shared" si="101"/>
        <v>0</v>
      </c>
      <c r="AL189" s="28">
        <f t="shared" si="101"/>
        <v>0</v>
      </c>
      <c r="AM189" s="28">
        <f t="shared" si="101"/>
        <v>0</v>
      </c>
      <c r="AN189" s="28">
        <f t="shared" si="101"/>
        <v>0</v>
      </c>
      <c r="AO189" s="28">
        <f t="shared" si="101"/>
        <v>0</v>
      </c>
      <c r="AP189" s="28">
        <f t="shared" si="101"/>
        <v>0</v>
      </c>
      <c r="AQ189" s="28">
        <f t="shared" si="101"/>
        <v>0</v>
      </c>
      <c r="AR189" s="28">
        <f t="shared" si="101"/>
        <v>0</v>
      </c>
      <c r="AS189" s="28">
        <f t="shared" si="101"/>
        <v>0</v>
      </c>
      <c r="AT189" s="28">
        <f t="shared" si="101"/>
        <v>0</v>
      </c>
      <c r="AU189" s="28">
        <f t="shared" si="101"/>
        <v>0</v>
      </c>
      <c r="AV189" s="28">
        <f t="shared" si="101"/>
        <v>0</v>
      </c>
      <c r="AW189" s="28">
        <f t="shared" si="101"/>
        <v>0</v>
      </c>
      <c r="AX189" s="28">
        <f t="shared" si="101"/>
        <v>0</v>
      </c>
      <c r="AY189" s="28">
        <f t="shared" si="101"/>
        <v>0</v>
      </c>
      <c r="AZ189" s="28">
        <f t="shared" si="101"/>
        <v>0</v>
      </c>
      <c r="BA189" s="28">
        <f t="shared" si="101"/>
        <v>167</v>
      </c>
      <c r="BB189" s="28">
        <f t="shared" si="93"/>
        <v>167</v>
      </c>
      <c r="BC189" s="28">
        <f t="shared" si="86"/>
        <v>-58000</v>
      </c>
      <c r="BD189" s="28">
        <f t="shared" si="87"/>
        <v>-58000</v>
      </c>
      <c r="BE189" s="28">
        <f t="shared" ref="BE189" si="102">SUM(BE182:BE188)</f>
        <v>0</v>
      </c>
      <c r="BF189" s="28">
        <f t="shared" si="82"/>
        <v>-58000</v>
      </c>
    </row>
    <row r="190" spans="1:58" ht="16.5" thickTop="1">
      <c r="A190" s="10">
        <v>188</v>
      </c>
      <c r="B190" s="190" t="s">
        <v>201</v>
      </c>
      <c r="C190" s="190"/>
      <c r="D190" s="191"/>
      <c r="E190" s="50">
        <f>E76+E104+E127+E133+E138+E153+E161+E172+E174+E181+E189</f>
        <v>546435189.54999995</v>
      </c>
      <c r="F190" s="50">
        <f>F76+F104+F127+F133+F138+F153+F161+F172+F174+F181+F189</f>
        <v>-247.051896</v>
      </c>
      <c r="G190" s="50">
        <f t="shared" ref="G190:AB190" si="103">G76+G104+G127+G133+G138+G153+G161+G172+G174+G181+G189</f>
        <v>45092.753192000004</v>
      </c>
      <c r="H190" s="50">
        <f t="shared" si="103"/>
        <v>19542.863759999997</v>
      </c>
      <c r="I190" s="50">
        <f t="shared" si="103"/>
        <v>251479.61632771473</v>
      </c>
      <c r="J190" s="50">
        <f t="shared" si="103"/>
        <v>-18821822.73</v>
      </c>
      <c r="K190" s="50">
        <f t="shared" si="103"/>
        <v>790741.81</v>
      </c>
      <c r="L190" s="50">
        <f t="shared" si="103"/>
        <v>1135147.8400000001</v>
      </c>
      <c r="M190" s="50">
        <f t="shared" si="103"/>
        <v>-293720.42</v>
      </c>
      <c r="N190" s="50">
        <f t="shared" si="103"/>
        <v>40375.32</v>
      </c>
      <c r="O190" s="50">
        <f t="shared" si="103"/>
        <v>-2630</v>
      </c>
      <c r="P190" s="50">
        <f t="shared" si="103"/>
        <v>-40992.31</v>
      </c>
      <c r="Q190" s="50">
        <f t="shared" si="103"/>
        <v>26649.07</v>
      </c>
      <c r="R190" s="50">
        <f t="shared" si="103"/>
        <v>-45951.93</v>
      </c>
      <c r="S190" s="50">
        <f t="shared" si="103"/>
        <v>-333132.44824668183</v>
      </c>
      <c r="T190" s="50">
        <f t="shared" si="103"/>
        <v>-20836806.385185692</v>
      </c>
      <c r="U190" s="50">
        <f t="shared" si="103"/>
        <v>-966925.24</v>
      </c>
      <c r="V190" s="50">
        <f t="shared" si="103"/>
        <v>594806.80000000005</v>
      </c>
      <c r="W190" s="50">
        <f t="shared" si="103"/>
        <v>933733.79892744159</v>
      </c>
      <c r="X190" s="50">
        <f t="shared" si="103"/>
        <v>666925.65918319509</v>
      </c>
      <c r="Y190" s="50">
        <f t="shared" si="103"/>
        <v>-3950.79</v>
      </c>
      <c r="Z190" s="50">
        <f t="shared" si="103"/>
        <v>-731778.58000000007</v>
      </c>
      <c r="AA190" s="50">
        <f t="shared" si="103"/>
        <v>-51719650</v>
      </c>
      <c r="AB190" s="50">
        <f t="shared" si="103"/>
        <v>1355886.0715684206</v>
      </c>
      <c r="AC190" s="50">
        <f t="shared" si="79"/>
        <v>-87937226.282369599</v>
      </c>
      <c r="AD190" s="50">
        <f t="shared" ref="AD190:BA190" si="104">AD76+AD104+AD127+AD133+AD138+AD153+AD161+AD172+AD174+AD181+AD189</f>
        <v>8794430</v>
      </c>
      <c r="AE190" s="50">
        <f t="shared" si="104"/>
        <v>-214950</v>
      </c>
      <c r="AF190" s="50">
        <f t="shared" si="104"/>
        <v>4291259.7033317601</v>
      </c>
      <c r="AG190" s="50">
        <f t="shared" si="104"/>
        <v>-1905725.1064800001</v>
      </c>
      <c r="AH190" s="50">
        <f t="shared" si="104"/>
        <v>-500000</v>
      </c>
      <c r="AI190" s="50">
        <f t="shared" si="104"/>
        <v>2581238.464150467</v>
      </c>
      <c r="AJ190" s="50">
        <f t="shared" si="104"/>
        <v>-250848.7</v>
      </c>
      <c r="AK190" s="50">
        <f t="shared" si="104"/>
        <v>884751.80999999959</v>
      </c>
      <c r="AL190" s="50">
        <f t="shared" si="104"/>
        <v>2795892.16</v>
      </c>
      <c r="AM190" s="50">
        <f t="shared" si="104"/>
        <v>1590078.03</v>
      </c>
      <c r="AN190" s="50">
        <f t="shared" si="104"/>
        <v>1349414.01</v>
      </c>
      <c r="AO190" s="50">
        <f t="shared" si="104"/>
        <v>1052367.69</v>
      </c>
      <c r="AP190" s="50">
        <f t="shared" si="104"/>
        <v>1403502.2719999999</v>
      </c>
      <c r="AQ190" s="50">
        <f t="shared" si="104"/>
        <v>238061.93600000002</v>
      </c>
      <c r="AR190" s="50">
        <f t="shared" si="104"/>
        <v>749110.09600000002</v>
      </c>
      <c r="AS190" s="50">
        <f t="shared" si="104"/>
        <v>375578.52800000005</v>
      </c>
      <c r="AT190" s="50">
        <f t="shared" si="104"/>
        <v>1495655.7120000001</v>
      </c>
      <c r="AU190" s="50">
        <f t="shared" si="104"/>
        <v>7153459.373182687</v>
      </c>
      <c r="AV190" s="50">
        <f t="shared" si="104"/>
        <v>3358806.747984</v>
      </c>
      <c r="AW190" s="50">
        <f t="shared" si="104"/>
        <v>2159657.90704</v>
      </c>
      <c r="AX190" s="50">
        <f t="shared" si="104"/>
        <v>-104601.70441719703</v>
      </c>
      <c r="AY190" s="50">
        <f t="shared" si="104"/>
        <v>-12868.31</v>
      </c>
      <c r="AZ190" s="50">
        <f t="shared" si="104"/>
        <v>159061.42879199999</v>
      </c>
      <c r="BA190" s="50">
        <f t="shared" si="104"/>
        <v>-295.31521412671646</v>
      </c>
      <c r="BB190" s="50">
        <f t="shared" si="93"/>
        <v>37443036.732369594</v>
      </c>
      <c r="BC190" s="50">
        <f t="shared" si="86"/>
        <v>-50494189.550000004</v>
      </c>
      <c r="BD190" s="50">
        <f t="shared" si="87"/>
        <v>495940999.99999994</v>
      </c>
      <c r="BE190" s="50">
        <f t="shared" ref="BE190" si="105">BE76+BE104+BE127+BE133+BE138+BE153+BE161+BE172+BE174+BE181+BE189</f>
        <v>10812000</v>
      </c>
      <c r="BF190" s="50">
        <f t="shared" si="82"/>
        <v>506752999.99999994</v>
      </c>
    </row>
    <row r="191" spans="1:58" ht="16.5" thickBot="1">
      <c r="A191" s="10">
        <v>189</v>
      </c>
      <c r="B191" s="190" t="s">
        <v>202</v>
      </c>
      <c r="C191" s="190"/>
      <c r="D191" s="191"/>
      <c r="E191" s="51">
        <f>E25-E190</f>
        <v>115022789.45000005</v>
      </c>
      <c r="F191" s="28">
        <f>F25-F190</f>
        <v>247.051896</v>
      </c>
      <c r="G191" s="28">
        <f t="shared" ref="G191:AB191" si="106">G25-G190</f>
        <v>-45092.753192000004</v>
      </c>
      <c r="H191" s="28">
        <f t="shared" si="106"/>
        <v>-19542.863759999997</v>
      </c>
      <c r="I191" s="28">
        <f t="shared" si="106"/>
        <v>-251479.61632771473</v>
      </c>
      <c r="J191" s="28">
        <f t="shared" si="106"/>
        <v>-63052.269999999553</v>
      </c>
      <c r="K191" s="28">
        <f t="shared" si="106"/>
        <v>-790741.81</v>
      </c>
      <c r="L191" s="28">
        <f t="shared" si="106"/>
        <v>-1135147.8400000001</v>
      </c>
      <c r="M191" s="28">
        <f t="shared" si="106"/>
        <v>293720.42</v>
      </c>
      <c r="N191" s="28">
        <f t="shared" si="106"/>
        <v>-40375.32</v>
      </c>
      <c r="O191" s="28">
        <f t="shared" si="106"/>
        <v>2630</v>
      </c>
      <c r="P191" s="28">
        <f t="shared" si="106"/>
        <v>40992.31</v>
      </c>
      <c r="Q191" s="28">
        <f t="shared" si="106"/>
        <v>-26649.07</v>
      </c>
      <c r="R191" s="28">
        <f t="shared" si="106"/>
        <v>45951.93</v>
      </c>
      <c r="S191" s="28">
        <f t="shared" si="106"/>
        <v>-619359.55175331817</v>
      </c>
      <c r="T191" s="28">
        <f t="shared" si="106"/>
        <v>-1103894.6148143075</v>
      </c>
      <c r="U191" s="28">
        <f t="shared" si="106"/>
        <v>966925.24</v>
      </c>
      <c r="V191" s="28">
        <f t="shared" si="106"/>
        <v>-594806.80000000005</v>
      </c>
      <c r="W191" s="28">
        <f t="shared" si="106"/>
        <v>-933733.79892744159</v>
      </c>
      <c r="X191" s="28">
        <f t="shared" si="106"/>
        <v>1072749.3408168049</v>
      </c>
      <c r="Y191" s="28">
        <f t="shared" si="106"/>
        <v>3950.79</v>
      </c>
      <c r="Z191" s="28">
        <f t="shared" si="106"/>
        <v>731778.58000000007</v>
      </c>
      <c r="AA191" s="28">
        <f t="shared" si="106"/>
        <v>-4633350</v>
      </c>
      <c r="AB191" s="28">
        <f t="shared" si="106"/>
        <v>-1355886.0715684206</v>
      </c>
      <c r="AC191" s="28">
        <f t="shared" si="79"/>
        <v>-8454166.7176303975</v>
      </c>
      <c r="AD191" s="28">
        <f t="shared" ref="AD191:BA191" si="107">AD25-AD190</f>
        <v>11520570</v>
      </c>
      <c r="AE191" s="28">
        <f t="shared" si="107"/>
        <v>872950</v>
      </c>
      <c r="AF191" s="28">
        <f t="shared" si="107"/>
        <v>11740642.296668239</v>
      </c>
      <c r="AG191" s="28">
        <f t="shared" si="107"/>
        <v>1905725.1064800001</v>
      </c>
      <c r="AH191" s="28">
        <f t="shared" si="107"/>
        <v>500000</v>
      </c>
      <c r="AI191" s="28">
        <f t="shared" si="107"/>
        <v>-2581238.464150467</v>
      </c>
      <c r="AJ191" s="28">
        <f t="shared" si="107"/>
        <v>250848.7</v>
      </c>
      <c r="AK191" s="28">
        <f t="shared" si="107"/>
        <v>-884751.80999999959</v>
      </c>
      <c r="AL191" s="28">
        <f t="shared" si="107"/>
        <v>-2795892.16</v>
      </c>
      <c r="AM191" s="28">
        <f t="shared" si="107"/>
        <v>-1590078.03</v>
      </c>
      <c r="AN191" s="28">
        <f t="shared" si="107"/>
        <v>-1349414.01</v>
      </c>
      <c r="AO191" s="28">
        <f t="shared" si="107"/>
        <v>-1052367.69</v>
      </c>
      <c r="AP191" s="28">
        <f t="shared" si="107"/>
        <v>-1403502.2719999999</v>
      </c>
      <c r="AQ191" s="28">
        <f t="shared" si="107"/>
        <v>-238061.93600000002</v>
      </c>
      <c r="AR191" s="28">
        <f t="shared" si="107"/>
        <v>-749110.09600000002</v>
      </c>
      <c r="AS191" s="28">
        <f t="shared" si="107"/>
        <v>-375578.52800000005</v>
      </c>
      <c r="AT191" s="28">
        <f t="shared" si="107"/>
        <v>-1495655.7120000001</v>
      </c>
      <c r="AU191" s="28">
        <f t="shared" si="107"/>
        <v>-7153459.373182687</v>
      </c>
      <c r="AV191" s="28">
        <f t="shared" si="107"/>
        <v>-3358806.747984</v>
      </c>
      <c r="AW191" s="28">
        <f t="shared" si="107"/>
        <v>-2159657.90704</v>
      </c>
      <c r="AX191" s="28">
        <f t="shared" si="107"/>
        <v>104601.70441719703</v>
      </c>
      <c r="AY191" s="28">
        <f t="shared" si="107"/>
        <v>12868.31</v>
      </c>
      <c r="AZ191" s="28">
        <f t="shared" si="107"/>
        <v>-159061.42879199999</v>
      </c>
      <c r="BA191" s="28">
        <f t="shared" si="107"/>
        <v>807.31521412671646</v>
      </c>
      <c r="BB191" s="28">
        <f t="shared" si="93"/>
        <v>-437622.73236959509</v>
      </c>
      <c r="BC191" s="28">
        <f t="shared" si="86"/>
        <v>-8891789.4499999918</v>
      </c>
      <c r="BD191" s="28">
        <f t="shared" si="87"/>
        <v>106131000.00000006</v>
      </c>
      <c r="BE191" s="28">
        <f t="shared" ref="BE191" si="108">BE25-BE190</f>
        <v>33373000</v>
      </c>
      <c r="BF191" s="28">
        <f t="shared" si="82"/>
        <v>139504000.00000006</v>
      </c>
    </row>
    <row r="192" spans="1:58" ht="16.5" thickTop="1">
      <c r="A192" s="2">
        <v>190</v>
      </c>
      <c r="B192" s="52"/>
      <c r="C192" s="53"/>
      <c r="D192" s="54"/>
      <c r="E192" s="16"/>
      <c r="F192" s="29"/>
      <c r="G192" s="29"/>
      <c r="H192" s="29"/>
      <c r="I192" s="29"/>
      <c r="J192" s="29"/>
      <c r="K192" s="29"/>
      <c r="L192" s="29"/>
      <c r="M192" s="29"/>
      <c r="N192" s="29"/>
      <c r="O192" s="29"/>
      <c r="P192" s="29"/>
      <c r="Q192" s="29"/>
      <c r="R192" s="29"/>
      <c r="S192" s="29"/>
      <c r="T192" s="29"/>
      <c r="U192" s="29"/>
      <c r="V192" s="29"/>
      <c r="W192" s="29"/>
      <c r="X192" s="29"/>
      <c r="Y192" s="29"/>
      <c r="Z192" s="29"/>
      <c r="AA192" s="29"/>
      <c r="AB192" s="29"/>
      <c r="AC192" s="29"/>
      <c r="AD192" s="29"/>
      <c r="AE192" s="29"/>
      <c r="AF192" s="29"/>
      <c r="AG192" s="29"/>
      <c r="AH192" s="29"/>
      <c r="AI192" s="29"/>
      <c r="AJ192" s="29"/>
      <c r="AK192" s="29"/>
      <c r="AL192" s="29"/>
      <c r="AM192" s="29"/>
      <c r="AN192" s="29"/>
      <c r="AO192" s="29"/>
      <c r="AP192" s="29"/>
      <c r="AQ192" s="29"/>
      <c r="AR192" s="29"/>
      <c r="AS192" s="29"/>
      <c r="AT192" s="29"/>
      <c r="AU192" s="29"/>
      <c r="AV192" s="29"/>
      <c r="AW192" s="29"/>
      <c r="AX192" s="29"/>
      <c r="AY192" s="29"/>
      <c r="AZ192" s="29"/>
      <c r="BA192" s="29"/>
      <c r="BB192" s="29"/>
      <c r="BC192" s="29"/>
      <c r="BD192" s="29"/>
      <c r="BE192" s="29"/>
      <c r="BF192" s="29"/>
    </row>
    <row r="193" spans="1:58">
      <c r="A193" s="2">
        <v>192</v>
      </c>
      <c r="B193" s="52"/>
      <c r="C193" s="53"/>
      <c r="D193" s="54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16"/>
      <c r="AD193" s="16"/>
      <c r="AE193" s="16"/>
      <c r="AF193" s="16"/>
      <c r="AG193" s="16"/>
      <c r="AH193" s="16"/>
      <c r="AI193" s="16"/>
      <c r="AJ193" s="16"/>
      <c r="AK193" s="16"/>
      <c r="AL193" s="16"/>
      <c r="AM193" s="16"/>
      <c r="AN193" s="16"/>
      <c r="AO193" s="16"/>
      <c r="AP193" s="16"/>
      <c r="AQ193" s="16"/>
      <c r="AR193" s="16"/>
      <c r="AS193" s="16"/>
      <c r="AT193" s="16"/>
      <c r="AU193" s="16"/>
      <c r="AV193" s="16"/>
      <c r="AW193" s="16"/>
      <c r="AX193" s="16"/>
      <c r="AY193" s="16"/>
      <c r="AZ193" s="16"/>
      <c r="BA193" s="16"/>
      <c r="BB193" s="16"/>
      <c r="BC193" s="16"/>
      <c r="BD193" s="16"/>
      <c r="BE193" s="16"/>
      <c r="BF193" s="16"/>
    </row>
    <row r="194" spans="1:58" outlineLevel="1">
      <c r="A194" s="10">
        <v>193</v>
      </c>
      <c r="B194" s="203" t="s">
        <v>203</v>
      </c>
      <c r="C194" s="37" t="s">
        <v>204</v>
      </c>
      <c r="D194" s="38">
        <v>301</v>
      </c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  <c r="AC194" s="16">
        <f t="shared" si="79"/>
        <v>0</v>
      </c>
      <c r="AD194" s="16"/>
      <c r="AE194" s="16"/>
      <c r="AF194" s="16"/>
      <c r="AG194" s="16"/>
      <c r="AH194" s="16"/>
      <c r="AI194" s="16"/>
      <c r="AJ194" s="16"/>
      <c r="AK194" s="16"/>
      <c r="AL194" s="16"/>
      <c r="AM194" s="16"/>
      <c r="AN194" s="16"/>
      <c r="AO194" s="16"/>
      <c r="AP194" s="16"/>
      <c r="AQ194" s="16"/>
      <c r="AR194" s="16"/>
      <c r="AS194" s="16"/>
      <c r="AT194" s="16"/>
      <c r="AU194" s="16"/>
      <c r="AV194" s="16"/>
      <c r="AW194" s="16"/>
      <c r="AX194" s="16"/>
      <c r="AY194" s="16"/>
      <c r="AZ194" s="16"/>
      <c r="BA194" s="16"/>
      <c r="BB194" s="16">
        <f t="shared" ref="BB194:BB225" si="109">SUM(AD194:BA194)</f>
        <v>0</v>
      </c>
      <c r="BC194" s="16">
        <f t="shared" ref="BC194:BC257" si="110">AC194+BB194</f>
        <v>0</v>
      </c>
      <c r="BD194" s="16">
        <f t="shared" ref="BD194:BD257" si="111">E194+BC194</f>
        <v>0</v>
      </c>
      <c r="BE194" s="16"/>
      <c r="BF194" s="16">
        <f t="shared" si="82"/>
        <v>0</v>
      </c>
    </row>
    <row r="195" spans="1:58" outlineLevel="1">
      <c r="A195" s="10">
        <v>194</v>
      </c>
      <c r="B195" s="204"/>
      <c r="C195" s="39" t="s">
        <v>205</v>
      </c>
      <c r="D195" s="33">
        <v>302</v>
      </c>
      <c r="E195" s="16">
        <v>29505024.449999999</v>
      </c>
      <c r="F195" s="16">
        <v>0</v>
      </c>
      <c r="G195" s="16">
        <v>0</v>
      </c>
      <c r="H195" s="16">
        <v>0</v>
      </c>
      <c r="I195" s="16">
        <v>0</v>
      </c>
      <c r="J195" s="16">
        <v>0</v>
      </c>
      <c r="K195" s="16">
        <v>0</v>
      </c>
      <c r="L195" s="16">
        <v>0</v>
      </c>
      <c r="M195" s="16">
        <v>0</v>
      </c>
      <c r="N195" s="16">
        <v>0</v>
      </c>
      <c r="O195" s="16">
        <v>0</v>
      </c>
      <c r="P195" s="16">
        <v>0</v>
      </c>
      <c r="Q195" s="16">
        <v>0</v>
      </c>
      <c r="R195" s="16">
        <v>0</v>
      </c>
      <c r="S195" s="16">
        <v>0</v>
      </c>
      <c r="T195" s="16">
        <v>0</v>
      </c>
      <c r="U195" s="16">
        <v>0</v>
      </c>
      <c r="V195" s="16">
        <v>0</v>
      </c>
      <c r="W195" s="16">
        <v>0</v>
      </c>
      <c r="X195" s="16">
        <v>0</v>
      </c>
      <c r="Y195" s="16">
        <v>0</v>
      </c>
      <c r="Z195" s="16">
        <v>0</v>
      </c>
      <c r="AA195" s="16">
        <v>0</v>
      </c>
      <c r="AB195" s="16">
        <v>-266481.82999999821</v>
      </c>
      <c r="AC195" s="16">
        <f t="shared" si="79"/>
        <v>-266481.82999999821</v>
      </c>
      <c r="AD195" s="16">
        <v>0</v>
      </c>
      <c r="AE195" s="16">
        <v>0</v>
      </c>
      <c r="AF195" s="16">
        <v>0</v>
      </c>
      <c r="AG195" s="16">
        <v>0</v>
      </c>
      <c r="AH195" s="16">
        <v>0</v>
      </c>
      <c r="AI195" s="16">
        <v>0</v>
      </c>
      <c r="AJ195" s="16">
        <v>0</v>
      </c>
      <c r="AK195" s="16">
        <v>0</v>
      </c>
      <c r="AL195" s="16">
        <v>0</v>
      </c>
      <c r="AM195" s="16">
        <v>0</v>
      </c>
      <c r="AN195" s="16">
        <v>0</v>
      </c>
      <c r="AO195" s="16">
        <v>0</v>
      </c>
      <c r="AP195" s="16">
        <v>0</v>
      </c>
      <c r="AQ195" s="16">
        <v>0</v>
      </c>
      <c r="AR195" s="16">
        <v>0</v>
      </c>
      <c r="AS195" s="16">
        <v>0</v>
      </c>
      <c r="AT195" s="16">
        <v>0</v>
      </c>
      <c r="AU195" s="16">
        <v>0</v>
      </c>
      <c r="AV195" s="16">
        <v>0</v>
      </c>
      <c r="AW195" s="16">
        <v>0</v>
      </c>
      <c r="AX195" s="16">
        <v>0</v>
      </c>
      <c r="AY195" s="16">
        <v>0</v>
      </c>
      <c r="AZ195" s="16">
        <v>0</v>
      </c>
      <c r="BA195" s="16">
        <v>457.37999999895692</v>
      </c>
      <c r="BB195" s="16">
        <f t="shared" si="109"/>
        <v>457.37999999895692</v>
      </c>
      <c r="BC195" s="16">
        <f t="shared" si="110"/>
        <v>-266024.44999999925</v>
      </c>
      <c r="BD195" s="16">
        <f t="shared" si="111"/>
        <v>29239000</v>
      </c>
      <c r="BE195" s="16"/>
      <c r="BF195" s="16">
        <f t="shared" si="82"/>
        <v>29239000</v>
      </c>
    </row>
    <row r="196" spans="1:58" outlineLevel="1">
      <c r="A196" s="10">
        <v>195</v>
      </c>
      <c r="B196" s="204"/>
      <c r="C196" s="40" t="s">
        <v>206</v>
      </c>
      <c r="D196" s="41">
        <v>303</v>
      </c>
      <c r="E196" s="16">
        <v>154146585.52000001</v>
      </c>
      <c r="F196" s="16">
        <v>0</v>
      </c>
      <c r="G196" s="16">
        <v>0</v>
      </c>
      <c r="H196" s="16">
        <v>0</v>
      </c>
      <c r="I196" s="16">
        <v>-30224768.6125567</v>
      </c>
      <c r="J196" s="16">
        <v>0</v>
      </c>
      <c r="K196" s="16">
        <v>0</v>
      </c>
      <c r="L196" s="16">
        <v>0</v>
      </c>
      <c r="M196" s="16">
        <v>0</v>
      </c>
      <c r="N196" s="16">
        <v>0</v>
      </c>
      <c r="O196" s="16">
        <v>0</v>
      </c>
      <c r="P196" s="16">
        <v>0</v>
      </c>
      <c r="Q196" s="16">
        <v>0</v>
      </c>
      <c r="R196" s="16">
        <v>0</v>
      </c>
      <c r="S196" s="16">
        <v>0</v>
      </c>
      <c r="T196" s="16">
        <v>0</v>
      </c>
      <c r="U196" s="16">
        <v>0</v>
      </c>
      <c r="V196" s="16">
        <v>0</v>
      </c>
      <c r="W196" s="16">
        <v>0</v>
      </c>
      <c r="X196" s="16">
        <v>0</v>
      </c>
      <c r="Y196" s="16">
        <v>0</v>
      </c>
      <c r="Z196" s="16">
        <v>0</v>
      </c>
      <c r="AA196" s="16">
        <v>0</v>
      </c>
      <c r="AB196" s="16">
        <v>2710828.7666144054</v>
      </c>
      <c r="AC196" s="16">
        <f t="shared" si="79"/>
        <v>-27513939.845942296</v>
      </c>
      <c r="AD196" s="16">
        <v>0</v>
      </c>
      <c r="AE196" s="16">
        <v>0</v>
      </c>
      <c r="AF196" s="16">
        <v>0</v>
      </c>
      <c r="AG196" s="16">
        <v>0</v>
      </c>
      <c r="AH196" s="16">
        <v>0</v>
      </c>
      <c r="AI196" s="16">
        <v>0</v>
      </c>
      <c r="AJ196" s="16">
        <v>0</v>
      </c>
      <c r="AK196" s="16">
        <v>0</v>
      </c>
      <c r="AL196" s="16">
        <v>0</v>
      </c>
      <c r="AM196" s="16">
        <v>0</v>
      </c>
      <c r="AN196" s="16">
        <v>0</v>
      </c>
      <c r="AO196" s="16">
        <v>0</v>
      </c>
      <c r="AP196" s="16">
        <v>3707000</v>
      </c>
      <c r="AQ196" s="16">
        <v>890000</v>
      </c>
      <c r="AR196" s="16">
        <v>667000</v>
      </c>
      <c r="AS196" s="16">
        <v>0</v>
      </c>
      <c r="AT196" s="16">
        <v>7006000</v>
      </c>
      <c r="AU196" s="16">
        <v>29775466</v>
      </c>
      <c r="AV196" s="16">
        <v>0</v>
      </c>
      <c r="AW196" s="16">
        <v>6595080</v>
      </c>
      <c r="AX196" s="16">
        <v>0</v>
      </c>
      <c r="AY196" s="16">
        <v>0</v>
      </c>
      <c r="AZ196" s="16">
        <v>0</v>
      </c>
      <c r="BA196" s="16">
        <v>-191.67405772209167</v>
      </c>
      <c r="BB196" s="16">
        <f t="shared" si="109"/>
        <v>48640354.325942278</v>
      </c>
      <c r="BC196" s="16">
        <f t="shared" si="110"/>
        <v>21126414.479999982</v>
      </c>
      <c r="BD196" s="16">
        <f t="shared" si="111"/>
        <v>175273000</v>
      </c>
      <c r="BE196" s="16"/>
      <c r="BF196" s="16">
        <f t="shared" si="82"/>
        <v>175273000</v>
      </c>
    </row>
    <row r="197" spans="1:58">
      <c r="A197" s="10">
        <v>196</v>
      </c>
      <c r="B197" s="197"/>
      <c r="C197" s="210" t="s">
        <v>207</v>
      </c>
      <c r="D197" s="211"/>
      <c r="E197" s="21">
        <f>SUM(E194:E196)</f>
        <v>183651609.97</v>
      </c>
      <c r="F197" s="22">
        <f>SUM(F194:F196)</f>
        <v>0</v>
      </c>
      <c r="G197" s="22">
        <f t="shared" ref="G197:BA197" si="112">SUM(G194:G196)</f>
        <v>0</v>
      </c>
      <c r="H197" s="22">
        <f t="shared" si="112"/>
        <v>0</v>
      </c>
      <c r="I197" s="22">
        <f t="shared" si="112"/>
        <v>-30224768.6125567</v>
      </c>
      <c r="J197" s="22">
        <f t="shared" si="112"/>
        <v>0</v>
      </c>
      <c r="K197" s="22">
        <f t="shared" si="112"/>
        <v>0</v>
      </c>
      <c r="L197" s="22">
        <f t="shared" si="112"/>
        <v>0</v>
      </c>
      <c r="M197" s="22">
        <f t="shared" si="112"/>
        <v>0</v>
      </c>
      <c r="N197" s="22">
        <f t="shared" si="112"/>
        <v>0</v>
      </c>
      <c r="O197" s="22">
        <f t="shared" si="112"/>
        <v>0</v>
      </c>
      <c r="P197" s="22">
        <f t="shared" si="112"/>
        <v>0</v>
      </c>
      <c r="Q197" s="22">
        <f t="shared" si="112"/>
        <v>0</v>
      </c>
      <c r="R197" s="22">
        <f t="shared" si="112"/>
        <v>0</v>
      </c>
      <c r="S197" s="22">
        <f t="shared" si="112"/>
        <v>0</v>
      </c>
      <c r="T197" s="22">
        <f t="shared" si="112"/>
        <v>0</v>
      </c>
      <c r="U197" s="22">
        <f t="shared" si="112"/>
        <v>0</v>
      </c>
      <c r="V197" s="22">
        <f t="shared" si="112"/>
        <v>0</v>
      </c>
      <c r="W197" s="22">
        <f t="shared" si="112"/>
        <v>0</v>
      </c>
      <c r="X197" s="22">
        <f t="shared" si="112"/>
        <v>0</v>
      </c>
      <c r="Y197" s="22">
        <f t="shared" si="112"/>
        <v>0</v>
      </c>
      <c r="Z197" s="22">
        <f t="shared" si="112"/>
        <v>0</v>
      </c>
      <c r="AA197" s="22">
        <f t="shared" si="112"/>
        <v>0</v>
      </c>
      <c r="AB197" s="22">
        <f t="shared" si="112"/>
        <v>2444346.9366144072</v>
      </c>
      <c r="AC197" s="22">
        <f t="shared" ref="AC197:AC260" si="113">SUM(F197:AB197)</f>
        <v>-27780421.675942294</v>
      </c>
      <c r="AD197" s="22">
        <f t="shared" si="112"/>
        <v>0</v>
      </c>
      <c r="AE197" s="22">
        <f t="shared" si="112"/>
        <v>0</v>
      </c>
      <c r="AF197" s="22">
        <f t="shared" si="112"/>
        <v>0</v>
      </c>
      <c r="AG197" s="22">
        <f t="shared" si="112"/>
        <v>0</v>
      </c>
      <c r="AH197" s="22">
        <f t="shared" si="112"/>
        <v>0</v>
      </c>
      <c r="AI197" s="22">
        <f t="shared" si="112"/>
        <v>0</v>
      </c>
      <c r="AJ197" s="22">
        <f t="shared" si="112"/>
        <v>0</v>
      </c>
      <c r="AK197" s="22">
        <f t="shared" si="112"/>
        <v>0</v>
      </c>
      <c r="AL197" s="22">
        <f t="shared" si="112"/>
        <v>0</v>
      </c>
      <c r="AM197" s="22">
        <f t="shared" si="112"/>
        <v>0</v>
      </c>
      <c r="AN197" s="22">
        <f t="shared" si="112"/>
        <v>0</v>
      </c>
      <c r="AO197" s="22">
        <f t="shared" si="112"/>
        <v>0</v>
      </c>
      <c r="AP197" s="22">
        <f t="shared" si="112"/>
        <v>3707000</v>
      </c>
      <c r="AQ197" s="22">
        <f t="shared" si="112"/>
        <v>890000</v>
      </c>
      <c r="AR197" s="22">
        <f t="shared" si="112"/>
        <v>667000</v>
      </c>
      <c r="AS197" s="22">
        <f t="shared" si="112"/>
        <v>0</v>
      </c>
      <c r="AT197" s="22">
        <f t="shared" si="112"/>
        <v>7006000</v>
      </c>
      <c r="AU197" s="22">
        <f t="shared" si="112"/>
        <v>29775466</v>
      </c>
      <c r="AV197" s="22">
        <f t="shared" si="112"/>
        <v>0</v>
      </c>
      <c r="AW197" s="22">
        <f t="shared" si="112"/>
        <v>6595080</v>
      </c>
      <c r="AX197" s="22">
        <f t="shared" si="112"/>
        <v>0</v>
      </c>
      <c r="AY197" s="22">
        <f t="shared" si="112"/>
        <v>0</v>
      </c>
      <c r="AZ197" s="22">
        <f t="shared" si="112"/>
        <v>0</v>
      </c>
      <c r="BA197" s="22">
        <f t="shared" si="112"/>
        <v>265.70594227686524</v>
      </c>
      <c r="BB197" s="22">
        <f t="shared" si="109"/>
        <v>48640811.705942273</v>
      </c>
      <c r="BC197" s="22">
        <f t="shared" si="110"/>
        <v>20860390.029999979</v>
      </c>
      <c r="BD197" s="22">
        <f t="shared" si="111"/>
        <v>204511999.99999997</v>
      </c>
      <c r="BE197" s="22">
        <f t="shared" ref="BE197" si="114">SUM(BE194:BE196)</f>
        <v>0</v>
      </c>
      <c r="BF197" s="22">
        <f t="shared" ref="BF197:BF260" si="115">BD197+BE197</f>
        <v>204511999.99999997</v>
      </c>
    </row>
    <row r="198" spans="1:58" ht="15.75" customHeight="1" outlineLevel="1">
      <c r="A198" s="10">
        <v>197</v>
      </c>
      <c r="B198" s="204"/>
      <c r="C198" s="37" t="s">
        <v>208</v>
      </c>
      <c r="D198" s="38">
        <v>310</v>
      </c>
      <c r="E198" s="16">
        <v>2348908.8199999998</v>
      </c>
      <c r="F198" s="16">
        <v>0</v>
      </c>
      <c r="G198" s="16">
        <v>0</v>
      </c>
      <c r="H198" s="16">
        <v>0</v>
      </c>
      <c r="I198" s="16">
        <v>0</v>
      </c>
      <c r="J198" s="16">
        <v>0</v>
      </c>
      <c r="K198" s="16">
        <v>0</v>
      </c>
      <c r="L198" s="16">
        <v>0</v>
      </c>
      <c r="M198" s="16">
        <v>0</v>
      </c>
      <c r="N198" s="16">
        <v>0</v>
      </c>
      <c r="O198" s="16">
        <v>0</v>
      </c>
      <c r="P198" s="16">
        <v>0</v>
      </c>
      <c r="Q198" s="16">
        <v>0</v>
      </c>
      <c r="R198" s="16">
        <v>0</v>
      </c>
      <c r="S198" s="16">
        <v>0</v>
      </c>
      <c r="T198" s="16">
        <v>0</v>
      </c>
      <c r="U198" s="16">
        <v>0</v>
      </c>
      <c r="V198" s="16">
        <v>0</v>
      </c>
      <c r="W198" s="16">
        <v>0</v>
      </c>
      <c r="X198" s="16">
        <v>0</v>
      </c>
      <c r="Y198" s="16">
        <v>0</v>
      </c>
      <c r="Z198" s="16">
        <v>0</v>
      </c>
      <c r="AA198" s="16">
        <v>0</v>
      </c>
      <c r="AB198" s="16">
        <v>0</v>
      </c>
      <c r="AC198" s="16">
        <f t="shared" si="113"/>
        <v>0</v>
      </c>
      <c r="AD198" s="16">
        <v>0</v>
      </c>
      <c r="AE198" s="16">
        <v>0</v>
      </c>
      <c r="AF198" s="16">
        <v>0</v>
      </c>
      <c r="AG198" s="16">
        <v>0</v>
      </c>
      <c r="AH198" s="16">
        <v>0</v>
      </c>
      <c r="AI198" s="16">
        <v>0</v>
      </c>
      <c r="AJ198" s="16">
        <v>0</v>
      </c>
      <c r="AK198" s="16">
        <v>0</v>
      </c>
      <c r="AL198" s="16">
        <v>0</v>
      </c>
      <c r="AM198" s="16">
        <v>0</v>
      </c>
      <c r="AN198" s="16">
        <v>0</v>
      </c>
      <c r="AO198" s="16">
        <v>0</v>
      </c>
      <c r="AP198" s="16">
        <v>0</v>
      </c>
      <c r="AQ198" s="16">
        <v>0</v>
      </c>
      <c r="AR198" s="16">
        <v>0</v>
      </c>
      <c r="AS198" s="16">
        <v>0</v>
      </c>
      <c r="AT198" s="16">
        <v>0</v>
      </c>
      <c r="AU198" s="16">
        <v>0</v>
      </c>
      <c r="AV198" s="16">
        <v>0</v>
      </c>
      <c r="AW198" s="16">
        <v>0</v>
      </c>
      <c r="AX198" s="16">
        <v>0</v>
      </c>
      <c r="AY198" s="16">
        <v>0</v>
      </c>
      <c r="AZ198" s="16">
        <v>0</v>
      </c>
      <c r="BA198" s="16">
        <v>91.180000000167638</v>
      </c>
      <c r="BB198" s="16">
        <f t="shared" si="109"/>
        <v>91.180000000167638</v>
      </c>
      <c r="BC198" s="16">
        <f t="shared" si="110"/>
        <v>91.180000000167638</v>
      </c>
      <c r="BD198" s="16">
        <f t="shared" si="111"/>
        <v>2349000</v>
      </c>
      <c r="BE198" s="16"/>
      <c r="BF198" s="16">
        <f t="shared" si="115"/>
        <v>2349000</v>
      </c>
    </row>
    <row r="199" spans="1:58" ht="15.75" customHeight="1" outlineLevel="1">
      <c r="A199" s="10">
        <v>198</v>
      </c>
      <c r="B199" s="204"/>
      <c r="C199" s="39" t="s">
        <v>209</v>
      </c>
      <c r="D199" s="33">
        <v>311</v>
      </c>
      <c r="E199" s="16">
        <v>91434009.609999999</v>
      </c>
      <c r="F199" s="16">
        <v>0</v>
      </c>
      <c r="G199" s="16">
        <v>0</v>
      </c>
      <c r="H199" s="16">
        <v>0</v>
      </c>
      <c r="I199" s="16">
        <v>0</v>
      </c>
      <c r="J199" s="16">
        <v>0</v>
      </c>
      <c r="K199" s="16">
        <v>0</v>
      </c>
      <c r="L199" s="16">
        <v>0</v>
      </c>
      <c r="M199" s="16">
        <v>0</v>
      </c>
      <c r="N199" s="16">
        <v>0</v>
      </c>
      <c r="O199" s="16">
        <v>0</v>
      </c>
      <c r="P199" s="16">
        <v>0</v>
      </c>
      <c r="Q199" s="16">
        <v>0</v>
      </c>
      <c r="R199" s="16">
        <v>0</v>
      </c>
      <c r="S199" s="16">
        <v>0</v>
      </c>
      <c r="T199" s="16">
        <v>0</v>
      </c>
      <c r="U199" s="16">
        <v>0</v>
      </c>
      <c r="V199" s="16">
        <v>0</v>
      </c>
      <c r="W199" s="16">
        <v>0</v>
      </c>
      <c r="X199" s="16">
        <v>0</v>
      </c>
      <c r="Y199" s="16">
        <v>0</v>
      </c>
      <c r="Z199" s="16">
        <v>0</v>
      </c>
      <c r="AA199" s="16">
        <v>0</v>
      </c>
      <c r="AB199" s="16">
        <v>-72824.219999998808</v>
      </c>
      <c r="AC199" s="16">
        <f t="shared" si="113"/>
        <v>-72824.219999998808</v>
      </c>
      <c r="AD199" s="16">
        <v>0</v>
      </c>
      <c r="AE199" s="16">
        <v>0</v>
      </c>
      <c r="AF199" s="16">
        <v>0</v>
      </c>
      <c r="AG199" s="16">
        <v>0</v>
      </c>
      <c r="AH199" s="16">
        <v>0</v>
      </c>
      <c r="AI199" s="16">
        <v>0</v>
      </c>
      <c r="AJ199" s="16">
        <v>0</v>
      </c>
      <c r="AK199" s="16">
        <v>0</v>
      </c>
      <c r="AL199" s="16">
        <v>0</v>
      </c>
      <c r="AM199" s="16">
        <v>0</v>
      </c>
      <c r="AN199" s="16">
        <v>0</v>
      </c>
      <c r="AO199" s="16">
        <v>0</v>
      </c>
      <c r="AP199" s="16">
        <v>0</v>
      </c>
      <c r="AQ199" s="16">
        <v>0</v>
      </c>
      <c r="AR199" s="16">
        <v>0</v>
      </c>
      <c r="AS199" s="16">
        <v>0</v>
      </c>
      <c r="AT199" s="16">
        <v>0</v>
      </c>
      <c r="AU199" s="16">
        <v>0</v>
      </c>
      <c r="AV199" s="16">
        <v>0</v>
      </c>
      <c r="AW199" s="16">
        <v>0</v>
      </c>
      <c r="AX199" s="16">
        <v>0</v>
      </c>
      <c r="AY199" s="16">
        <v>0</v>
      </c>
      <c r="AZ199" s="16">
        <v>0</v>
      </c>
      <c r="BA199" s="16">
        <v>-185.39000000059605</v>
      </c>
      <c r="BB199" s="16">
        <f t="shared" si="109"/>
        <v>-185.39000000059605</v>
      </c>
      <c r="BC199" s="16">
        <f t="shared" si="110"/>
        <v>-73009.609999999404</v>
      </c>
      <c r="BD199" s="16">
        <f t="shared" si="111"/>
        <v>91361000</v>
      </c>
      <c r="BE199" s="16"/>
      <c r="BF199" s="16">
        <f t="shared" si="115"/>
        <v>91361000</v>
      </c>
    </row>
    <row r="200" spans="1:58" ht="15.75" customHeight="1" outlineLevel="1">
      <c r="A200" s="10">
        <v>199</v>
      </c>
      <c r="B200" s="204"/>
      <c r="C200" s="39" t="s">
        <v>210</v>
      </c>
      <c r="D200" s="33">
        <v>312</v>
      </c>
      <c r="E200" s="16">
        <v>125127119.08</v>
      </c>
      <c r="F200" s="16">
        <v>0</v>
      </c>
      <c r="G200" s="16">
        <v>0</v>
      </c>
      <c r="H200" s="16">
        <v>0</v>
      </c>
      <c r="I200" s="16">
        <v>0</v>
      </c>
      <c r="J200" s="16">
        <v>0</v>
      </c>
      <c r="K200" s="16">
        <v>0</v>
      </c>
      <c r="L200" s="16">
        <v>0</v>
      </c>
      <c r="M200" s="16">
        <v>0</v>
      </c>
      <c r="N200" s="16">
        <v>0</v>
      </c>
      <c r="O200" s="16">
        <v>0</v>
      </c>
      <c r="P200" s="16">
        <v>0</v>
      </c>
      <c r="Q200" s="16">
        <v>0</v>
      </c>
      <c r="R200" s="16">
        <v>0</v>
      </c>
      <c r="S200" s="16">
        <v>0</v>
      </c>
      <c r="T200" s="16">
        <v>0</v>
      </c>
      <c r="U200" s="16">
        <v>0</v>
      </c>
      <c r="V200" s="16">
        <v>0</v>
      </c>
      <c r="W200" s="16">
        <v>0</v>
      </c>
      <c r="X200" s="16">
        <v>0</v>
      </c>
      <c r="Y200" s="16">
        <v>0</v>
      </c>
      <c r="Z200" s="16">
        <v>0</v>
      </c>
      <c r="AA200" s="16">
        <v>0</v>
      </c>
      <c r="AB200" s="16">
        <v>926002.01000000536</v>
      </c>
      <c r="AC200" s="16">
        <f t="shared" si="113"/>
        <v>926002.01000000536</v>
      </c>
      <c r="AD200" s="16">
        <v>0</v>
      </c>
      <c r="AE200" s="16">
        <v>0</v>
      </c>
      <c r="AF200" s="16">
        <v>0</v>
      </c>
      <c r="AG200" s="16">
        <v>0</v>
      </c>
      <c r="AH200" s="16">
        <v>0</v>
      </c>
      <c r="AI200" s="16">
        <v>0</v>
      </c>
      <c r="AJ200" s="16">
        <v>0</v>
      </c>
      <c r="AK200" s="16">
        <v>0</v>
      </c>
      <c r="AL200" s="16">
        <v>0</v>
      </c>
      <c r="AM200" s="16">
        <v>0</v>
      </c>
      <c r="AN200" s="16">
        <v>0</v>
      </c>
      <c r="AO200" s="16">
        <v>0</v>
      </c>
      <c r="AP200" s="16">
        <v>0</v>
      </c>
      <c r="AQ200" s="16">
        <v>0</v>
      </c>
      <c r="AR200" s="16">
        <v>0</v>
      </c>
      <c r="AS200" s="16">
        <v>0</v>
      </c>
      <c r="AT200" s="16">
        <v>0</v>
      </c>
      <c r="AU200" s="16">
        <v>0</v>
      </c>
      <c r="AV200" s="16">
        <v>0</v>
      </c>
      <c r="AW200" s="16">
        <v>0</v>
      </c>
      <c r="AX200" s="16">
        <v>0</v>
      </c>
      <c r="AY200" s="16">
        <v>0</v>
      </c>
      <c r="AZ200" s="16">
        <v>0</v>
      </c>
      <c r="BA200" s="16">
        <v>-121.09000000357628</v>
      </c>
      <c r="BB200" s="16">
        <f t="shared" si="109"/>
        <v>-121.09000000357628</v>
      </c>
      <c r="BC200" s="16">
        <f t="shared" si="110"/>
        <v>925880.92000000179</v>
      </c>
      <c r="BD200" s="16">
        <f t="shared" si="111"/>
        <v>126053000</v>
      </c>
      <c r="BE200" s="16"/>
      <c r="BF200" s="16">
        <f t="shared" si="115"/>
        <v>126053000</v>
      </c>
    </row>
    <row r="201" spans="1:58" ht="15.75" customHeight="1" outlineLevel="1">
      <c r="A201" s="10">
        <v>200</v>
      </c>
      <c r="B201" s="204"/>
      <c r="C201" s="39" t="s">
        <v>211</v>
      </c>
      <c r="D201" s="33">
        <v>313</v>
      </c>
      <c r="E201" s="16">
        <v>4754.6899999999996</v>
      </c>
      <c r="F201" s="16">
        <v>0</v>
      </c>
      <c r="G201" s="16">
        <v>0</v>
      </c>
      <c r="H201" s="16">
        <v>0</v>
      </c>
      <c r="I201" s="16">
        <v>0</v>
      </c>
      <c r="J201" s="16">
        <v>0</v>
      </c>
      <c r="K201" s="16">
        <v>0</v>
      </c>
      <c r="L201" s="16">
        <v>0</v>
      </c>
      <c r="M201" s="16">
        <v>0</v>
      </c>
      <c r="N201" s="16">
        <v>0</v>
      </c>
      <c r="O201" s="16">
        <v>0</v>
      </c>
      <c r="P201" s="16">
        <v>0</v>
      </c>
      <c r="Q201" s="16">
        <v>0</v>
      </c>
      <c r="R201" s="16">
        <v>0</v>
      </c>
      <c r="S201" s="16">
        <v>0</v>
      </c>
      <c r="T201" s="16">
        <v>0</v>
      </c>
      <c r="U201" s="16">
        <v>0</v>
      </c>
      <c r="V201" s="16">
        <v>0</v>
      </c>
      <c r="W201" s="16">
        <v>0</v>
      </c>
      <c r="X201" s="16">
        <v>0</v>
      </c>
      <c r="Y201" s="16">
        <v>0</v>
      </c>
      <c r="Z201" s="16">
        <v>0</v>
      </c>
      <c r="AA201" s="16">
        <v>0</v>
      </c>
      <c r="AB201" s="16">
        <v>493.51000000000022</v>
      </c>
      <c r="AC201" s="16">
        <f t="shared" si="113"/>
        <v>493.51000000000022</v>
      </c>
      <c r="AD201" s="16">
        <v>0</v>
      </c>
      <c r="AE201" s="16">
        <v>0</v>
      </c>
      <c r="AF201" s="16">
        <v>0</v>
      </c>
      <c r="AG201" s="16">
        <v>0</v>
      </c>
      <c r="AH201" s="16">
        <v>0</v>
      </c>
      <c r="AI201" s="16">
        <v>0</v>
      </c>
      <c r="AJ201" s="16">
        <v>0</v>
      </c>
      <c r="AK201" s="16">
        <v>0</v>
      </c>
      <c r="AL201" s="16">
        <v>0</v>
      </c>
      <c r="AM201" s="16">
        <v>0</v>
      </c>
      <c r="AN201" s="16">
        <v>0</v>
      </c>
      <c r="AO201" s="16">
        <v>0</v>
      </c>
      <c r="AP201" s="16">
        <v>0</v>
      </c>
      <c r="AQ201" s="16">
        <v>0</v>
      </c>
      <c r="AR201" s="16">
        <v>0</v>
      </c>
      <c r="AS201" s="16">
        <v>0</v>
      </c>
      <c r="AT201" s="16">
        <v>0</v>
      </c>
      <c r="AU201" s="16">
        <v>0</v>
      </c>
      <c r="AV201" s="16">
        <v>0</v>
      </c>
      <c r="AW201" s="16">
        <v>0</v>
      </c>
      <c r="AX201" s="16">
        <v>0</v>
      </c>
      <c r="AY201" s="16">
        <v>0</v>
      </c>
      <c r="AZ201" s="16">
        <v>0</v>
      </c>
      <c r="BA201" s="16">
        <v>-248.19999999999982</v>
      </c>
      <c r="BB201" s="16">
        <f t="shared" si="109"/>
        <v>-248.19999999999982</v>
      </c>
      <c r="BC201" s="16">
        <f t="shared" si="110"/>
        <v>245.3100000000004</v>
      </c>
      <c r="BD201" s="16">
        <f t="shared" si="111"/>
        <v>5000</v>
      </c>
      <c r="BE201" s="16"/>
      <c r="BF201" s="16">
        <f t="shared" si="115"/>
        <v>5000</v>
      </c>
    </row>
    <row r="202" spans="1:58" ht="15.75" customHeight="1" outlineLevel="1">
      <c r="A202" s="10">
        <v>201</v>
      </c>
      <c r="B202" s="204"/>
      <c r="C202" s="39" t="s">
        <v>212</v>
      </c>
      <c r="D202" s="33">
        <v>314</v>
      </c>
      <c r="E202" s="16">
        <v>37264692.920000002</v>
      </c>
      <c r="F202" s="16">
        <v>0</v>
      </c>
      <c r="G202" s="16">
        <v>0</v>
      </c>
      <c r="H202" s="16">
        <v>0</v>
      </c>
      <c r="I202" s="16">
        <v>0</v>
      </c>
      <c r="J202" s="16">
        <v>0</v>
      </c>
      <c r="K202" s="16">
        <v>0</v>
      </c>
      <c r="L202" s="16">
        <v>0</v>
      </c>
      <c r="M202" s="16">
        <v>0</v>
      </c>
      <c r="N202" s="16">
        <v>0</v>
      </c>
      <c r="O202" s="16">
        <v>0</v>
      </c>
      <c r="P202" s="16">
        <v>0</v>
      </c>
      <c r="Q202" s="16">
        <v>0</v>
      </c>
      <c r="R202" s="16">
        <v>0</v>
      </c>
      <c r="S202" s="16">
        <v>0</v>
      </c>
      <c r="T202" s="16">
        <v>0</v>
      </c>
      <c r="U202" s="16">
        <v>0</v>
      </c>
      <c r="V202" s="16">
        <v>0</v>
      </c>
      <c r="W202" s="16">
        <v>0</v>
      </c>
      <c r="X202" s="16">
        <v>0</v>
      </c>
      <c r="Y202" s="16">
        <v>0</v>
      </c>
      <c r="Z202" s="16">
        <v>0</v>
      </c>
      <c r="AA202" s="16">
        <v>0</v>
      </c>
      <c r="AB202" s="16">
        <v>189242.28999999911</v>
      </c>
      <c r="AC202" s="16">
        <f t="shared" si="113"/>
        <v>189242.28999999911</v>
      </c>
      <c r="AD202" s="16">
        <v>0</v>
      </c>
      <c r="AE202" s="16">
        <v>0</v>
      </c>
      <c r="AF202" s="16">
        <v>0</v>
      </c>
      <c r="AG202" s="16">
        <v>0</v>
      </c>
      <c r="AH202" s="16">
        <v>0</v>
      </c>
      <c r="AI202" s="16">
        <v>0</v>
      </c>
      <c r="AJ202" s="16">
        <v>0</v>
      </c>
      <c r="AK202" s="16">
        <v>0</v>
      </c>
      <c r="AL202" s="16">
        <v>0</v>
      </c>
      <c r="AM202" s="16">
        <v>0</v>
      </c>
      <c r="AN202" s="16">
        <v>0</v>
      </c>
      <c r="AO202" s="16">
        <v>0</v>
      </c>
      <c r="AP202" s="16">
        <v>0</v>
      </c>
      <c r="AQ202" s="16">
        <v>0</v>
      </c>
      <c r="AR202" s="16">
        <v>0</v>
      </c>
      <c r="AS202" s="16">
        <v>0</v>
      </c>
      <c r="AT202" s="16">
        <v>0</v>
      </c>
      <c r="AU202" s="16">
        <v>0</v>
      </c>
      <c r="AV202" s="16">
        <v>0</v>
      </c>
      <c r="AW202" s="16">
        <v>0</v>
      </c>
      <c r="AX202" s="16">
        <v>0</v>
      </c>
      <c r="AY202" s="16">
        <v>0</v>
      </c>
      <c r="AZ202" s="16">
        <v>0</v>
      </c>
      <c r="BA202" s="16">
        <v>64.78999999910593</v>
      </c>
      <c r="BB202" s="16">
        <f t="shared" si="109"/>
        <v>64.78999999910593</v>
      </c>
      <c r="BC202" s="16">
        <f t="shared" si="110"/>
        <v>189307.07999999821</v>
      </c>
      <c r="BD202" s="16">
        <f t="shared" si="111"/>
        <v>37454000</v>
      </c>
      <c r="BE202" s="16"/>
      <c r="BF202" s="16">
        <f t="shared" si="115"/>
        <v>37454000</v>
      </c>
    </row>
    <row r="203" spans="1:58" ht="15.75" customHeight="1" outlineLevel="1">
      <c r="A203" s="10">
        <v>202</v>
      </c>
      <c r="B203" s="204"/>
      <c r="C203" s="39" t="s">
        <v>213</v>
      </c>
      <c r="D203" s="33">
        <v>315</v>
      </c>
      <c r="E203" s="16">
        <v>19290851.890000001</v>
      </c>
      <c r="F203" s="16">
        <v>0</v>
      </c>
      <c r="G203" s="16">
        <v>0</v>
      </c>
      <c r="H203" s="16">
        <v>0</v>
      </c>
      <c r="I203" s="16">
        <v>0</v>
      </c>
      <c r="J203" s="16">
        <v>0</v>
      </c>
      <c r="K203" s="16">
        <v>0</v>
      </c>
      <c r="L203" s="16">
        <v>0</v>
      </c>
      <c r="M203" s="16">
        <v>0</v>
      </c>
      <c r="N203" s="16">
        <v>0</v>
      </c>
      <c r="O203" s="16">
        <v>0</v>
      </c>
      <c r="P203" s="16">
        <v>0</v>
      </c>
      <c r="Q203" s="16">
        <v>0</v>
      </c>
      <c r="R203" s="16">
        <v>0</v>
      </c>
      <c r="S203" s="16">
        <v>0</v>
      </c>
      <c r="T203" s="16">
        <v>0</v>
      </c>
      <c r="U203" s="16">
        <v>0</v>
      </c>
      <c r="V203" s="16">
        <v>0</v>
      </c>
      <c r="W203" s="16">
        <v>0</v>
      </c>
      <c r="X203" s="16">
        <v>0</v>
      </c>
      <c r="Y203" s="16">
        <v>0</v>
      </c>
      <c r="Z203" s="16">
        <v>0</v>
      </c>
      <c r="AA203" s="16">
        <v>0</v>
      </c>
      <c r="AB203" s="16">
        <v>63753.5</v>
      </c>
      <c r="AC203" s="16">
        <f t="shared" si="113"/>
        <v>63753.5</v>
      </c>
      <c r="AD203" s="16">
        <v>0</v>
      </c>
      <c r="AE203" s="16">
        <v>0</v>
      </c>
      <c r="AF203" s="16">
        <v>0</v>
      </c>
      <c r="AG203" s="16">
        <v>0</v>
      </c>
      <c r="AH203" s="16">
        <v>0</v>
      </c>
      <c r="AI203" s="16">
        <v>0</v>
      </c>
      <c r="AJ203" s="16">
        <v>0</v>
      </c>
      <c r="AK203" s="16">
        <v>0</v>
      </c>
      <c r="AL203" s="16">
        <v>0</v>
      </c>
      <c r="AM203" s="16">
        <v>0</v>
      </c>
      <c r="AN203" s="16">
        <v>0</v>
      </c>
      <c r="AO203" s="16">
        <v>0</v>
      </c>
      <c r="AP203" s="16">
        <v>0</v>
      </c>
      <c r="AQ203" s="16">
        <v>0</v>
      </c>
      <c r="AR203" s="16">
        <v>0</v>
      </c>
      <c r="AS203" s="16">
        <v>0</v>
      </c>
      <c r="AT203" s="16">
        <v>0</v>
      </c>
      <c r="AU203" s="16">
        <v>0</v>
      </c>
      <c r="AV203" s="16">
        <v>0</v>
      </c>
      <c r="AW203" s="16">
        <v>0</v>
      </c>
      <c r="AX203" s="16">
        <v>0</v>
      </c>
      <c r="AY203" s="16">
        <v>0</v>
      </c>
      <c r="AZ203" s="16">
        <v>0</v>
      </c>
      <c r="BA203" s="16">
        <v>394.60999999940395</v>
      </c>
      <c r="BB203" s="16">
        <f t="shared" si="109"/>
        <v>394.60999999940395</v>
      </c>
      <c r="BC203" s="16">
        <f t="shared" si="110"/>
        <v>64148.109999999404</v>
      </c>
      <c r="BD203" s="16">
        <f t="shared" si="111"/>
        <v>19355000</v>
      </c>
      <c r="BE203" s="16"/>
      <c r="BF203" s="16">
        <f t="shared" si="115"/>
        <v>19355000</v>
      </c>
    </row>
    <row r="204" spans="1:58" ht="15.75" customHeight="1" outlineLevel="1">
      <c r="A204" s="10">
        <v>203</v>
      </c>
      <c r="B204" s="204"/>
      <c r="C204" s="39" t="s">
        <v>214</v>
      </c>
      <c r="D204" s="33">
        <v>316</v>
      </c>
      <c r="E204" s="16">
        <v>11074998.6</v>
      </c>
      <c r="F204" s="16">
        <v>0</v>
      </c>
      <c r="G204" s="16">
        <v>0</v>
      </c>
      <c r="H204" s="16">
        <v>0</v>
      </c>
      <c r="I204" s="16">
        <v>0</v>
      </c>
      <c r="J204" s="16">
        <v>0</v>
      </c>
      <c r="K204" s="16">
        <v>0</v>
      </c>
      <c r="L204" s="16">
        <v>0</v>
      </c>
      <c r="M204" s="16">
        <v>0</v>
      </c>
      <c r="N204" s="16">
        <v>0</v>
      </c>
      <c r="O204" s="16">
        <v>0</v>
      </c>
      <c r="P204" s="16">
        <v>0</v>
      </c>
      <c r="Q204" s="16">
        <v>0</v>
      </c>
      <c r="R204" s="16">
        <v>0</v>
      </c>
      <c r="S204" s="16">
        <v>0</v>
      </c>
      <c r="T204" s="16">
        <v>0</v>
      </c>
      <c r="U204" s="16">
        <v>0</v>
      </c>
      <c r="V204" s="16">
        <v>0</v>
      </c>
      <c r="W204" s="16">
        <v>0</v>
      </c>
      <c r="X204" s="16">
        <v>0</v>
      </c>
      <c r="Y204" s="16">
        <v>0</v>
      </c>
      <c r="Z204" s="16">
        <v>0</v>
      </c>
      <c r="AA204" s="16">
        <v>0</v>
      </c>
      <c r="AB204" s="16">
        <v>-203510.46999999881</v>
      </c>
      <c r="AC204" s="16">
        <f t="shared" si="113"/>
        <v>-203510.46999999881</v>
      </c>
      <c r="AD204" s="16">
        <v>0</v>
      </c>
      <c r="AE204" s="16">
        <v>0</v>
      </c>
      <c r="AF204" s="16">
        <v>0</v>
      </c>
      <c r="AG204" s="16">
        <v>0</v>
      </c>
      <c r="AH204" s="16">
        <v>0</v>
      </c>
      <c r="AI204" s="16">
        <v>0</v>
      </c>
      <c r="AJ204" s="16">
        <v>0</v>
      </c>
      <c r="AK204" s="16">
        <v>0</v>
      </c>
      <c r="AL204" s="16">
        <v>0</v>
      </c>
      <c r="AM204" s="16">
        <v>0</v>
      </c>
      <c r="AN204" s="16">
        <v>0</v>
      </c>
      <c r="AO204" s="16">
        <v>0</v>
      </c>
      <c r="AP204" s="16">
        <v>0</v>
      </c>
      <c r="AQ204" s="16">
        <v>-2083000</v>
      </c>
      <c r="AR204" s="16">
        <v>0</v>
      </c>
      <c r="AS204" s="16">
        <v>0</v>
      </c>
      <c r="AT204" s="16">
        <v>0</v>
      </c>
      <c r="AU204" s="16">
        <v>0</v>
      </c>
      <c r="AV204" s="16">
        <v>0</v>
      </c>
      <c r="AW204" s="16">
        <v>0</v>
      </c>
      <c r="AX204" s="16">
        <v>12359965.289999999</v>
      </c>
      <c r="AY204" s="16">
        <v>0</v>
      </c>
      <c r="AZ204" s="16">
        <v>0</v>
      </c>
      <c r="BA204" s="16">
        <v>546.57999999821186</v>
      </c>
      <c r="BB204" s="16">
        <f t="shared" si="109"/>
        <v>10277511.869999997</v>
      </c>
      <c r="BC204" s="16">
        <f t="shared" si="110"/>
        <v>10074001.399999999</v>
      </c>
      <c r="BD204" s="16">
        <f t="shared" si="111"/>
        <v>21149000</v>
      </c>
      <c r="BE204" s="16"/>
      <c r="BF204" s="16">
        <f t="shared" si="115"/>
        <v>21149000</v>
      </c>
    </row>
    <row r="205" spans="1:58" ht="15.75" customHeight="1" outlineLevel="1">
      <c r="A205" s="10">
        <v>204</v>
      </c>
      <c r="B205" s="204"/>
      <c r="C205" s="40" t="s">
        <v>215</v>
      </c>
      <c r="D205" s="41">
        <v>317</v>
      </c>
      <c r="E205" s="16">
        <v>0</v>
      </c>
      <c r="F205" s="16">
        <v>0</v>
      </c>
      <c r="G205" s="16">
        <v>0</v>
      </c>
      <c r="H205" s="16">
        <v>0</v>
      </c>
      <c r="I205" s="16">
        <v>0</v>
      </c>
      <c r="J205" s="16">
        <v>0</v>
      </c>
      <c r="K205" s="16">
        <v>0</v>
      </c>
      <c r="L205" s="16">
        <v>0</v>
      </c>
      <c r="M205" s="16">
        <v>0</v>
      </c>
      <c r="N205" s="16">
        <v>0</v>
      </c>
      <c r="O205" s="16">
        <v>0</v>
      </c>
      <c r="P205" s="16">
        <v>0</v>
      </c>
      <c r="Q205" s="16">
        <v>0</v>
      </c>
      <c r="R205" s="16">
        <v>0</v>
      </c>
      <c r="S205" s="16">
        <v>0</v>
      </c>
      <c r="T205" s="16">
        <v>0</v>
      </c>
      <c r="U205" s="16">
        <v>0</v>
      </c>
      <c r="V205" s="16">
        <v>0</v>
      </c>
      <c r="W205" s="16">
        <v>0</v>
      </c>
      <c r="X205" s="16">
        <v>0</v>
      </c>
      <c r="Y205" s="16">
        <v>0</v>
      </c>
      <c r="Z205" s="16">
        <v>0</v>
      </c>
      <c r="AA205" s="16">
        <v>0</v>
      </c>
      <c r="AB205" s="16">
        <v>0</v>
      </c>
      <c r="AC205" s="16">
        <f t="shared" si="113"/>
        <v>0</v>
      </c>
      <c r="AD205" s="16">
        <v>0</v>
      </c>
      <c r="AE205" s="16">
        <v>0</v>
      </c>
      <c r="AF205" s="16">
        <v>0</v>
      </c>
      <c r="AG205" s="16">
        <v>0</v>
      </c>
      <c r="AH205" s="16">
        <v>0</v>
      </c>
      <c r="AI205" s="16">
        <v>0</v>
      </c>
      <c r="AJ205" s="16">
        <v>0</v>
      </c>
      <c r="AK205" s="16">
        <v>0</v>
      </c>
      <c r="AL205" s="16">
        <v>0</v>
      </c>
      <c r="AM205" s="16">
        <v>0</v>
      </c>
      <c r="AN205" s="16">
        <v>0</v>
      </c>
      <c r="AO205" s="16">
        <v>0</v>
      </c>
      <c r="AP205" s="16">
        <v>0</v>
      </c>
      <c r="AQ205" s="16">
        <v>0</v>
      </c>
      <c r="AR205" s="16">
        <v>0</v>
      </c>
      <c r="AS205" s="16">
        <v>0</v>
      </c>
      <c r="AT205" s="16">
        <v>0</v>
      </c>
      <c r="AU205" s="16">
        <v>0</v>
      </c>
      <c r="AV205" s="16">
        <v>0</v>
      </c>
      <c r="AW205" s="16">
        <v>0</v>
      </c>
      <c r="AX205" s="16">
        <v>0</v>
      </c>
      <c r="AY205" s="16">
        <v>0</v>
      </c>
      <c r="AZ205" s="16">
        <v>0</v>
      </c>
      <c r="BA205" s="16">
        <v>0</v>
      </c>
      <c r="BB205" s="16">
        <f t="shared" si="109"/>
        <v>0</v>
      </c>
      <c r="BC205" s="16">
        <f t="shared" si="110"/>
        <v>0</v>
      </c>
      <c r="BD205" s="16">
        <f t="shared" si="111"/>
        <v>0</v>
      </c>
      <c r="BE205" s="16"/>
      <c r="BF205" s="16">
        <f t="shared" si="115"/>
        <v>0</v>
      </c>
    </row>
    <row r="206" spans="1:58">
      <c r="A206" s="10">
        <v>205</v>
      </c>
      <c r="B206" s="197"/>
      <c r="C206" s="210" t="s">
        <v>216</v>
      </c>
      <c r="D206" s="211"/>
      <c r="E206" s="21">
        <f>SUM(E198:E205)</f>
        <v>286545335.61000001</v>
      </c>
      <c r="F206" s="22">
        <f>SUM(F198:F205)</f>
        <v>0</v>
      </c>
      <c r="G206" s="22">
        <f t="shared" ref="G206:BA206" si="116">SUM(G198:G205)</f>
        <v>0</v>
      </c>
      <c r="H206" s="22">
        <f t="shared" si="116"/>
        <v>0</v>
      </c>
      <c r="I206" s="22">
        <f t="shared" si="116"/>
        <v>0</v>
      </c>
      <c r="J206" s="22">
        <f t="shared" si="116"/>
        <v>0</v>
      </c>
      <c r="K206" s="22">
        <f t="shared" si="116"/>
        <v>0</v>
      </c>
      <c r="L206" s="22">
        <f t="shared" si="116"/>
        <v>0</v>
      </c>
      <c r="M206" s="22">
        <f t="shared" si="116"/>
        <v>0</v>
      </c>
      <c r="N206" s="22">
        <f t="shared" si="116"/>
        <v>0</v>
      </c>
      <c r="O206" s="22">
        <f t="shared" si="116"/>
        <v>0</v>
      </c>
      <c r="P206" s="22">
        <f t="shared" si="116"/>
        <v>0</v>
      </c>
      <c r="Q206" s="22">
        <f t="shared" si="116"/>
        <v>0</v>
      </c>
      <c r="R206" s="22">
        <f t="shared" si="116"/>
        <v>0</v>
      </c>
      <c r="S206" s="22">
        <f t="shared" si="116"/>
        <v>0</v>
      </c>
      <c r="T206" s="22">
        <f t="shared" si="116"/>
        <v>0</v>
      </c>
      <c r="U206" s="22">
        <f t="shared" si="116"/>
        <v>0</v>
      </c>
      <c r="V206" s="22">
        <f t="shared" si="116"/>
        <v>0</v>
      </c>
      <c r="W206" s="22">
        <f t="shared" si="116"/>
        <v>0</v>
      </c>
      <c r="X206" s="22">
        <f t="shared" si="116"/>
        <v>0</v>
      </c>
      <c r="Y206" s="22">
        <f t="shared" si="116"/>
        <v>0</v>
      </c>
      <c r="Z206" s="22">
        <f t="shared" si="116"/>
        <v>0</v>
      </c>
      <c r="AA206" s="22">
        <f t="shared" si="116"/>
        <v>0</v>
      </c>
      <c r="AB206" s="22">
        <f t="shared" si="116"/>
        <v>903156.62000000686</v>
      </c>
      <c r="AC206" s="22">
        <f t="shared" si="113"/>
        <v>903156.62000000686</v>
      </c>
      <c r="AD206" s="22">
        <f t="shared" si="116"/>
        <v>0</v>
      </c>
      <c r="AE206" s="22">
        <f t="shared" si="116"/>
        <v>0</v>
      </c>
      <c r="AF206" s="22">
        <f t="shared" si="116"/>
        <v>0</v>
      </c>
      <c r="AG206" s="22">
        <f t="shared" si="116"/>
        <v>0</v>
      </c>
      <c r="AH206" s="22">
        <f t="shared" si="116"/>
        <v>0</v>
      </c>
      <c r="AI206" s="22">
        <f t="shared" si="116"/>
        <v>0</v>
      </c>
      <c r="AJ206" s="22">
        <f t="shared" si="116"/>
        <v>0</v>
      </c>
      <c r="AK206" s="22">
        <f t="shared" si="116"/>
        <v>0</v>
      </c>
      <c r="AL206" s="22">
        <f t="shared" si="116"/>
        <v>0</v>
      </c>
      <c r="AM206" s="22">
        <f t="shared" si="116"/>
        <v>0</v>
      </c>
      <c r="AN206" s="22">
        <f t="shared" si="116"/>
        <v>0</v>
      </c>
      <c r="AO206" s="22">
        <f t="shared" si="116"/>
        <v>0</v>
      </c>
      <c r="AP206" s="22">
        <f t="shared" si="116"/>
        <v>0</v>
      </c>
      <c r="AQ206" s="22">
        <f t="shared" si="116"/>
        <v>-2083000</v>
      </c>
      <c r="AR206" s="22">
        <f t="shared" si="116"/>
        <v>0</v>
      </c>
      <c r="AS206" s="22">
        <f t="shared" si="116"/>
        <v>0</v>
      </c>
      <c r="AT206" s="22">
        <f t="shared" si="116"/>
        <v>0</v>
      </c>
      <c r="AU206" s="22">
        <f t="shared" si="116"/>
        <v>0</v>
      </c>
      <c r="AV206" s="22">
        <f t="shared" si="116"/>
        <v>0</v>
      </c>
      <c r="AW206" s="22">
        <f t="shared" si="116"/>
        <v>0</v>
      </c>
      <c r="AX206" s="22">
        <f t="shared" si="116"/>
        <v>12359965.289999999</v>
      </c>
      <c r="AY206" s="22">
        <f t="shared" si="116"/>
        <v>0</v>
      </c>
      <c r="AZ206" s="22">
        <f t="shared" si="116"/>
        <v>0</v>
      </c>
      <c r="BA206" s="22">
        <f t="shared" si="116"/>
        <v>542.47999999271724</v>
      </c>
      <c r="BB206" s="22">
        <f t="shared" si="109"/>
        <v>10277507.769999992</v>
      </c>
      <c r="BC206" s="22">
        <f t="shared" si="110"/>
        <v>11180664.389999999</v>
      </c>
      <c r="BD206" s="22">
        <f t="shared" si="111"/>
        <v>297726000</v>
      </c>
      <c r="BE206" s="22">
        <f t="shared" ref="BE206" si="117">SUM(BE198:BE205)</f>
        <v>0</v>
      </c>
      <c r="BF206" s="22">
        <f t="shared" si="115"/>
        <v>297726000</v>
      </c>
    </row>
    <row r="207" spans="1:58" ht="15.75" customHeight="1" outlineLevel="1">
      <c r="A207" s="10">
        <v>206</v>
      </c>
      <c r="B207" s="204"/>
      <c r="C207" s="37" t="s">
        <v>208</v>
      </c>
      <c r="D207" s="38">
        <v>330</v>
      </c>
      <c r="E207" s="16">
        <v>41968046.399999999</v>
      </c>
      <c r="F207" s="16">
        <v>0</v>
      </c>
      <c r="G207" s="16">
        <v>0</v>
      </c>
      <c r="H207" s="16">
        <v>0</v>
      </c>
      <c r="I207" s="16">
        <v>0</v>
      </c>
      <c r="J207" s="16">
        <v>0</v>
      </c>
      <c r="K207" s="16">
        <v>0</v>
      </c>
      <c r="L207" s="16">
        <v>0</v>
      </c>
      <c r="M207" s="16">
        <v>0</v>
      </c>
      <c r="N207" s="16">
        <v>0</v>
      </c>
      <c r="O207" s="16">
        <v>0</v>
      </c>
      <c r="P207" s="16">
        <v>0</v>
      </c>
      <c r="Q207" s="16">
        <v>0</v>
      </c>
      <c r="R207" s="16">
        <v>0</v>
      </c>
      <c r="S207" s="16">
        <v>0</v>
      </c>
      <c r="T207" s="16">
        <v>0</v>
      </c>
      <c r="U207" s="16">
        <v>0</v>
      </c>
      <c r="V207" s="16">
        <v>0</v>
      </c>
      <c r="W207" s="16">
        <v>0</v>
      </c>
      <c r="X207" s="16">
        <v>0</v>
      </c>
      <c r="Y207" s="16">
        <v>0</v>
      </c>
      <c r="Z207" s="16">
        <v>0</v>
      </c>
      <c r="AA207" s="16">
        <v>0</v>
      </c>
      <c r="AB207" s="16">
        <v>50885.090000003576</v>
      </c>
      <c r="AC207" s="16">
        <f t="shared" si="113"/>
        <v>50885.090000003576</v>
      </c>
      <c r="AD207" s="16">
        <v>0</v>
      </c>
      <c r="AE207" s="16">
        <v>0</v>
      </c>
      <c r="AF207" s="16">
        <v>0</v>
      </c>
      <c r="AG207" s="16">
        <v>0</v>
      </c>
      <c r="AH207" s="16">
        <v>0</v>
      </c>
      <c r="AI207" s="16">
        <v>0</v>
      </c>
      <c r="AJ207" s="16">
        <v>0</v>
      </c>
      <c r="AK207" s="16">
        <v>0</v>
      </c>
      <c r="AL207" s="16">
        <v>0</v>
      </c>
      <c r="AM207" s="16">
        <v>0</v>
      </c>
      <c r="AN207" s="16">
        <v>0</v>
      </c>
      <c r="AO207" s="16">
        <v>0</v>
      </c>
      <c r="AP207" s="16">
        <v>0</v>
      </c>
      <c r="AQ207" s="16">
        <v>0</v>
      </c>
      <c r="AR207" s="16">
        <v>0</v>
      </c>
      <c r="AS207" s="16">
        <v>0</v>
      </c>
      <c r="AT207" s="16">
        <v>0</v>
      </c>
      <c r="AU207" s="16">
        <v>0</v>
      </c>
      <c r="AV207" s="16">
        <v>0</v>
      </c>
      <c r="AW207" s="16">
        <v>0</v>
      </c>
      <c r="AX207" s="16">
        <v>0</v>
      </c>
      <c r="AY207" s="16">
        <v>0</v>
      </c>
      <c r="AZ207" s="16">
        <v>0</v>
      </c>
      <c r="BA207" s="16">
        <v>68.509999997913837</v>
      </c>
      <c r="BB207" s="16">
        <f t="shared" si="109"/>
        <v>68.509999997913837</v>
      </c>
      <c r="BC207" s="16">
        <f t="shared" si="110"/>
        <v>50953.60000000149</v>
      </c>
      <c r="BD207" s="16">
        <f t="shared" si="111"/>
        <v>42019000</v>
      </c>
      <c r="BE207" s="16"/>
      <c r="BF207" s="16">
        <f t="shared" si="115"/>
        <v>42019000</v>
      </c>
    </row>
    <row r="208" spans="1:58" ht="15.75" customHeight="1" outlineLevel="1">
      <c r="A208" s="10">
        <v>207</v>
      </c>
      <c r="B208" s="204"/>
      <c r="C208" s="39" t="s">
        <v>209</v>
      </c>
      <c r="D208" s="33">
        <v>331</v>
      </c>
      <c r="E208" s="16">
        <v>60116563.560000002</v>
      </c>
      <c r="F208" s="16">
        <v>0</v>
      </c>
      <c r="G208" s="16">
        <v>0</v>
      </c>
      <c r="H208" s="16">
        <v>0</v>
      </c>
      <c r="I208" s="16">
        <v>0</v>
      </c>
      <c r="J208" s="16">
        <v>0</v>
      </c>
      <c r="K208" s="16">
        <v>0</v>
      </c>
      <c r="L208" s="16">
        <v>0</v>
      </c>
      <c r="M208" s="16">
        <v>0</v>
      </c>
      <c r="N208" s="16">
        <v>0</v>
      </c>
      <c r="O208" s="16">
        <v>0</v>
      </c>
      <c r="P208" s="16">
        <v>0</v>
      </c>
      <c r="Q208" s="16">
        <v>0</v>
      </c>
      <c r="R208" s="16">
        <v>0</v>
      </c>
      <c r="S208" s="16">
        <v>0</v>
      </c>
      <c r="T208" s="16">
        <v>0</v>
      </c>
      <c r="U208" s="16">
        <v>0</v>
      </c>
      <c r="V208" s="16">
        <v>0</v>
      </c>
      <c r="W208" s="16">
        <v>0</v>
      </c>
      <c r="X208" s="16">
        <v>0</v>
      </c>
      <c r="Y208" s="16">
        <v>0</v>
      </c>
      <c r="Z208" s="16">
        <v>0</v>
      </c>
      <c r="AA208" s="16">
        <v>0</v>
      </c>
      <c r="AB208" s="16">
        <v>3595199.4299999997</v>
      </c>
      <c r="AC208" s="16">
        <f t="shared" si="113"/>
        <v>3595199.4299999997</v>
      </c>
      <c r="AD208" s="16">
        <v>0</v>
      </c>
      <c r="AE208" s="16">
        <v>0</v>
      </c>
      <c r="AF208" s="16">
        <v>0</v>
      </c>
      <c r="AG208" s="16">
        <v>0</v>
      </c>
      <c r="AH208" s="16">
        <v>0</v>
      </c>
      <c r="AI208" s="16">
        <v>0</v>
      </c>
      <c r="AJ208" s="16">
        <v>0</v>
      </c>
      <c r="AK208" s="16">
        <v>0</v>
      </c>
      <c r="AL208" s="16">
        <v>0</v>
      </c>
      <c r="AM208" s="16">
        <v>0</v>
      </c>
      <c r="AN208" s="16">
        <v>0</v>
      </c>
      <c r="AO208" s="16">
        <v>0</v>
      </c>
      <c r="AP208" s="16">
        <v>0</v>
      </c>
      <c r="AQ208" s="16">
        <v>0</v>
      </c>
      <c r="AR208" s="16">
        <v>0</v>
      </c>
      <c r="AS208" s="16">
        <v>0</v>
      </c>
      <c r="AT208" s="16">
        <v>0</v>
      </c>
      <c r="AU208" s="16">
        <v>0</v>
      </c>
      <c r="AV208" s="16">
        <v>0</v>
      </c>
      <c r="AW208" s="16">
        <v>3081889</v>
      </c>
      <c r="AX208" s="16">
        <v>0</v>
      </c>
      <c r="AY208" s="16">
        <v>0</v>
      </c>
      <c r="AZ208" s="16">
        <v>0</v>
      </c>
      <c r="BA208" s="16">
        <v>348.00999999791384</v>
      </c>
      <c r="BB208" s="16">
        <f t="shared" si="109"/>
        <v>3082237.0099999979</v>
      </c>
      <c r="BC208" s="16">
        <f t="shared" si="110"/>
        <v>6677436.4399999976</v>
      </c>
      <c r="BD208" s="16">
        <f t="shared" si="111"/>
        <v>66794000</v>
      </c>
      <c r="BE208" s="16"/>
      <c r="BF208" s="16">
        <f t="shared" si="115"/>
        <v>66794000</v>
      </c>
    </row>
    <row r="209" spans="1:58" ht="15.75" customHeight="1" outlineLevel="1">
      <c r="A209" s="10">
        <v>208</v>
      </c>
      <c r="B209" s="204"/>
      <c r="C209" s="39" t="s">
        <v>217</v>
      </c>
      <c r="D209" s="33">
        <v>332</v>
      </c>
      <c r="E209" s="16">
        <v>127555852.31999999</v>
      </c>
      <c r="F209" s="16">
        <v>0</v>
      </c>
      <c r="G209" s="16">
        <v>0</v>
      </c>
      <c r="H209" s="16">
        <v>0</v>
      </c>
      <c r="I209" s="16">
        <v>0</v>
      </c>
      <c r="J209" s="16">
        <v>0</v>
      </c>
      <c r="K209" s="16">
        <v>0</v>
      </c>
      <c r="L209" s="16">
        <v>0</v>
      </c>
      <c r="M209" s="16">
        <v>0</v>
      </c>
      <c r="N209" s="16">
        <v>0</v>
      </c>
      <c r="O209" s="16">
        <v>0</v>
      </c>
      <c r="P209" s="16">
        <v>0</v>
      </c>
      <c r="Q209" s="16">
        <v>0</v>
      </c>
      <c r="R209" s="16">
        <v>0</v>
      </c>
      <c r="S209" s="16">
        <v>0</v>
      </c>
      <c r="T209" s="16">
        <v>0</v>
      </c>
      <c r="U209" s="16">
        <v>0</v>
      </c>
      <c r="V209" s="16">
        <v>0</v>
      </c>
      <c r="W209" s="16">
        <v>0</v>
      </c>
      <c r="X209" s="16">
        <v>0</v>
      </c>
      <c r="Y209" s="16">
        <v>0</v>
      </c>
      <c r="Z209" s="16">
        <v>0</v>
      </c>
      <c r="AA209" s="16">
        <v>0</v>
      </c>
      <c r="AB209" s="16">
        <v>-1070859.6899999976</v>
      </c>
      <c r="AC209" s="16">
        <f t="shared" si="113"/>
        <v>-1070859.6899999976</v>
      </c>
      <c r="AD209" s="16">
        <v>0</v>
      </c>
      <c r="AE209" s="16">
        <v>0</v>
      </c>
      <c r="AF209" s="16">
        <v>0</v>
      </c>
      <c r="AG209" s="16">
        <v>0</v>
      </c>
      <c r="AH209" s="16">
        <v>0</v>
      </c>
      <c r="AI209" s="16">
        <v>0</v>
      </c>
      <c r="AJ209" s="16">
        <v>0</v>
      </c>
      <c r="AK209" s="16">
        <v>0</v>
      </c>
      <c r="AL209" s="16">
        <v>0</v>
      </c>
      <c r="AM209" s="16">
        <v>0</v>
      </c>
      <c r="AN209" s="16">
        <v>0</v>
      </c>
      <c r="AO209" s="16">
        <v>0</v>
      </c>
      <c r="AP209" s="16">
        <v>0</v>
      </c>
      <c r="AQ209" s="16">
        <v>0</v>
      </c>
      <c r="AR209" s="16">
        <v>0</v>
      </c>
      <c r="AS209" s="16">
        <v>0</v>
      </c>
      <c r="AT209" s="16">
        <v>0</v>
      </c>
      <c r="AU209" s="16">
        <v>0</v>
      </c>
      <c r="AV209" s="16">
        <v>0</v>
      </c>
      <c r="AW209" s="16">
        <v>0</v>
      </c>
      <c r="AX209" s="16">
        <v>0</v>
      </c>
      <c r="AY209" s="16">
        <v>0</v>
      </c>
      <c r="AZ209" s="16">
        <v>0</v>
      </c>
      <c r="BA209" s="16">
        <v>7.3700000047683716</v>
      </c>
      <c r="BB209" s="16">
        <f t="shared" si="109"/>
        <v>7.3700000047683716</v>
      </c>
      <c r="BC209" s="16">
        <f t="shared" si="110"/>
        <v>-1070852.3199999928</v>
      </c>
      <c r="BD209" s="16">
        <f t="shared" si="111"/>
        <v>126485000</v>
      </c>
      <c r="BE209" s="16"/>
      <c r="BF209" s="16">
        <f t="shared" si="115"/>
        <v>126485000</v>
      </c>
    </row>
    <row r="210" spans="1:58" ht="15.75" customHeight="1" outlineLevel="1">
      <c r="A210" s="10">
        <v>209</v>
      </c>
      <c r="B210" s="204"/>
      <c r="C210" s="39" t="s">
        <v>218</v>
      </c>
      <c r="D210" s="33">
        <v>333</v>
      </c>
      <c r="E210" s="16">
        <v>154416812.38999999</v>
      </c>
      <c r="F210" s="16">
        <v>0</v>
      </c>
      <c r="G210" s="16">
        <v>0</v>
      </c>
      <c r="H210" s="16">
        <v>0</v>
      </c>
      <c r="I210" s="16">
        <v>0</v>
      </c>
      <c r="J210" s="16">
        <v>0</v>
      </c>
      <c r="K210" s="16">
        <v>0</v>
      </c>
      <c r="L210" s="16">
        <v>0</v>
      </c>
      <c r="M210" s="16">
        <v>0</v>
      </c>
      <c r="N210" s="16">
        <v>0</v>
      </c>
      <c r="O210" s="16">
        <v>0</v>
      </c>
      <c r="P210" s="16">
        <v>0</v>
      </c>
      <c r="Q210" s="16">
        <v>0</v>
      </c>
      <c r="R210" s="16">
        <v>0</v>
      </c>
      <c r="S210" s="16">
        <v>0</v>
      </c>
      <c r="T210" s="16">
        <v>0</v>
      </c>
      <c r="U210" s="16">
        <v>0</v>
      </c>
      <c r="V210" s="16">
        <v>0</v>
      </c>
      <c r="W210" s="16">
        <v>0</v>
      </c>
      <c r="X210" s="16">
        <v>0</v>
      </c>
      <c r="Y210" s="16">
        <v>0</v>
      </c>
      <c r="Z210" s="16">
        <v>0</v>
      </c>
      <c r="AA210" s="16">
        <v>0</v>
      </c>
      <c r="AB210" s="16">
        <v>-714356.53999999166</v>
      </c>
      <c r="AC210" s="16">
        <f t="shared" si="113"/>
        <v>-714356.53999999166</v>
      </c>
      <c r="AD210" s="16">
        <v>0</v>
      </c>
      <c r="AE210" s="16">
        <v>0</v>
      </c>
      <c r="AF210" s="16">
        <v>0</v>
      </c>
      <c r="AG210" s="16">
        <v>0</v>
      </c>
      <c r="AH210" s="16">
        <v>0</v>
      </c>
      <c r="AI210" s="16">
        <v>0</v>
      </c>
      <c r="AJ210" s="16">
        <v>0</v>
      </c>
      <c r="AK210" s="16">
        <v>0</v>
      </c>
      <c r="AL210" s="16">
        <v>0</v>
      </c>
      <c r="AM210" s="16">
        <v>0</v>
      </c>
      <c r="AN210" s="16">
        <v>0</v>
      </c>
      <c r="AO210" s="16">
        <v>0</v>
      </c>
      <c r="AP210" s="16">
        <v>0</v>
      </c>
      <c r="AQ210" s="16">
        <v>0</v>
      </c>
      <c r="AR210" s="16">
        <v>0</v>
      </c>
      <c r="AS210" s="16">
        <v>0</v>
      </c>
      <c r="AT210" s="16">
        <v>0</v>
      </c>
      <c r="AU210" s="16">
        <v>0</v>
      </c>
      <c r="AV210" s="16">
        <v>0</v>
      </c>
      <c r="AW210" s="16">
        <v>0</v>
      </c>
      <c r="AX210" s="16">
        <v>0</v>
      </c>
      <c r="AY210" s="16">
        <v>0</v>
      </c>
      <c r="AZ210" s="16">
        <v>0</v>
      </c>
      <c r="BA210" s="16">
        <v>544.15000000596046</v>
      </c>
      <c r="BB210" s="16">
        <f t="shared" si="109"/>
        <v>544.15000000596046</v>
      </c>
      <c r="BC210" s="16">
        <f t="shared" si="110"/>
        <v>-713812.38999998569</v>
      </c>
      <c r="BD210" s="16">
        <f t="shared" si="111"/>
        <v>153703000</v>
      </c>
      <c r="BE210" s="16"/>
      <c r="BF210" s="16">
        <f t="shared" si="115"/>
        <v>153703000</v>
      </c>
    </row>
    <row r="211" spans="1:58" ht="15.75" customHeight="1" outlineLevel="1">
      <c r="A211" s="10">
        <v>210</v>
      </c>
      <c r="B211" s="204"/>
      <c r="C211" s="39" t="s">
        <v>213</v>
      </c>
      <c r="D211" s="33">
        <v>334</v>
      </c>
      <c r="E211" s="16">
        <v>45658296.32</v>
      </c>
      <c r="F211" s="16">
        <v>0</v>
      </c>
      <c r="G211" s="16">
        <v>0</v>
      </c>
      <c r="H211" s="16">
        <v>0</v>
      </c>
      <c r="I211" s="16">
        <v>0</v>
      </c>
      <c r="J211" s="16">
        <v>0</v>
      </c>
      <c r="K211" s="16">
        <v>0</v>
      </c>
      <c r="L211" s="16">
        <v>0</v>
      </c>
      <c r="M211" s="16">
        <v>0</v>
      </c>
      <c r="N211" s="16">
        <v>0</v>
      </c>
      <c r="O211" s="16">
        <v>0</v>
      </c>
      <c r="P211" s="16">
        <v>0</v>
      </c>
      <c r="Q211" s="16">
        <v>0</v>
      </c>
      <c r="R211" s="16">
        <v>0</v>
      </c>
      <c r="S211" s="16">
        <v>0</v>
      </c>
      <c r="T211" s="16">
        <v>0</v>
      </c>
      <c r="U211" s="16">
        <v>0</v>
      </c>
      <c r="V211" s="16">
        <v>0</v>
      </c>
      <c r="W211" s="16">
        <v>0</v>
      </c>
      <c r="X211" s="16">
        <v>0</v>
      </c>
      <c r="Y211" s="16">
        <v>0</v>
      </c>
      <c r="Z211" s="16">
        <v>0</v>
      </c>
      <c r="AA211" s="16">
        <v>0</v>
      </c>
      <c r="AB211" s="16">
        <v>152010.24000000209</v>
      </c>
      <c r="AC211" s="16">
        <f t="shared" si="113"/>
        <v>152010.24000000209</v>
      </c>
      <c r="AD211" s="16">
        <v>0</v>
      </c>
      <c r="AE211" s="16">
        <v>0</v>
      </c>
      <c r="AF211" s="16">
        <v>0</v>
      </c>
      <c r="AG211" s="16">
        <v>0</v>
      </c>
      <c r="AH211" s="16">
        <v>0</v>
      </c>
      <c r="AI211" s="16">
        <v>0</v>
      </c>
      <c r="AJ211" s="16">
        <v>0</v>
      </c>
      <c r="AK211" s="16">
        <v>0</v>
      </c>
      <c r="AL211" s="16">
        <v>0</v>
      </c>
      <c r="AM211" s="16">
        <v>0</v>
      </c>
      <c r="AN211" s="16">
        <v>0</v>
      </c>
      <c r="AO211" s="16">
        <v>0</v>
      </c>
      <c r="AP211" s="16">
        <v>0</v>
      </c>
      <c r="AQ211" s="16">
        <v>0</v>
      </c>
      <c r="AR211" s="16">
        <v>0</v>
      </c>
      <c r="AS211" s="16">
        <v>0</v>
      </c>
      <c r="AT211" s="16">
        <v>0</v>
      </c>
      <c r="AU211" s="16">
        <v>0</v>
      </c>
      <c r="AV211" s="16">
        <v>0</v>
      </c>
      <c r="AW211" s="16">
        <v>0</v>
      </c>
      <c r="AX211" s="16">
        <v>0</v>
      </c>
      <c r="AY211" s="16">
        <v>0</v>
      </c>
      <c r="AZ211" s="16">
        <v>0</v>
      </c>
      <c r="BA211" s="16">
        <v>-306.56000000238419</v>
      </c>
      <c r="BB211" s="16">
        <f t="shared" si="109"/>
        <v>-306.56000000238419</v>
      </c>
      <c r="BC211" s="16">
        <f t="shared" si="110"/>
        <v>151703.6799999997</v>
      </c>
      <c r="BD211" s="16">
        <f t="shared" si="111"/>
        <v>45810000</v>
      </c>
      <c r="BE211" s="16"/>
      <c r="BF211" s="16">
        <f t="shared" si="115"/>
        <v>45810000</v>
      </c>
    </row>
    <row r="212" spans="1:58" ht="15.75" customHeight="1" outlineLevel="1">
      <c r="A212" s="10">
        <v>211</v>
      </c>
      <c r="B212" s="204"/>
      <c r="C212" s="39" t="s">
        <v>214</v>
      </c>
      <c r="D212" s="33">
        <v>335</v>
      </c>
      <c r="E212" s="16">
        <v>9508078.4299999997</v>
      </c>
      <c r="F212" s="16">
        <v>0</v>
      </c>
      <c r="G212" s="16">
        <v>0</v>
      </c>
      <c r="H212" s="16">
        <v>0</v>
      </c>
      <c r="I212" s="16">
        <v>0</v>
      </c>
      <c r="J212" s="16">
        <v>0</v>
      </c>
      <c r="K212" s="16">
        <v>0</v>
      </c>
      <c r="L212" s="16">
        <v>0</v>
      </c>
      <c r="M212" s="16">
        <v>0</v>
      </c>
      <c r="N212" s="16">
        <v>0</v>
      </c>
      <c r="O212" s="16">
        <v>0</v>
      </c>
      <c r="P212" s="16">
        <v>0</v>
      </c>
      <c r="Q212" s="16">
        <v>0</v>
      </c>
      <c r="R212" s="16">
        <v>0</v>
      </c>
      <c r="S212" s="16">
        <v>0</v>
      </c>
      <c r="T212" s="16">
        <v>0</v>
      </c>
      <c r="U212" s="16">
        <v>0</v>
      </c>
      <c r="V212" s="16">
        <v>0</v>
      </c>
      <c r="W212" s="16">
        <v>0</v>
      </c>
      <c r="X212" s="16">
        <v>0</v>
      </c>
      <c r="Y212" s="16">
        <v>0</v>
      </c>
      <c r="Z212" s="16">
        <v>0</v>
      </c>
      <c r="AA212" s="16">
        <v>0</v>
      </c>
      <c r="AB212" s="16">
        <v>459020.22000000067</v>
      </c>
      <c r="AC212" s="16">
        <f t="shared" si="113"/>
        <v>459020.22000000067</v>
      </c>
      <c r="AD212" s="16">
        <v>0</v>
      </c>
      <c r="AE212" s="16">
        <v>0</v>
      </c>
      <c r="AF212" s="16">
        <v>0</v>
      </c>
      <c r="AG212" s="16">
        <v>0</v>
      </c>
      <c r="AH212" s="16">
        <v>0</v>
      </c>
      <c r="AI212" s="16">
        <v>0</v>
      </c>
      <c r="AJ212" s="16">
        <v>0</v>
      </c>
      <c r="AK212" s="16">
        <v>0</v>
      </c>
      <c r="AL212" s="16">
        <v>0</v>
      </c>
      <c r="AM212" s="16">
        <v>0</v>
      </c>
      <c r="AN212" s="16">
        <v>0</v>
      </c>
      <c r="AO212" s="16">
        <v>0</v>
      </c>
      <c r="AP212" s="16">
        <v>0</v>
      </c>
      <c r="AQ212" s="16">
        <v>2976000</v>
      </c>
      <c r="AR212" s="16">
        <v>893000</v>
      </c>
      <c r="AS212" s="16">
        <v>1686000</v>
      </c>
      <c r="AT212" s="16">
        <v>0</v>
      </c>
      <c r="AU212" s="16">
        <v>0</v>
      </c>
      <c r="AV212" s="16">
        <v>0</v>
      </c>
      <c r="AW212" s="16">
        <v>0</v>
      </c>
      <c r="AX212" s="16">
        <v>0</v>
      </c>
      <c r="AY212" s="16">
        <v>0</v>
      </c>
      <c r="AZ212" s="16">
        <v>0</v>
      </c>
      <c r="BA212" s="16">
        <v>-98.650000000372529</v>
      </c>
      <c r="BB212" s="16">
        <f t="shared" si="109"/>
        <v>5554901.3499999996</v>
      </c>
      <c r="BC212" s="16">
        <f t="shared" si="110"/>
        <v>6013921.5700000003</v>
      </c>
      <c r="BD212" s="16">
        <f t="shared" si="111"/>
        <v>15522000</v>
      </c>
      <c r="BE212" s="16"/>
      <c r="BF212" s="16">
        <f t="shared" si="115"/>
        <v>15522000</v>
      </c>
    </row>
    <row r="213" spans="1:58" ht="15.75" customHeight="1" outlineLevel="1">
      <c r="A213" s="10">
        <v>212</v>
      </c>
      <c r="B213" s="204"/>
      <c r="C213" s="39" t="s">
        <v>219</v>
      </c>
      <c r="D213" s="33">
        <v>336</v>
      </c>
      <c r="E213" s="16">
        <v>2832211.68</v>
      </c>
      <c r="F213" s="16">
        <v>0</v>
      </c>
      <c r="G213" s="16">
        <v>0</v>
      </c>
      <c r="H213" s="16">
        <v>0</v>
      </c>
      <c r="I213" s="16">
        <v>0</v>
      </c>
      <c r="J213" s="16">
        <v>0</v>
      </c>
      <c r="K213" s="16">
        <v>0</v>
      </c>
      <c r="L213" s="16">
        <v>0</v>
      </c>
      <c r="M213" s="16">
        <v>0</v>
      </c>
      <c r="N213" s="16">
        <v>0</v>
      </c>
      <c r="O213" s="16">
        <v>0</v>
      </c>
      <c r="P213" s="16">
        <v>0</v>
      </c>
      <c r="Q213" s="16">
        <v>0</v>
      </c>
      <c r="R213" s="16">
        <v>0</v>
      </c>
      <c r="S213" s="16">
        <v>0</v>
      </c>
      <c r="T213" s="16">
        <v>0</v>
      </c>
      <c r="U213" s="16">
        <v>0</v>
      </c>
      <c r="V213" s="16">
        <v>0</v>
      </c>
      <c r="W213" s="16">
        <v>0</v>
      </c>
      <c r="X213" s="16">
        <v>0</v>
      </c>
      <c r="Y213" s="16">
        <v>0</v>
      </c>
      <c r="Z213" s="16">
        <v>0</v>
      </c>
      <c r="AA213" s="16">
        <v>0</v>
      </c>
      <c r="AB213" s="16">
        <v>-436401.7200000002</v>
      </c>
      <c r="AC213" s="16">
        <f t="shared" si="113"/>
        <v>-436401.7200000002</v>
      </c>
      <c r="AD213" s="16">
        <v>0</v>
      </c>
      <c r="AE213" s="16">
        <v>0</v>
      </c>
      <c r="AF213" s="16">
        <v>0</v>
      </c>
      <c r="AG213" s="16">
        <v>0</v>
      </c>
      <c r="AH213" s="16">
        <v>0</v>
      </c>
      <c r="AI213" s="16">
        <v>0</v>
      </c>
      <c r="AJ213" s="16">
        <v>0</v>
      </c>
      <c r="AK213" s="16">
        <v>0</v>
      </c>
      <c r="AL213" s="16">
        <v>0</v>
      </c>
      <c r="AM213" s="16">
        <v>0</v>
      </c>
      <c r="AN213" s="16">
        <v>0</v>
      </c>
      <c r="AO213" s="16">
        <v>0</v>
      </c>
      <c r="AP213" s="16">
        <v>0</v>
      </c>
      <c r="AQ213" s="16">
        <v>0</v>
      </c>
      <c r="AR213" s="16">
        <v>0</v>
      </c>
      <c r="AS213" s="16">
        <v>0</v>
      </c>
      <c r="AT213" s="16">
        <v>0</v>
      </c>
      <c r="AU213" s="16">
        <v>0</v>
      </c>
      <c r="AV213" s="16">
        <v>0</v>
      </c>
      <c r="AW213" s="16">
        <v>0</v>
      </c>
      <c r="AX213" s="16">
        <v>0</v>
      </c>
      <c r="AY213" s="16">
        <v>0</v>
      </c>
      <c r="AZ213" s="16">
        <v>0</v>
      </c>
      <c r="BA213" s="16">
        <v>190.04000000003725</v>
      </c>
      <c r="BB213" s="16">
        <f t="shared" si="109"/>
        <v>190.04000000003725</v>
      </c>
      <c r="BC213" s="16">
        <f t="shared" si="110"/>
        <v>-436211.68000000017</v>
      </c>
      <c r="BD213" s="16">
        <f t="shared" si="111"/>
        <v>2396000</v>
      </c>
      <c r="BE213" s="16"/>
      <c r="BF213" s="16">
        <f t="shared" si="115"/>
        <v>2396000</v>
      </c>
    </row>
    <row r="214" spans="1:58" ht="15.75" customHeight="1" outlineLevel="1">
      <c r="A214" s="10">
        <v>213</v>
      </c>
      <c r="B214" s="204"/>
      <c r="C214" s="40" t="s">
        <v>220</v>
      </c>
      <c r="D214" s="41">
        <v>337</v>
      </c>
      <c r="E214" s="16">
        <v>0</v>
      </c>
      <c r="F214" s="16">
        <v>0</v>
      </c>
      <c r="G214" s="16">
        <v>0</v>
      </c>
      <c r="H214" s="16">
        <v>0</v>
      </c>
      <c r="I214" s="16">
        <v>0</v>
      </c>
      <c r="J214" s="16">
        <v>0</v>
      </c>
      <c r="K214" s="16">
        <v>0</v>
      </c>
      <c r="L214" s="16">
        <v>0</v>
      </c>
      <c r="M214" s="16">
        <v>0</v>
      </c>
      <c r="N214" s="16">
        <v>0</v>
      </c>
      <c r="O214" s="16">
        <v>0</v>
      </c>
      <c r="P214" s="16">
        <v>0</v>
      </c>
      <c r="Q214" s="16">
        <v>0</v>
      </c>
      <c r="R214" s="16">
        <v>0</v>
      </c>
      <c r="S214" s="16">
        <v>0</v>
      </c>
      <c r="T214" s="16">
        <v>0</v>
      </c>
      <c r="U214" s="16">
        <v>0</v>
      </c>
      <c r="V214" s="16">
        <v>0</v>
      </c>
      <c r="W214" s="16">
        <v>0</v>
      </c>
      <c r="X214" s="16">
        <v>0</v>
      </c>
      <c r="Y214" s="16">
        <v>0</v>
      </c>
      <c r="Z214" s="16">
        <v>0</v>
      </c>
      <c r="AA214" s="16">
        <v>0</v>
      </c>
      <c r="AB214" s="16">
        <v>0</v>
      </c>
      <c r="AC214" s="16">
        <f t="shared" si="113"/>
        <v>0</v>
      </c>
      <c r="AD214" s="16">
        <v>0</v>
      </c>
      <c r="AE214" s="16">
        <v>0</v>
      </c>
      <c r="AF214" s="16">
        <v>0</v>
      </c>
      <c r="AG214" s="16">
        <v>0</v>
      </c>
      <c r="AH214" s="16">
        <v>0</v>
      </c>
      <c r="AI214" s="16">
        <v>0</v>
      </c>
      <c r="AJ214" s="16">
        <v>0</v>
      </c>
      <c r="AK214" s="16">
        <v>0</v>
      </c>
      <c r="AL214" s="16">
        <v>0</v>
      </c>
      <c r="AM214" s="16">
        <v>0</v>
      </c>
      <c r="AN214" s="16">
        <v>0</v>
      </c>
      <c r="AO214" s="16">
        <v>0</v>
      </c>
      <c r="AP214" s="16">
        <v>0</v>
      </c>
      <c r="AQ214" s="16">
        <v>0</v>
      </c>
      <c r="AR214" s="16">
        <v>0</v>
      </c>
      <c r="AS214" s="16">
        <v>0</v>
      </c>
      <c r="AT214" s="16">
        <v>0</v>
      </c>
      <c r="AU214" s="16">
        <v>0</v>
      </c>
      <c r="AV214" s="16">
        <v>0</v>
      </c>
      <c r="AW214" s="16">
        <v>0</v>
      </c>
      <c r="AX214" s="16">
        <v>0</v>
      </c>
      <c r="AY214" s="16">
        <v>0</v>
      </c>
      <c r="AZ214" s="16">
        <v>0</v>
      </c>
      <c r="BA214" s="16">
        <v>0</v>
      </c>
      <c r="BB214" s="16">
        <f t="shared" si="109"/>
        <v>0</v>
      </c>
      <c r="BC214" s="16">
        <f t="shared" si="110"/>
        <v>0</v>
      </c>
      <c r="BD214" s="16">
        <f t="shared" si="111"/>
        <v>0</v>
      </c>
      <c r="BE214" s="16"/>
      <c r="BF214" s="16">
        <f t="shared" si="115"/>
        <v>0</v>
      </c>
    </row>
    <row r="215" spans="1:58">
      <c r="A215" s="10">
        <v>214</v>
      </c>
      <c r="B215" s="197"/>
      <c r="C215" s="210" t="s">
        <v>221</v>
      </c>
      <c r="D215" s="211"/>
      <c r="E215" s="21">
        <f>SUM(E207:E214)</f>
        <v>442055861.09999996</v>
      </c>
      <c r="F215" s="22">
        <f>SUM(F207:F214)</f>
        <v>0</v>
      </c>
      <c r="G215" s="22">
        <f t="shared" ref="G215:BA215" si="118">SUM(G207:G214)</f>
        <v>0</v>
      </c>
      <c r="H215" s="22">
        <f t="shared" si="118"/>
        <v>0</v>
      </c>
      <c r="I215" s="22">
        <f t="shared" si="118"/>
        <v>0</v>
      </c>
      <c r="J215" s="22">
        <f t="shared" si="118"/>
        <v>0</v>
      </c>
      <c r="K215" s="22">
        <f t="shared" si="118"/>
        <v>0</v>
      </c>
      <c r="L215" s="22">
        <f t="shared" si="118"/>
        <v>0</v>
      </c>
      <c r="M215" s="22">
        <f t="shared" si="118"/>
        <v>0</v>
      </c>
      <c r="N215" s="22">
        <f t="shared" si="118"/>
        <v>0</v>
      </c>
      <c r="O215" s="22">
        <f t="shared" si="118"/>
        <v>0</v>
      </c>
      <c r="P215" s="22">
        <f t="shared" si="118"/>
        <v>0</v>
      </c>
      <c r="Q215" s="22">
        <f t="shared" si="118"/>
        <v>0</v>
      </c>
      <c r="R215" s="22">
        <f t="shared" si="118"/>
        <v>0</v>
      </c>
      <c r="S215" s="22">
        <f t="shared" si="118"/>
        <v>0</v>
      </c>
      <c r="T215" s="22">
        <f t="shared" si="118"/>
        <v>0</v>
      </c>
      <c r="U215" s="22">
        <f t="shared" si="118"/>
        <v>0</v>
      </c>
      <c r="V215" s="22">
        <f t="shared" si="118"/>
        <v>0</v>
      </c>
      <c r="W215" s="22">
        <f t="shared" si="118"/>
        <v>0</v>
      </c>
      <c r="X215" s="22">
        <f t="shared" si="118"/>
        <v>0</v>
      </c>
      <c r="Y215" s="22">
        <f t="shared" si="118"/>
        <v>0</v>
      </c>
      <c r="Z215" s="22">
        <f t="shared" si="118"/>
        <v>0</v>
      </c>
      <c r="AA215" s="22">
        <f t="shared" si="118"/>
        <v>0</v>
      </c>
      <c r="AB215" s="22">
        <f t="shared" si="118"/>
        <v>2035497.0300000166</v>
      </c>
      <c r="AC215" s="22">
        <f t="shared" si="113"/>
        <v>2035497.0300000166</v>
      </c>
      <c r="AD215" s="22">
        <f t="shared" si="118"/>
        <v>0</v>
      </c>
      <c r="AE215" s="22">
        <f t="shared" si="118"/>
        <v>0</v>
      </c>
      <c r="AF215" s="22">
        <f t="shared" si="118"/>
        <v>0</v>
      </c>
      <c r="AG215" s="22">
        <f t="shared" si="118"/>
        <v>0</v>
      </c>
      <c r="AH215" s="22">
        <f t="shared" si="118"/>
        <v>0</v>
      </c>
      <c r="AI215" s="22">
        <f t="shared" si="118"/>
        <v>0</v>
      </c>
      <c r="AJ215" s="22">
        <f t="shared" si="118"/>
        <v>0</v>
      </c>
      <c r="AK215" s="22">
        <f t="shared" si="118"/>
        <v>0</v>
      </c>
      <c r="AL215" s="22">
        <f t="shared" si="118"/>
        <v>0</v>
      </c>
      <c r="AM215" s="22">
        <f t="shared" si="118"/>
        <v>0</v>
      </c>
      <c r="AN215" s="22">
        <f t="shared" si="118"/>
        <v>0</v>
      </c>
      <c r="AO215" s="22">
        <f t="shared" si="118"/>
        <v>0</v>
      </c>
      <c r="AP215" s="22">
        <f t="shared" si="118"/>
        <v>0</v>
      </c>
      <c r="AQ215" s="22">
        <f t="shared" si="118"/>
        <v>2976000</v>
      </c>
      <c r="AR215" s="22">
        <f t="shared" si="118"/>
        <v>893000</v>
      </c>
      <c r="AS215" s="22">
        <f t="shared" si="118"/>
        <v>1686000</v>
      </c>
      <c r="AT215" s="22">
        <f t="shared" si="118"/>
        <v>0</v>
      </c>
      <c r="AU215" s="22">
        <f t="shared" si="118"/>
        <v>0</v>
      </c>
      <c r="AV215" s="22">
        <f t="shared" si="118"/>
        <v>0</v>
      </c>
      <c r="AW215" s="22">
        <f t="shared" si="118"/>
        <v>3081889</v>
      </c>
      <c r="AX215" s="22">
        <f t="shared" si="118"/>
        <v>0</v>
      </c>
      <c r="AY215" s="22">
        <f t="shared" si="118"/>
        <v>0</v>
      </c>
      <c r="AZ215" s="22">
        <f t="shared" si="118"/>
        <v>0</v>
      </c>
      <c r="BA215" s="22">
        <f t="shared" si="118"/>
        <v>752.87000000383705</v>
      </c>
      <c r="BB215" s="22">
        <f t="shared" si="109"/>
        <v>8637641.8700000048</v>
      </c>
      <c r="BC215" s="22">
        <f t="shared" si="110"/>
        <v>10673138.900000021</v>
      </c>
      <c r="BD215" s="22">
        <f t="shared" si="111"/>
        <v>452729000</v>
      </c>
      <c r="BE215" s="22">
        <f t="shared" ref="BE215" si="119">SUM(BE207:BE214)</f>
        <v>0</v>
      </c>
      <c r="BF215" s="22">
        <f t="shared" si="115"/>
        <v>452729000</v>
      </c>
    </row>
    <row r="216" spans="1:58" ht="15.75" customHeight="1" outlineLevel="1">
      <c r="A216" s="10">
        <v>215</v>
      </c>
      <c r="B216" s="204"/>
      <c r="C216" s="37" t="s">
        <v>208</v>
      </c>
      <c r="D216" s="38">
        <v>340</v>
      </c>
      <c r="E216" s="16">
        <v>594152.06000000006</v>
      </c>
      <c r="F216" s="16">
        <v>0</v>
      </c>
      <c r="G216" s="16">
        <v>0</v>
      </c>
      <c r="H216" s="16">
        <v>0</v>
      </c>
      <c r="I216" s="16">
        <v>0</v>
      </c>
      <c r="J216" s="16">
        <v>0</v>
      </c>
      <c r="K216" s="16">
        <v>0</v>
      </c>
      <c r="L216" s="16">
        <v>0</v>
      </c>
      <c r="M216" s="16">
        <v>0</v>
      </c>
      <c r="N216" s="16">
        <v>0</v>
      </c>
      <c r="O216" s="16">
        <v>0</v>
      </c>
      <c r="P216" s="16">
        <v>0</v>
      </c>
      <c r="Q216" s="16">
        <v>0</v>
      </c>
      <c r="R216" s="16">
        <v>0</v>
      </c>
      <c r="S216" s="16">
        <v>0</v>
      </c>
      <c r="T216" s="16">
        <v>0</v>
      </c>
      <c r="U216" s="16">
        <v>0</v>
      </c>
      <c r="V216" s="16">
        <v>0</v>
      </c>
      <c r="W216" s="16">
        <v>0</v>
      </c>
      <c r="X216" s="16">
        <v>0</v>
      </c>
      <c r="Y216" s="16">
        <v>0</v>
      </c>
      <c r="Z216" s="16">
        <v>0</v>
      </c>
      <c r="AA216" s="16">
        <v>0</v>
      </c>
      <c r="AB216" s="16">
        <v>0</v>
      </c>
      <c r="AC216" s="16">
        <f t="shared" si="113"/>
        <v>0</v>
      </c>
      <c r="AD216" s="16">
        <v>0</v>
      </c>
      <c r="AE216" s="16">
        <v>0</v>
      </c>
      <c r="AF216" s="16">
        <v>0</v>
      </c>
      <c r="AG216" s="16">
        <v>0</v>
      </c>
      <c r="AH216" s="16">
        <v>0</v>
      </c>
      <c r="AI216" s="16">
        <v>0</v>
      </c>
      <c r="AJ216" s="16">
        <v>0</v>
      </c>
      <c r="AK216" s="16">
        <v>0</v>
      </c>
      <c r="AL216" s="16">
        <v>0</v>
      </c>
      <c r="AM216" s="16">
        <v>0</v>
      </c>
      <c r="AN216" s="16">
        <v>0</v>
      </c>
      <c r="AO216" s="16">
        <v>0</v>
      </c>
      <c r="AP216" s="16">
        <v>0</v>
      </c>
      <c r="AQ216" s="16">
        <v>0</v>
      </c>
      <c r="AR216" s="16">
        <v>0</v>
      </c>
      <c r="AS216" s="16">
        <v>0</v>
      </c>
      <c r="AT216" s="16">
        <v>0</v>
      </c>
      <c r="AU216" s="16">
        <v>0</v>
      </c>
      <c r="AV216" s="16">
        <v>0</v>
      </c>
      <c r="AW216" s="16">
        <v>0</v>
      </c>
      <c r="AX216" s="16">
        <v>0</v>
      </c>
      <c r="AY216" s="16">
        <v>0</v>
      </c>
      <c r="AZ216" s="16">
        <v>0</v>
      </c>
      <c r="BA216" s="16">
        <v>-152.06000000005588</v>
      </c>
      <c r="BB216" s="16">
        <f t="shared" si="109"/>
        <v>-152.06000000005588</v>
      </c>
      <c r="BC216" s="16">
        <f t="shared" si="110"/>
        <v>-152.06000000005588</v>
      </c>
      <c r="BD216" s="16">
        <f t="shared" si="111"/>
        <v>594000</v>
      </c>
      <c r="BE216" s="16"/>
      <c r="BF216" s="16">
        <f t="shared" si="115"/>
        <v>594000</v>
      </c>
    </row>
    <row r="217" spans="1:58" ht="15.75" customHeight="1" outlineLevel="1">
      <c r="A217" s="10">
        <v>216</v>
      </c>
      <c r="B217" s="204"/>
      <c r="C217" s="39" t="s">
        <v>209</v>
      </c>
      <c r="D217" s="33">
        <v>341</v>
      </c>
      <c r="E217" s="16">
        <v>11248978.52</v>
      </c>
      <c r="F217" s="16">
        <v>0</v>
      </c>
      <c r="G217" s="16">
        <v>0</v>
      </c>
      <c r="H217" s="16">
        <v>0</v>
      </c>
      <c r="I217" s="16">
        <v>0</v>
      </c>
      <c r="J217" s="16">
        <v>0</v>
      </c>
      <c r="K217" s="16">
        <v>0</v>
      </c>
      <c r="L217" s="16">
        <v>0</v>
      </c>
      <c r="M217" s="16">
        <v>0</v>
      </c>
      <c r="N217" s="16">
        <v>0</v>
      </c>
      <c r="O217" s="16">
        <v>0</v>
      </c>
      <c r="P217" s="16">
        <v>0</v>
      </c>
      <c r="Q217" s="16">
        <v>0</v>
      </c>
      <c r="R217" s="16">
        <v>0</v>
      </c>
      <c r="S217" s="16">
        <v>0</v>
      </c>
      <c r="T217" s="16">
        <v>0</v>
      </c>
      <c r="U217" s="16">
        <v>0</v>
      </c>
      <c r="V217" s="16">
        <v>0</v>
      </c>
      <c r="W217" s="16">
        <v>0</v>
      </c>
      <c r="X217" s="16">
        <v>0</v>
      </c>
      <c r="Y217" s="16">
        <v>0</v>
      </c>
      <c r="Z217" s="16">
        <v>0</v>
      </c>
      <c r="AA217" s="16">
        <v>0</v>
      </c>
      <c r="AB217" s="16">
        <v>21022.470000000671</v>
      </c>
      <c r="AC217" s="16">
        <f t="shared" si="113"/>
        <v>21022.470000000671</v>
      </c>
      <c r="AD217" s="16">
        <v>0</v>
      </c>
      <c r="AE217" s="16">
        <v>0</v>
      </c>
      <c r="AF217" s="16">
        <v>0</v>
      </c>
      <c r="AG217" s="16">
        <v>0</v>
      </c>
      <c r="AH217" s="16">
        <v>0</v>
      </c>
      <c r="AI217" s="16">
        <v>0</v>
      </c>
      <c r="AJ217" s="16">
        <v>0</v>
      </c>
      <c r="AK217" s="16">
        <v>0</v>
      </c>
      <c r="AL217" s="16">
        <v>0</v>
      </c>
      <c r="AM217" s="16">
        <v>0</v>
      </c>
      <c r="AN217" s="16">
        <v>0</v>
      </c>
      <c r="AO217" s="16">
        <v>0</v>
      </c>
      <c r="AP217" s="16">
        <v>0</v>
      </c>
      <c r="AQ217" s="16">
        <v>0</v>
      </c>
      <c r="AR217" s="16">
        <v>0</v>
      </c>
      <c r="AS217" s="16">
        <v>0</v>
      </c>
      <c r="AT217" s="16">
        <v>0</v>
      </c>
      <c r="AU217" s="16">
        <v>0</v>
      </c>
      <c r="AV217" s="16">
        <v>0</v>
      </c>
      <c r="AW217" s="16">
        <v>0</v>
      </c>
      <c r="AX217" s="16">
        <v>0</v>
      </c>
      <c r="AY217" s="16">
        <v>0</v>
      </c>
      <c r="AZ217" s="16">
        <v>0</v>
      </c>
      <c r="BA217" s="16">
        <v>-0.99000000022351742</v>
      </c>
      <c r="BB217" s="16">
        <f t="shared" si="109"/>
        <v>-0.99000000022351742</v>
      </c>
      <c r="BC217" s="16">
        <f t="shared" si="110"/>
        <v>21021.480000000447</v>
      </c>
      <c r="BD217" s="16">
        <f t="shared" si="111"/>
        <v>11270000</v>
      </c>
      <c r="BE217" s="16"/>
      <c r="BF217" s="16">
        <f t="shared" si="115"/>
        <v>11270000</v>
      </c>
    </row>
    <row r="218" spans="1:58" ht="15.75" customHeight="1" outlineLevel="1">
      <c r="A218" s="10">
        <v>217</v>
      </c>
      <c r="B218" s="204"/>
      <c r="C218" s="39" t="s">
        <v>222</v>
      </c>
      <c r="D218" s="33">
        <v>342</v>
      </c>
      <c r="E218" s="16">
        <v>14039579.949999999</v>
      </c>
      <c r="F218" s="16">
        <v>0</v>
      </c>
      <c r="G218" s="16">
        <v>0</v>
      </c>
      <c r="H218" s="16">
        <v>0</v>
      </c>
      <c r="I218" s="16">
        <v>0</v>
      </c>
      <c r="J218" s="16">
        <v>0</v>
      </c>
      <c r="K218" s="16">
        <v>0</v>
      </c>
      <c r="L218" s="16">
        <v>0</v>
      </c>
      <c r="M218" s="16">
        <v>0</v>
      </c>
      <c r="N218" s="16">
        <v>0</v>
      </c>
      <c r="O218" s="16">
        <v>0</v>
      </c>
      <c r="P218" s="16">
        <v>0</v>
      </c>
      <c r="Q218" s="16">
        <v>0</v>
      </c>
      <c r="R218" s="16">
        <v>0</v>
      </c>
      <c r="S218" s="16">
        <v>0</v>
      </c>
      <c r="T218" s="16">
        <v>0</v>
      </c>
      <c r="U218" s="16">
        <v>0</v>
      </c>
      <c r="V218" s="16">
        <v>0</v>
      </c>
      <c r="W218" s="16">
        <v>0</v>
      </c>
      <c r="X218" s="16">
        <v>0</v>
      </c>
      <c r="Y218" s="16">
        <v>0</v>
      </c>
      <c r="Z218" s="16">
        <v>0</v>
      </c>
      <c r="AA218" s="16">
        <v>0</v>
      </c>
      <c r="AB218" s="16">
        <v>1048.8600000012666</v>
      </c>
      <c r="AC218" s="16">
        <f t="shared" si="113"/>
        <v>1048.8600000012666</v>
      </c>
      <c r="AD218" s="16">
        <v>0</v>
      </c>
      <c r="AE218" s="16">
        <v>0</v>
      </c>
      <c r="AF218" s="16">
        <v>0</v>
      </c>
      <c r="AG218" s="16">
        <v>0</v>
      </c>
      <c r="AH218" s="16">
        <v>0</v>
      </c>
      <c r="AI218" s="16">
        <v>0</v>
      </c>
      <c r="AJ218" s="16">
        <v>0</v>
      </c>
      <c r="AK218" s="16">
        <v>0</v>
      </c>
      <c r="AL218" s="16">
        <v>0</v>
      </c>
      <c r="AM218" s="16">
        <v>0</v>
      </c>
      <c r="AN218" s="16">
        <v>0</v>
      </c>
      <c r="AO218" s="16">
        <v>0</v>
      </c>
      <c r="AP218" s="16">
        <v>0</v>
      </c>
      <c r="AQ218" s="16">
        <v>0</v>
      </c>
      <c r="AR218" s="16">
        <v>0</v>
      </c>
      <c r="AS218" s="16">
        <v>0</v>
      </c>
      <c r="AT218" s="16">
        <v>0</v>
      </c>
      <c r="AU218" s="16">
        <v>0</v>
      </c>
      <c r="AV218" s="16">
        <v>0</v>
      </c>
      <c r="AW218" s="16">
        <v>0</v>
      </c>
      <c r="AX218" s="16">
        <v>0</v>
      </c>
      <c r="AY218" s="16">
        <v>0</v>
      </c>
      <c r="AZ218" s="16">
        <v>0</v>
      </c>
      <c r="BA218" s="16">
        <v>371.18999999947846</v>
      </c>
      <c r="BB218" s="16">
        <f t="shared" si="109"/>
        <v>371.18999999947846</v>
      </c>
      <c r="BC218" s="16">
        <f t="shared" si="110"/>
        <v>1420.0500000007451</v>
      </c>
      <c r="BD218" s="16">
        <f t="shared" si="111"/>
        <v>14041000</v>
      </c>
      <c r="BE218" s="16"/>
      <c r="BF218" s="16">
        <f t="shared" si="115"/>
        <v>14041000</v>
      </c>
    </row>
    <row r="219" spans="1:58" ht="15.75" customHeight="1" outlineLevel="1">
      <c r="A219" s="10">
        <v>218</v>
      </c>
      <c r="B219" s="204"/>
      <c r="C219" s="39" t="s">
        <v>223</v>
      </c>
      <c r="D219" s="33">
        <v>343</v>
      </c>
      <c r="E219" s="16">
        <v>15430672.35</v>
      </c>
      <c r="F219" s="16">
        <v>0</v>
      </c>
      <c r="G219" s="16">
        <v>0</v>
      </c>
      <c r="H219" s="16">
        <v>0</v>
      </c>
      <c r="I219" s="16">
        <v>0</v>
      </c>
      <c r="J219" s="16">
        <v>0</v>
      </c>
      <c r="K219" s="16">
        <v>0</v>
      </c>
      <c r="L219" s="16">
        <v>0</v>
      </c>
      <c r="M219" s="16">
        <v>0</v>
      </c>
      <c r="N219" s="16">
        <v>0</v>
      </c>
      <c r="O219" s="16">
        <v>0</v>
      </c>
      <c r="P219" s="16">
        <v>0</v>
      </c>
      <c r="Q219" s="16">
        <v>0</v>
      </c>
      <c r="R219" s="16">
        <v>0</v>
      </c>
      <c r="S219" s="16">
        <v>0</v>
      </c>
      <c r="T219" s="16">
        <v>0</v>
      </c>
      <c r="U219" s="16">
        <v>0</v>
      </c>
      <c r="V219" s="16">
        <v>0</v>
      </c>
      <c r="W219" s="16">
        <v>0</v>
      </c>
      <c r="X219" s="16">
        <v>0</v>
      </c>
      <c r="Y219" s="16">
        <v>0</v>
      </c>
      <c r="Z219" s="16">
        <v>0</v>
      </c>
      <c r="AA219" s="16">
        <v>0</v>
      </c>
      <c r="AB219" s="16">
        <v>-433.41999999992549</v>
      </c>
      <c r="AC219" s="16">
        <f t="shared" si="113"/>
        <v>-433.41999999992549</v>
      </c>
      <c r="AD219" s="16">
        <v>0</v>
      </c>
      <c r="AE219" s="16">
        <v>0</v>
      </c>
      <c r="AF219" s="16">
        <v>0</v>
      </c>
      <c r="AG219" s="16">
        <v>0</v>
      </c>
      <c r="AH219" s="16">
        <v>0</v>
      </c>
      <c r="AI219" s="16">
        <v>0</v>
      </c>
      <c r="AJ219" s="16">
        <v>0</v>
      </c>
      <c r="AK219" s="16">
        <v>0</v>
      </c>
      <c r="AL219" s="16">
        <v>0</v>
      </c>
      <c r="AM219" s="16">
        <v>0</v>
      </c>
      <c r="AN219" s="16">
        <v>0</v>
      </c>
      <c r="AO219" s="16">
        <v>0</v>
      </c>
      <c r="AP219" s="16">
        <v>0</v>
      </c>
      <c r="AQ219" s="16">
        <v>0</v>
      </c>
      <c r="AR219" s="16">
        <v>0</v>
      </c>
      <c r="AS219" s="16">
        <v>0</v>
      </c>
      <c r="AT219" s="16">
        <v>0</v>
      </c>
      <c r="AU219" s="16">
        <v>0</v>
      </c>
      <c r="AV219" s="16">
        <v>0</v>
      </c>
      <c r="AW219" s="16">
        <v>0</v>
      </c>
      <c r="AX219" s="16">
        <v>0</v>
      </c>
      <c r="AY219" s="16">
        <v>0</v>
      </c>
      <c r="AZ219" s="16">
        <v>0</v>
      </c>
      <c r="BA219" s="16">
        <v>-238.92999999970198</v>
      </c>
      <c r="BB219" s="16">
        <f t="shared" si="109"/>
        <v>-238.92999999970198</v>
      </c>
      <c r="BC219" s="16">
        <f t="shared" si="110"/>
        <v>-672.34999999962747</v>
      </c>
      <c r="BD219" s="16">
        <f t="shared" si="111"/>
        <v>15430000</v>
      </c>
      <c r="BE219" s="16"/>
      <c r="BF219" s="16">
        <f t="shared" si="115"/>
        <v>15430000</v>
      </c>
    </row>
    <row r="220" spans="1:58" ht="15.75" customHeight="1" outlineLevel="1">
      <c r="A220" s="10">
        <v>219</v>
      </c>
      <c r="B220" s="204"/>
      <c r="C220" s="39" t="s">
        <v>224</v>
      </c>
      <c r="D220" s="33">
        <v>344</v>
      </c>
      <c r="E220" s="16">
        <v>144504400.97999999</v>
      </c>
      <c r="F220" s="16">
        <v>0</v>
      </c>
      <c r="G220" s="16">
        <v>0</v>
      </c>
      <c r="H220" s="16">
        <v>0</v>
      </c>
      <c r="I220" s="16">
        <v>0</v>
      </c>
      <c r="J220" s="16">
        <v>0</v>
      </c>
      <c r="K220" s="16">
        <v>0</v>
      </c>
      <c r="L220" s="16">
        <v>0</v>
      </c>
      <c r="M220" s="16">
        <v>0</v>
      </c>
      <c r="N220" s="16">
        <v>0</v>
      </c>
      <c r="O220" s="16">
        <v>0</v>
      </c>
      <c r="P220" s="16">
        <v>0</v>
      </c>
      <c r="Q220" s="16">
        <v>0</v>
      </c>
      <c r="R220" s="16">
        <v>0</v>
      </c>
      <c r="S220" s="16">
        <v>0</v>
      </c>
      <c r="T220" s="16">
        <v>0</v>
      </c>
      <c r="U220" s="16">
        <v>0</v>
      </c>
      <c r="V220" s="16">
        <v>0</v>
      </c>
      <c r="W220" s="16">
        <v>0</v>
      </c>
      <c r="X220" s="16">
        <v>0</v>
      </c>
      <c r="Y220" s="16">
        <v>0</v>
      </c>
      <c r="Z220" s="16">
        <v>0</v>
      </c>
      <c r="AA220" s="16">
        <v>0</v>
      </c>
      <c r="AB220" s="16">
        <v>970841.80000000715</v>
      </c>
      <c r="AC220" s="16">
        <f t="shared" si="113"/>
        <v>970841.80000000715</v>
      </c>
      <c r="AD220" s="16">
        <v>0</v>
      </c>
      <c r="AE220" s="16">
        <v>0</v>
      </c>
      <c r="AF220" s="16">
        <v>0</v>
      </c>
      <c r="AG220" s="16">
        <v>0</v>
      </c>
      <c r="AH220" s="16">
        <v>0</v>
      </c>
      <c r="AI220" s="16">
        <v>0</v>
      </c>
      <c r="AJ220" s="16">
        <v>0</v>
      </c>
      <c r="AK220" s="16">
        <v>0</v>
      </c>
      <c r="AL220" s="16">
        <v>0</v>
      </c>
      <c r="AM220" s="16">
        <v>0</v>
      </c>
      <c r="AN220" s="16">
        <v>0</v>
      </c>
      <c r="AO220" s="16">
        <v>0</v>
      </c>
      <c r="AP220" s="16">
        <v>0</v>
      </c>
      <c r="AQ220" s="16">
        <v>0</v>
      </c>
      <c r="AR220" s="16">
        <v>1258000</v>
      </c>
      <c r="AS220" s="16">
        <v>0</v>
      </c>
      <c r="AT220" s="16">
        <v>0</v>
      </c>
      <c r="AU220" s="16">
        <v>0</v>
      </c>
      <c r="AV220" s="16">
        <v>0</v>
      </c>
      <c r="AW220" s="16">
        <v>0</v>
      </c>
      <c r="AX220" s="16">
        <v>0</v>
      </c>
      <c r="AY220" s="16">
        <v>0</v>
      </c>
      <c r="AZ220" s="16">
        <v>0</v>
      </c>
      <c r="BA220" s="16">
        <v>-242.78000000119209</v>
      </c>
      <c r="BB220" s="16">
        <f t="shared" si="109"/>
        <v>1257757.2199999988</v>
      </c>
      <c r="BC220" s="16">
        <f t="shared" si="110"/>
        <v>2228599.0200000061</v>
      </c>
      <c r="BD220" s="16">
        <f t="shared" si="111"/>
        <v>146733000</v>
      </c>
      <c r="BE220" s="16"/>
      <c r="BF220" s="16">
        <f t="shared" si="115"/>
        <v>146733000</v>
      </c>
    </row>
    <row r="221" spans="1:58" ht="15.75" customHeight="1" outlineLevel="1">
      <c r="A221" s="10">
        <v>220</v>
      </c>
      <c r="B221" s="204"/>
      <c r="C221" s="39" t="s">
        <v>213</v>
      </c>
      <c r="D221" s="33">
        <v>345</v>
      </c>
      <c r="E221" s="16">
        <v>14618178.439999999</v>
      </c>
      <c r="F221" s="16">
        <v>0</v>
      </c>
      <c r="G221" s="16">
        <v>0</v>
      </c>
      <c r="H221" s="16">
        <v>0</v>
      </c>
      <c r="I221" s="16">
        <v>0</v>
      </c>
      <c r="J221" s="16">
        <v>0</v>
      </c>
      <c r="K221" s="16">
        <v>0</v>
      </c>
      <c r="L221" s="16">
        <v>0</v>
      </c>
      <c r="M221" s="16">
        <v>0</v>
      </c>
      <c r="N221" s="16">
        <v>0</v>
      </c>
      <c r="O221" s="16">
        <v>0</v>
      </c>
      <c r="P221" s="16">
        <v>0</v>
      </c>
      <c r="Q221" s="16">
        <v>0</v>
      </c>
      <c r="R221" s="16">
        <v>0</v>
      </c>
      <c r="S221" s="16">
        <v>0</v>
      </c>
      <c r="T221" s="16">
        <v>0</v>
      </c>
      <c r="U221" s="16">
        <v>0</v>
      </c>
      <c r="V221" s="16">
        <v>0</v>
      </c>
      <c r="W221" s="16">
        <v>0</v>
      </c>
      <c r="X221" s="16">
        <v>0</v>
      </c>
      <c r="Y221" s="16">
        <v>0</v>
      </c>
      <c r="Z221" s="16">
        <v>0</v>
      </c>
      <c r="AA221" s="16">
        <v>0</v>
      </c>
      <c r="AB221" s="16">
        <v>53208.35000000149</v>
      </c>
      <c r="AC221" s="16">
        <f t="shared" si="113"/>
        <v>53208.35000000149</v>
      </c>
      <c r="AD221" s="16">
        <v>0</v>
      </c>
      <c r="AE221" s="16">
        <v>0</v>
      </c>
      <c r="AF221" s="16">
        <v>0</v>
      </c>
      <c r="AG221" s="16">
        <v>0</v>
      </c>
      <c r="AH221" s="16">
        <v>0</v>
      </c>
      <c r="AI221" s="16">
        <v>0</v>
      </c>
      <c r="AJ221" s="16">
        <v>0</v>
      </c>
      <c r="AK221" s="16">
        <v>0</v>
      </c>
      <c r="AL221" s="16">
        <v>0</v>
      </c>
      <c r="AM221" s="16">
        <v>0</v>
      </c>
      <c r="AN221" s="16">
        <v>0</v>
      </c>
      <c r="AO221" s="16">
        <v>0</v>
      </c>
      <c r="AP221" s="16">
        <v>0</v>
      </c>
      <c r="AQ221" s="16">
        <v>0</v>
      </c>
      <c r="AR221" s="16">
        <v>0</v>
      </c>
      <c r="AS221" s="16">
        <v>0</v>
      </c>
      <c r="AT221" s="16">
        <v>0</v>
      </c>
      <c r="AU221" s="16">
        <v>0</v>
      </c>
      <c r="AV221" s="16">
        <v>0</v>
      </c>
      <c r="AW221" s="16">
        <v>0</v>
      </c>
      <c r="AX221" s="16">
        <v>0</v>
      </c>
      <c r="AY221" s="16">
        <v>0</v>
      </c>
      <c r="AZ221" s="16">
        <v>0</v>
      </c>
      <c r="BA221" s="16">
        <v>-386.79000000096858</v>
      </c>
      <c r="BB221" s="16">
        <f t="shared" si="109"/>
        <v>-386.79000000096858</v>
      </c>
      <c r="BC221" s="16">
        <f t="shared" si="110"/>
        <v>52821.560000000522</v>
      </c>
      <c r="BD221" s="16">
        <f t="shared" si="111"/>
        <v>14671000</v>
      </c>
      <c r="BE221" s="16"/>
      <c r="BF221" s="16">
        <f t="shared" si="115"/>
        <v>14671000</v>
      </c>
    </row>
    <row r="222" spans="1:58" ht="15.75" customHeight="1" outlineLevel="1">
      <c r="A222" s="10">
        <v>221</v>
      </c>
      <c r="B222" s="204"/>
      <c r="C222" s="39" t="s">
        <v>214</v>
      </c>
      <c r="D222" s="33">
        <v>346</v>
      </c>
      <c r="E222" s="16">
        <v>1122990.54</v>
      </c>
      <c r="F222" s="16">
        <v>0</v>
      </c>
      <c r="G222" s="16">
        <v>0</v>
      </c>
      <c r="H222" s="16">
        <v>0</v>
      </c>
      <c r="I222" s="16">
        <v>0</v>
      </c>
      <c r="J222" s="16">
        <v>0</v>
      </c>
      <c r="K222" s="16">
        <v>0</v>
      </c>
      <c r="L222" s="16">
        <v>0</v>
      </c>
      <c r="M222" s="16">
        <v>0</v>
      </c>
      <c r="N222" s="16">
        <v>0</v>
      </c>
      <c r="O222" s="16">
        <v>0</v>
      </c>
      <c r="P222" s="16">
        <v>0</v>
      </c>
      <c r="Q222" s="16">
        <v>0</v>
      </c>
      <c r="R222" s="16">
        <v>0</v>
      </c>
      <c r="S222" s="16">
        <v>0</v>
      </c>
      <c r="T222" s="16">
        <v>0</v>
      </c>
      <c r="U222" s="16">
        <v>0</v>
      </c>
      <c r="V222" s="16">
        <v>0</v>
      </c>
      <c r="W222" s="16">
        <v>0</v>
      </c>
      <c r="X222" s="16">
        <v>0</v>
      </c>
      <c r="Y222" s="16">
        <v>0</v>
      </c>
      <c r="Z222" s="16">
        <v>0</v>
      </c>
      <c r="AA222" s="16">
        <v>0</v>
      </c>
      <c r="AB222" s="16">
        <v>-5193.7099999999627</v>
      </c>
      <c r="AC222" s="16">
        <f t="shared" si="113"/>
        <v>-5193.7099999999627</v>
      </c>
      <c r="AD222" s="16">
        <v>0</v>
      </c>
      <c r="AE222" s="16">
        <v>0</v>
      </c>
      <c r="AF222" s="16">
        <v>0</v>
      </c>
      <c r="AG222" s="16">
        <v>0</v>
      </c>
      <c r="AH222" s="16">
        <v>0</v>
      </c>
      <c r="AI222" s="16">
        <v>0</v>
      </c>
      <c r="AJ222" s="16">
        <v>0</v>
      </c>
      <c r="AK222" s="16">
        <v>0</v>
      </c>
      <c r="AL222" s="16">
        <v>0</v>
      </c>
      <c r="AM222" s="16">
        <v>0</v>
      </c>
      <c r="AN222" s="16">
        <v>0</v>
      </c>
      <c r="AO222" s="16">
        <v>0</v>
      </c>
      <c r="AP222" s="16">
        <v>0</v>
      </c>
      <c r="AQ222" s="16">
        <v>0</v>
      </c>
      <c r="AR222" s="16">
        <v>0</v>
      </c>
      <c r="AS222" s="16">
        <v>0</v>
      </c>
      <c r="AT222" s="16">
        <v>0</v>
      </c>
      <c r="AU222" s="16">
        <v>0</v>
      </c>
      <c r="AV222" s="16">
        <v>0</v>
      </c>
      <c r="AW222" s="16">
        <v>0</v>
      </c>
      <c r="AX222" s="16">
        <v>0</v>
      </c>
      <c r="AY222" s="16">
        <v>0</v>
      </c>
      <c r="AZ222" s="16">
        <v>0</v>
      </c>
      <c r="BA222" s="16">
        <v>203.16999999992549</v>
      </c>
      <c r="BB222" s="16">
        <f t="shared" si="109"/>
        <v>203.16999999992549</v>
      </c>
      <c r="BC222" s="16">
        <f t="shared" si="110"/>
        <v>-4990.5400000000373</v>
      </c>
      <c r="BD222" s="16">
        <f t="shared" si="111"/>
        <v>1118000</v>
      </c>
      <c r="BE222" s="16"/>
      <c r="BF222" s="16">
        <f t="shared" si="115"/>
        <v>1118000</v>
      </c>
    </row>
    <row r="223" spans="1:58" ht="15.75" customHeight="1" outlineLevel="1">
      <c r="A223" s="10">
        <v>222</v>
      </c>
      <c r="B223" s="204"/>
      <c r="C223" s="39" t="s">
        <v>225</v>
      </c>
      <c r="D223" s="33">
        <v>347</v>
      </c>
      <c r="E223" s="16">
        <v>0</v>
      </c>
      <c r="F223" s="16">
        <v>0</v>
      </c>
      <c r="G223" s="16">
        <v>0</v>
      </c>
      <c r="H223" s="16">
        <v>0</v>
      </c>
      <c r="I223" s="16">
        <v>0</v>
      </c>
      <c r="J223" s="16">
        <v>0</v>
      </c>
      <c r="K223" s="16">
        <v>0</v>
      </c>
      <c r="L223" s="16">
        <v>0</v>
      </c>
      <c r="M223" s="16">
        <v>0</v>
      </c>
      <c r="N223" s="16">
        <v>0</v>
      </c>
      <c r="O223" s="16">
        <v>0</v>
      </c>
      <c r="P223" s="16">
        <v>0</v>
      </c>
      <c r="Q223" s="16">
        <v>0</v>
      </c>
      <c r="R223" s="16">
        <v>0</v>
      </c>
      <c r="S223" s="16">
        <v>0</v>
      </c>
      <c r="T223" s="16">
        <v>0</v>
      </c>
      <c r="U223" s="16">
        <v>0</v>
      </c>
      <c r="V223" s="16">
        <v>0</v>
      </c>
      <c r="W223" s="16">
        <v>0</v>
      </c>
      <c r="X223" s="16">
        <v>0</v>
      </c>
      <c r="Y223" s="16">
        <v>0</v>
      </c>
      <c r="Z223" s="16">
        <v>0</v>
      </c>
      <c r="AA223" s="16">
        <v>0</v>
      </c>
      <c r="AB223" s="16">
        <v>0</v>
      </c>
      <c r="AC223" s="16">
        <f t="shared" si="113"/>
        <v>0</v>
      </c>
      <c r="AD223" s="16">
        <v>0</v>
      </c>
      <c r="AE223" s="16">
        <v>0</v>
      </c>
      <c r="AF223" s="16">
        <v>0</v>
      </c>
      <c r="AG223" s="16">
        <v>0</v>
      </c>
      <c r="AH223" s="16">
        <v>0</v>
      </c>
      <c r="AI223" s="16">
        <v>0</v>
      </c>
      <c r="AJ223" s="16">
        <v>0</v>
      </c>
      <c r="AK223" s="16">
        <v>0</v>
      </c>
      <c r="AL223" s="16">
        <v>0</v>
      </c>
      <c r="AM223" s="16">
        <v>0</v>
      </c>
      <c r="AN223" s="16">
        <v>0</v>
      </c>
      <c r="AO223" s="16">
        <v>0</v>
      </c>
      <c r="AP223" s="16">
        <v>0</v>
      </c>
      <c r="AQ223" s="16">
        <v>0</v>
      </c>
      <c r="AR223" s="16">
        <v>0</v>
      </c>
      <c r="AS223" s="16">
        <v>0</v>
      </c>
      <c r="AT223" s="16">
        <v>0</v>
      </c>
      <c r="AU223" s="16">
        <v>0</v>
      </c>
      <c r="AV223" s="16">
        <v>0</v>
      </c>
      <c r="AW223" s="16">
        <v>0</v>
      </c>
      <c r="AX223" s="16">
        <v>0</v>
      </c>
      <c r="AY223" s="16">
        <v>0</v>
      </c>
      <c r="AZ223" s="16">
        <v>0</v>
      </c>
      <c r="BA223" s="16">
        <v>0</v>
      </c>
      <c r="BB223" s="16">
        <f t="shared" si="109"/>
        <v>0</v>
      </c>
      <c r="BC223" s="16">
        <f t="shared" si="110"/>
        <v>0</v>
      </c>
      <c r="BD223" s="16">
        <f t="shared" si="111"/>
        <v>0</v>
      </c>
      <c r="BE223" s="16"/>
      <c r="BF223" s="16">
        <f t="shared" si="115"/>
        <v>0</v>
      </c>
    </row>
    <row r="224" spans="1:58" ht="15.75" customHeight="1" outlineLevel="1">
      <c r="A224" s="10">
        <v>223</v>
      </c>
      <c r="B224" s="204"/>
      <c r="C224" s="40" t="s">
        <v>226</v>
      </c>
      <c r="D224" s="41">
        <v>348</v>
      </c>
      <c r="E224" s="16">
        <v>0</v>
      </c>
      <c r="F224" s="16">
        <v>0</v>
      </c>
      <c r="G224" s="16">
        <v>0</v>
      </c>
      <c r="H224" s="16">
        <v>0</v>
      </c>
      <c r="I224" s="16">
        <v>0</v>
      </c>
      <c r="J224" s="16">
        <v>0</v>
      </c>
      <c r="K224" s="16">
        <v>0</v>
      </c>
      <c r="L224" s="16">
        <v>0</v>
      </c>
      <c r="M224" s="16">
        <v>0</v>
      </c>
      <c r="N224" s="16">
        <v>0</v>
      </c>
      <c r="O224" s="16">
        <v>0</v>
      </c>
      <c r="P224" s="16">
        <v>0</v>
      </c>
      <c r="Q224" s="16">
        <v>0</v>
      </c>
      <c r="R224" s="16">
        <v>0</v>
      </c>
      <c r="S224" s="16">
        <v>0</v>
      </c>
      <c r="T224" s="16">
        <v>0</v>
      </c>
      <c r="U224" s="16">
        <v>0</v>
      </c>
      <c r="V224" s="16">
        <v>0</v>
      </c>
      <c r="W224" s="16">
        <v>0</v>
      </c>
      <c r="X224" s="16">
        <v>0</v>
      </c>
      <c r="Y224" s="16">
        <v>0</v>
      </c>
      <c r="Z224" s="16">
        <v>0</v>
      </c>
      <c r="AA224" s="16">
        <v>0</v>
      </c>
      <c r="AB224" s="16">
        <v>0</v>
      </c>
      <c r="AC224" s="16">
        <f t="shared" si="113"/>
        <v>0</v>
      </c>
      <c r="AD224" s="16">
        <v>0</v>
      </c>
      <c r="AE224" s="16">
        <v>0</v>
      </c>
      <c r="AF224" s="16">
        <v>0</v>
      </c>
      <c r="AG224" s="16">
        <v>0</v>
      </c>
      <c r="AH224" s="16">
        <v>0</v>
      </c>
      <c r="AI224" s="16">
        <v>0</v>
      </c>
      <c r="AJ224" s="16">
        <v>0</v>
      </c>
      <c r="AK224" s="16">
        <v>0</v>
      </c>
      <c r="AL224" s="16">
        <v>0</v>
      </c>
      <c r="AM224" s="16">
        <v>0</v>
      </c>
      <c r="AN224" s="16">
        <v>0</v>
      </c>
      <c r="AO224" s="16">
        <v>0</v>
      </c>
      <c r="AP224" s="16">
        <v>0</v>
      </c>
      <c r="AQ224" s="16">
        <v>0</v>
      </c>
      <c r="AR224" s="16">
        <v>0</v>
      </c>
      <c r="AS224" s="16">
        <v>0</v>
      </c>
      <c r="AT224" s="16">
        <v>0</v>
      </c>
      <c r="AU224" s="16">
        <v>0</v>
      </c>
      <c r="AV224" s="16">
        <v>0</v>
      </c>
      <c r="AW224" s="16">
        <v>0</v>
      </c>
      <c r="AX224" s="16">
        <v>0</v>
      </c>
      <c r="AY224" s="16">
        <v>0</v>
      </c>
      <c r="AZ224" s="16">
        <v>0</v>
      </c>
      <c r="BA224" s="16">
        <v>0</v>
      </c>
      <c r="BB224" s="16">
        <f t="shared" si="109"/>
        <v>0</v>
      </c>
      <c r="BC224" s="16">
        <f t="shared" si="110"/>
        <v>0</v>
      </c>
      <c r="BD224" s="16">
        <f t="shared" si="111"/>
        <v>0</v>
      </c>
      <c r="BE224" s="16"/>
      <c r="BF224" s="16">
        <f t="shared" si="115"/>
        <v>0</v>
      </c>
    </row>
    <row r="225" spans="1:58">
      <c r="A225" s="10">
        <v>224</v>
      </c>
      <c r="B225" s="197"/>
      <c r="C225" s="210" t="s">
        <v>227</v>
      </c>
      <c r="D225" s="211"/>
      <c r="E225" s="21">
        <f>SUM(E216:E224)</f>
        <v>201558952.83999997</v>
      </c>
      <c r="F225" s="22">
        <f>SUM(F216:F224)</f>
        <v>0</v>
      </c>
      <c r="G225" s="22">
        <f t="shared" ref="G225:BA225" si="120">SUM(G216:G224)</f>
        <v>0</v>
      </c>
      <c r="H225" s="22">
        <f t="shared" si="120"/>
        <v>0</v>
      </c>
      <c r="I225" s="22">
        <f t="shared" si="120"/>
        <v>0</v>
      </c>
      <c r="J225" s="22">
        <f t="shared" si="120"/>
        <v>0</v>
      </c>
      <c r="K225" s="22">
        <f t="shared" si="120"/>
        <v>0</v>
      </c>
      <c r="L225" s="22">
        <f t="shared" si="120"/>
        <v>0</v>
      </c>
      <c r="M225" s="22">
        <f t="shared" si="120"/>
        <v>0</v>
      </c>
      <c r="N225" s="22">
        <f t="shared" si="120"/>
        <v>0</v>
      </c>
      <c r="O225" s="22">
        <f t="shared" si="120"/>
        <v>0</v>
      </c>
      <c r="P225" s="22">
        <f t="shared" si="120"/>
        <v>0</v>
      </c>
      <c r="Q225" s="22">
        <f t="shared" si="120"/>
        <v>0</v>
      </c>
      <c r="R225" s="22">
        <f t="shared" si="120"/>
        <v>0</v>
      </c>
      <c r="S225" s="22">
        <f t="shared" si="120"/>
        <v>0</v>
      </c>
      <c r="T225" s="22">
        <f t="shared" si="120"/>
        <v>0</v>
      </c>
      <c r="U225" s="22">
        <f t="shared" si="120"/>
        <v>0</v>
      </c>
      <c r="V225" s="22">
        <f t="shared" si="120"/>
        <v>0</v>
      </c>
      <c r="W225" s="22">
        <f t="shared" si="120"/>
        <v>0</v>
      </c>
      <c r="X225" s="22">
        <f t="shared" si="120"/>
        <v>0</v>
      </c>
      <c r="Y225" s="22">
        <f t="shared" si="120"/>
        <v>0</v>
      </c>
      <c r="Z225" s="22">
        <f t="shared" si="120"/>
        <v>0</v>
      </c>
      <c r="AA225" s="22">
        <f t="shared" si="120"/>
        <v>0</v>
      </c>
      <c r="AB225" s="22">
        <f t="shared" si="120"/>
        <v>1040494.3500000107</v>
      </c>
      <c r="AC225" s="22">
        <f t="shared" si="113"/>
        <v>1040494.3500000107</v>
      </c>
      <c r="AD225" s="22">
        <f t="shared" si="120"/>
        <v>0</v>
      </c>
      <c r="AE225" s="22">
        <f t="shared" si="120"/>
        <v>0</v>
      </c>
      <c r="AF225" s="22">
        <f t="shared" si="120"/>
        <v>0</v>
      </c>
      <c r="AG225" s="22">
        <f t="shared" si="120"/>
        <v>0</v>
      </c>
      <c r="AH225" s="22">
        <f t="shared" si="120"/>
        <v>0</v>
      </c>
      <c r="AI225" s="22">
        <f t="shared" si="120"/>
        <v>0</v>
      </c>
      <c r="AJ225" s="22">
        <f t="shared" si="120"/>
        <v>0</v>
      </c>
      <c r="AK225" s="22">
        <f t="shared" si="120"/>
        <v>0</v>
      </c>
      <c r="AL225" s="22">
        <f t="shared" si="120"/>
        <v>0</v>
      </c>
      <c r="AM225" s="22">
        <f t="shared" si="120"/>
        <v>0</v>
      </c>
      <c r="AN225" s="22">
        <f t="shared" si="120"/>
        <v>0</v>
      </c>
      <c r="AO225" s="22">
        <f t="shared" si="120"/>
        <v>0</v>
      </c>
      <c r="AP225" s="22">
        <f t="shared" si="120"/>
        <v>0</v>
      </c>
      <c r="AQ225" s="22">
        <f t="shared" si="120"/>
        <v>0</v>
      </c>
      <c r="AR225" s="22">
        <f t="shared" si="120"/>
        <v>1258000</v>
      </c>
      <c r="AS225" s="22">
        <f t="shared" si="120"/>
        <v>0</v>
      </c>
      <c r="AT225" s="22">
        <f t="shared" si="120"/>
        <v>0</v>
      </c>
      <c r="AU225" s="22">
        <f t="shared" si="120"/>
        <v>0</v>
      </c>
      <c r="AV225" s="22">
        <f t="shared" si="120"/>
        <v>0</v>
      </c>
      <c r="AW225" s="22">
        <f t="shared" si="120"/>
        <v>0</v>
      </c>
      <c r="AX225" s="22">
        <f t="shared" si="120"/>
        <v>0</v>
      </c>
      <c r="AY225" s="22">
        <f t="shared" si="120"/>
        <v>0</v>
      </c>
      <c r="AZ225" s="22">
        <f t="shared" si="120"/>
        <v>0</v>
      </c>
      <c r="BA225" s="22">
        <f t="shared" si="120"/>
        <v>-447.19000000273809</v>
      </c>
      <c r="BB225" s="22">
        <f t="shared" si="109"/>
        <v>1257552.8099999973</v>
      </c>
      <c r="BC225" s="22">
        <f t="shared" si="110"/>
        <v>2298047.1600000081</v>
      </c>
      <c r="BD225" s="22">
        <f t="shared" si="111"/>
        <v>203856999.99999997</v>
      </c>
      <c r="BE225" s="22">
        <f t="shared" ref="BE225" si="121">SUM(BE216:BE224)</f>
        <v>0</v>
      </c>
      <c r="BF225" s="22">
        <f t="shared" si="115"/>
        <v>203856999.99999997</v>
      </c>
    </row>
    <row r="226" spans="1:58" outlineLevel="1">
      <c r="A226" s="10">
        <v>225</v>
      </c>
      <c r="B226" s="204"/>
      <c r="C226" s="37" t="s">
        <v>208</v>
      </c>
      <c r="D226" s="38">
        <v>350</v>
      </c>
      <c r="E226" s="16">
        <v>18838216.010000002</v>
      </c>
      <c r="F226" s="16">
        <v>0</v>
      </c>
      <c r="G226" s="16">
        <v>0</v>
      </c>
      <c r="H226" s="16">
        <v>0</v>
      </c>
      <c r="I226" s="16">
        <v>0</v>
      </c>
      <c r="J226" s="16">
        <v>0</v>
      </c>
      <c r="K226" s="16">
        <v>0</v>
      </c>
      <c r="L226" s="16">
        <v>0</v>
      </c>
      <c r="M226" s="16">
        <v>0</v>
      </c>
      <c r="N226" s="16">
        <v>0</v>
      </c>
      <c r="O226" s="16">
        <v>0</v>
      </c>
      <c r="P226" s="16">
        <v>0</v>
      </c>
      <c r="Q226" s="16">
        <v>0</v>
      </c>
      <c r="R226" s="16">
        <v>0</v>
      </c>
      <c r="S226" s="16">
        <v>0</v>
      </c>
      <c r="T226" s="16">
        <v>0</v>
      </c>
      <c r="U226" s="16">
        <v>0</v>
      </c>
      <c r="V226" s="16">
        <v>0</v>
      </c>
      <c r="W226" s="16">
        <v>0</v>
      </c>
      <c r="X226" s="16">
        <v>0</v>
      </c>
      <c r="Y226" s="16">
        <v>0</v>
      </c>
      <c r="Z226" s="16">
        <v>0</v>
      </c>
      <c r="AA226" s="16">
        <v>0</v>
      </c>
      <c r="AB226" s="16">
        <v>665383.20999999717</v>
      </c>
      <c r="AC226" s="16">
        <f t="shared" si="113"/>
        <v>665383.20999999717</v>
      </c>
      <c r="AD226" s="16">
        <v>0</v>
      </c>
      <c r="AE226" s="16">
        <v>0</v>
      </c>
      <c r="AF226" s="16">
        <v>0</v>
      </c>
      <c r="AG226" s="16">
        <v>0</v>
      </c>
      <c r="AH226" s="16">
        <v>0</v>
      </c>
      <c r="AI226" s="16">
        <v>0</v>
      </c>
      <c r="AJ226" s="16">
        <v>0</v>
      </c>
      <c r="AK226" s="16">
        <v>0</v>
      </c>
      <c r="AL226" s="16">
        <v>0</v>
      </c>
      <c r="AM226" s="16">
        <v>0</v>
      </c>
      <c r="AN226" s="16">
        <v>0</v>
      </c>
      <c r="AO226" s="16">
        <v>0</v>
      </c>
      <c r="AP226" s="16">
        <v>0</v>
      </c>
      <c r="AQ226" s="16">
        <v>0</v>
      </c>
      <c r="AR226" s="16">
        <v>0</v>
      </c>
      <c r="AS226" s="16">
        <v>0</v>
      </c>
      <c r="AT226" s="16">
        <v>0</v>
      </c>
      <c r="AU226" s="16">
        <v>0</v>
      </c>
      <c r="AV226" s="16">
        <v>0</v>
      </c>
      <c r="AW226" s="16">
        <v>0</v>
      </c>
      <c r="AX226" s="16">
        <v>0</v>
      </c>
      <c r="AY226" s="16">
        <v>0</v>
      </c>
      <c r="AZ226" s="16">
        <v>0</v>
      </c>
      <c r="BA226" s="16">
        <v>400.78000000119209</v>
      </c>
      <c r="BB226" s="16">
        <f t="shared" ref="BB226:BB289" si="122">SUM(AD226:BA226)</f>
        <v>400.78000000119209</v>
      </c>
      <c r="BC226" s="16">
        <f t="shared" si="110"/>
        <v>665783.98999999836</v>
      </c>
      <c r="BD226" s="16">
        <f t="shared" si="111"/>
        <v>19504000</v>
      </c>
      <c r="BE226" s="16"/>
      <c r="BF226" s="16">
        <f t="shared" si="115"/>
        <v>19504000</v>
      </c>
    </row>
    <row r="227" spans="1:58" outlineLevel="1">
      <c r="A227" s="10">
        <v>226</v>
      </c>
      <c r="B227" s="204"/>
      <c r="C227" s="39" t="s">
        <v>209</v>
      </c>
      <c r="D227" s="33">
        <v>352</v>
      </c>
      <c r="E227" s="16">
        <v>16957183.629999999</v>
      </c>
      <c r="F227" s="16">
        <v>0</v>
      </c>
      <c r="G227" s="16">
        <v>0</v>
      </c>
      <c r="H227" s="16">
        <v>0</v>
      </c>
      <c r="I227" s="16">
        <v>0</v>
      </c>
      <c r="J227" s="16">
        <v>0</v>
      </c>
      <c r="K227" s="16">
        <v>0</v>
      </c>
      <c r="L227" s="16">
        <v>0</v>
      </c>
      <c r="M227" s="16">
        <v>0</v>
      </c>
      <c r="N227" s="16">
        <v>0</v>
      </c>
      <c r="O227" s="16">
        <v>0</v>
      </c>
      <c r="P227" s="16">
        <v>0</v>
      </c>
      <c r="Q227" s="16">
        <v>0</v>
      </c>
      <c r="R227" s="16">
        <v>0</v>
      </c>
      <c r="S227" s="16">
        <v>0</v>
      </c>
      <c r="T227" s="16">
        <v>0</v>
      </c>
      <c r="U227" s="16">
        <v>0</v>
      </c>
      <c r="V227" s="16">
        <v>0</v>
      </c>
      <c r="W227" s="16">
        <v>0</v>
      </c>
      <c r="X227" s="16">
        <v>0</v>
      </c>
      <c r="Y227" s="16">
        <v>0</v>
      </c>
      <c r="Z227" s="16">
        <v>0</v>
      </c>
      <c r="AA227" s="16">
        <v>0</v>
      </c>
      <c r="AB227" s="16">
        <v>-300235.33999999985</v>
      </c>
      <c r="AC227" s="16">
        <f t="shared" si="113"/>
        <v>-300235.33999999985</v>
      </c>
      <c r="AD227" s="16">
        <v>0</v>
      </c>
      <c r="AE227" s="16">
        <v>0</v>
      </c>
      <c r="AF227" s="16">
        <v>0</v>
      </c>
      <c r="AG227" s="16">
        <v>0</v>
      </c>
      <c r="AH227" s="16">
        <v>0</v>
      </c>
      <c r="AI227" s="16">
        <v>0</v>
      </c>
      <c r="AJ227" s="16">
        <v>0</v>
      </c>
      <c r="AK227" s="16">
        <v>0</v>
      </c>
      <c r="AL227" s="16">
        <v>0</v>
      </c>
      <c r="AM227" s="16">
        <v>0</v>
      </c>
      <c r="AN227" s="16">
        <v>0</v>
      </c>
      <c r="AO227" s="16">
        <v>0</v>
      </c>
      <c r="AP227" s="16">
        <v>0</v>
      </c>
      <c r="AQ227" s="16">
        <v>0</v>
      </c>
      <c r="AR227" s="16">
        <v>0</v>
      </c>
      <c r="AS227" s="16">
        <v>0</v>
      </c>
      <c r="AT227" s="16">
        <v>0</v>
      </c>
      <c r="AU227" s="16">
        <v>0</v>
      </c>
      <c r="AV227" s="16">
        <v>0</v>
      </c>
      <c r="AW227" s="16">
        <v>0</v>
      </c>
      <c r="AX227" s="16">
        <v>0</v>
      </c>
      <c r="AY227" s="16">
        <v>0</v>
      </c>
      <c r="AZ227" s="16">
        <v>0</v>
      </c>
      <c r="BA227" s="16">
        <v>51.71000000089407</v>
      </c>
      <c r="BB227" s="16">
        <f t="shared" si="122"/>
        <v>51.71000000089407</v>
      </c>
      <c r="BC227" s="16">
        <f t="shared" si="110"/>
        <v>-300183.62999999896</v>
      </c>
      <c r="BD227" s="16">
        <f t="shared" si="111"/>
        <v>16657000</v>
      </c>
      <c r="BE227" s="16"/>
      <c r="BF227" s="16">
        <f t="shared" si="115"/>
        <v>16657000</v>
      </c>
    </row>
    <row r="228" spans="1:58" outlineLevel="1">
      <c r="A228" s="10">
        <v>227</v>
      </c>
      <c r="B228" s="204"/>
      <c r="C228" s="39" t="s">
        <v>228</v>
      </c>
      <c r="D228" s="33">
        <v>353</v>
      </c>
      <c r="E228" s="16">
        <v>181282160.66999999</v>
      </c>
      <c r="F228" s="16">
        <v>0</v>
      </c>
      <c r="G228" s="16">
        <v>0</v>
      </c>
      <c r="H228" s="16">
        <v>0</v>
      </c>
      <c r="I228" s="16">
        <v>0</v>
      </c>
      <c r="J228" s="16">
        <v>0</v>
      </c>
      <c r="K228" s="16">
        <v>0</v>
      </c>
      <c r="L228" s="16">
        <v>0</v>
      </c>
      <c r="M228" s="16">
        <v>0</v>
      </c>
      <c r="N228" s="16">
        <v>0</v>
      </c>
      <c r="O228" s="16">
        <v>0</v>
      </c>
      <c r="P228" s="16">
        <v>0</v>
      </c>
      <c r="Q228" s="16">
        <v>0</v>
      </c>
      <c r="R228" s="16">
        <v>0</v>
      </c>
      <c r="S228" s="16">
        <v>0</v>
      </c>
      <c r="T228" s="16">
        <v>0</v>
      </c>
      <c r="U228" s="16">
        <v>0</v>
      </c>
      <c r="V228" s="16">
        <v>0</v>
      </c>
      <c r="W228" s="16">
        <v>0</v>
      </c>
      <c r="X228" s="16">
        <v>0</v>
      </c>
      <c r="Y228" s="16">
        <v>0</v>
      </c>
      <c r="Z228" s="16">
        <v>0</v>
      </c>
      <c r="AA228" s="16">
        <v>0</v>
      </c>
      <c r="AB228" s="16">
        <v>6867438.7300000191</v>
      </c>
      <c r="AC228" s="16">
        <f t="shared" si="113"/>
        <v>6867438.7300000191</v>
      </c>
      <c r="AD228" s="16">
        <v>0</v>
      </c>
      <c r="AE228" s="16">
        <v>0</v>
      </c>
      <c r="AF228" s="16">
        <v>0</v>
      </c>
      <c r="AG228" s="16">
        <v>0</v>
      </c>
      <c r="AH228" s="16">
        <v>0</v>
      </c>
      <c r="AI228" s="16">
        <v>0</v>
      </c>
      <c r="AJ228" s="16">
        <v>0</v>
      </c>
      <c r="AK228" s="16">
        <v>0</v>
      </c>
      <c r="AL228" s="16">
        <v>0</v>
      </c>
      <c r="AM228" s="16">
        <v>0</v>
      </c>
      <c r="AN228" s="16">
        <v>0</v>
      </c>
      <c r="AO228" s="16">
        <v>0</v>
      </c>
      <c r="AP228" s="16">
        <v>0</v>
      </c>
      <c r="AQ228" s="16">
        <v>11460000</v>
      </c>
      <c r="AR228" s="16">
        <v>6759000</v>
      </c>
      <c r="AS228" s="16">
        <v>28736000</v>
      </c>
      <c r="AT228" s="16">
        <v>0</v>
      </c>
      <c r="AU228" s="16">
        <v>0</v>
      </c>
      <c r="AV228" s="16">
        <v>0</v>
      </c>
      <c r="AW228" s="16">
        <v>1098164</v>
      </c>
      <c r="AX228" s="16">
        <v>0</v>
      </c>
      <c r="AY228" s="16">
        <v>0</v>
      </c>
      <c r="AZ228" s="16">
        <v>0</v>
      </c>
      <c r="BA228" s="16">
        <v>236.59999999403954</v>
      </c>
      <c r="BB228" s="16">
        <f t="shared" si="122"/>
        <v>48053400.599999994</v>
      </c>
      <c r="BC228" s="16">
        <f t="shared" si="110"/>
        <v>54920839.330000013</v>
      </c>
      <c r="BD228" s="16">
        <f t="shared" si="111"/>
        <v>236203000</v>
      </c>
      <c r="BE228" s="16"/>
      <c r="BF228" s="16">
        <f t="shared" si="115"/>
        <v>236203000</v>
      </c>
    </row>
    <row r="229" spans="1:58" outlineLevel="1">
      <c r="A229" s="10">
        <v>228</v>
      </c>
      <c r="B229" s="204"/>
      <c r="C229" s="39" t="s">
        <v>229</v>
      </c>
      <c r="D229" s="33">
        <v>354</v>
      </c>
      <c r="E229" s="16">
        <v>11245121.99</v>
      </c>
      <c r="F229" s="16">
        <v>0</v>
      </c>
      <c r="G229" s="16">
        <v>0</v>
      </c>
      <c r="H229" s="16">
        <v>0</v>
      </c>
      <c r="I229" s="16">
        <v>0</v>
      </c>
      <c r="J229" s="16">
        <v>0</v>
      </c>
      <c r="K229" s="16">
        <v>0</v>
      </c>
      <c r="L229" s="16">
        <v>0</v>
      </c>
      <c r="M229" s="16">
        <v>0</v>
      </c>
      <c r="N229" s="16">
        <v>0</v>
      </c>
      <c r="O229" s="16">
        <v>0</v>
      </c>
      <c r="P229" s="16">
        <v>0</v>
      </c>
      <c r="Q229" s="16">
        <v>0</v>
      </c>
      <c r="R229" s="16">
        <v>0</v>
      </c>
      <c r="S229" s="16">
        <v>0</v>
      </c>
      <c r="T229" s="16">
        <v>0</v>
      </c>
      <c r="U229" s="16">
        <v>0</v>
      </c>
      <c r="V229" s="16">
        <v>0</v>
      </c>
      <c r="W229" s="16">
        <v>0</v>
      </c>
      <c r="X229" s="16">
        <v>0</v>
      </c>
      <c r="Y229" s="16">
        <v>0</v>
      </c>
      <c r="Z229" s="16">
        <v>0</v>
      </c>
      <c r="AA229" s="16">
        <v>0</v>
      </c>
      <c r="AB229" s="16">
        <v>-27063.050000000745</v>
      </c>
      <c r="AC229" s="16">
        <f t="shared" si="113"/>
        <v>-27063.050000000745</v>
      </c>
      <c r="AD229" s="16">
        <v>0</v>
      </c>
      <c r="AE229" s="16">
        <v>0</v>
      </c>
      <c r="AF229" s="16">
        <v>0</v>
      </c>
      <c r="AG229" s="16">
        <v>0</v>
      </c>
      <c r="AH229" s="16">
        <v>0</v>
      </c>
      <c r="AI229" s="16">
        <v>0</v>
      </c>
      <c r="AJ229" s="16">
        <v>0</v>
      </c>
      <c r="AK229" s="16">
        <v>0</v>
      </c>
      <c r="AL229" s="16">
        <v>0</v>
      </c>
      <c r="AM229" s="16">
        <v>0</v>
      </c>
      <c r="AN229" s="16">
        <v>0</v>
      </c>
      <c r="AO229" s="16">
        <v>0</v>
      </c>
      <c r="AP229" s="16">
        <v>0</v>
      </c>
      <c r="AQ229" s="16">
        <v>0</v>
      </c>
      <c r="AR229" s="16">
        <v>0</v>
      </c>
      <c r="AS229" s="16">
        <v>0</v>
      </c>
      <c r="AT229" s="16">
        <v>0</v>
      </c>
      <c r="AU229" s="16">
        <v>0</v>
      </c>
      <c r="AV229" s="16">
        <v>0</v>
      </c>
      <c r="AW229" s="16">
        <v>0</v>
      </c>
      <c r="AX229" s="16">
        <v>0</v>
      </c>
      <c r="AY229" s="16">
        <v>0</v>
      </c>
      <c r="AZ229" s="16">
        <v>0</v>
      </c>
      <c r="BA229" s="16">
        <v>-58.939999999478459</v>
      </c>
      <c r="BB229" s="16">
        <f t="shared" si="122"/>
        <v>-58.939999999478459</v>
      </c>
      <c r="BC229" s="16">
        <f t="shared" si="110"/>
        <v>-27121.990000000224</v>
      </c>
      <c r="BD229" s="16">
        <f t="shared" si="111"/>
        <v>11218000</v>
      </c>
      <c r="BE229" s="16"/>
      <c r="BF229" s="16">
        <f t="shared" si="115"/>
        <v>11218000</v>
      </c>
    </row>
    <row r="230" spans="1:58" outlineLevel="1">
      <c r="A230" s="10">
        <v>229</v>
      </c>
      <c r="B230" s="204"/>
      <c r="C230" s="39" t="s">
        <v>230</v>
      </c>
      <c r="D230" s="33">
        <v>355</v>
      </c>
      <c r="E230" s="16">
        <v>177115895.94</v>
      </c>
      <c r="F230" s="16">
        <v>0</v>
      </c>
      <c r="G230" s="16">
        <v>0</v>
      </c>
      <c r="H230" s="16">
        <v>0</v>
      </c>
      <c r="I230" s="16">
        <v>0</v>
      </c>
      <c r="J230" s="16">
        <v>0</v>
      </c>
      <c r="K230" s="16">
        <v>0</v>
      </c>
      <c r="L230" s="16">
        <v>0</v>
      </c>
      <c r="M230" s="16">
        <v>0</v>
      </c>
      <c r="N230" s="16">
        <v>0</v>
      </c>
      <c r="O230" s="16">
        <v>0</v>
      </c>
      <c r="P230" s="16">
        <v>0</v>
      </c>
      <c r="Q230" s="16">
        <v>0</v>
      </c>
      <c r="R230" s="16">
        <v>0</v>
      </c>
      <c r="S230" s="16">
        <v>0</v>
      </c>
      <c r="T230" s="16">
        <v>0</v>
      </c>
      <c r="U230" s="16">
        <v>0</v>
      </c>
      <c r="V230" s="16">
        <v>0</v>
      </c>
      <c r="W230" s="16">
        <v>0</v>
      </c>
      <c r="X230" s="16">
        <v>0</v>
      </c>
      <c r="Y230" s="16">
        <v>0</v>
      </c>
      <c r="Z230" s="16">
        <v>0</v>
      </c>
      <c r="AA230" s="16">
        <v>0</v>
      </c>
      <c r="AB230" s="16">
        <v>5894715.2100000083</v>
      </c>
      <c r="AC230" s="16">
        <f t="shared" si="113"/>
        <v>5894715.2100000083</v>
      </c>
      <c r="AD230" s="16">
        <v>0</v>
      </c>
      <c r="AE230" s="16">
        <v>0</v>
      </c>
      <c r="AF230" s="16">
        <v>0</v>
      </c>
      <c r="AG230" s="16">
        <v>0</v>
      </c>
      <c r="AH230" s="16">
        <v>0</v>
      </c>
      <c r="AI230" s="16">
        <v>0</v>
      </c>
      <c r="AJ230" s="16">
        <v>0</v>
      </c>
      <c r="AK230" s="16">
        <v>0</v>
      </c>
      <c r="AL230" s="16">
        <v>0</v>
      </c>
      <c r="AM230" s="16">
        <v>0</v>
      </c>
      <c r="AN230" s="16">
        <v>0</v>
      </c>
      <c r="AO230" s="16">
        <v>0</v>
      </c>
      <c r="AP230" s="16">
        <v>0</v>
      </c>
      <c r="AQ230" s="16">
        <v>0</v>
      </c>
      <c r="AR230" s="16">
        <v>0</v>
      </c>
      <c r="AS230" s="16">
        <v>0</v>
      </c>
      <c r="AT230" s="16">
        <v>0</v>
      </c>
      <c r="AU230" s="16">
        <v>0</v>
      </c>
      <c r="AV230" s="16">
        <v>4728468</v>
      </c>
      <c r="AW230" s="16">
        <v>0</v>
      </c>
      <c r="AX230" s="16">
        <v>0</v>
      </c>
      <c r="AY230" s="16">
        <v>0</v>
      </c>
      <c r="AZ230" s="16">
        <v>0</v>
      </c>
      <c r="BA230" s="16">
        <v>-79.150000005960464</v>
      </c>
      <c r="BB230" s="16">
        <f t="shared" si="122"/>
        <v>4728388.849999994</v>
      </c>
      <c r="BC230" s="16">
        <f t="shared" si="110"/>
        <v>10623104.060000002</v>
      </c>
      <c r="BD230" s="16">
        <f t="shared" si="111"/>
        <v>187739000</v>
      </c>
      <c r="BE230" s="16"/>
      <c r="BF230" s="16">
        <f t="shared" si="115"/>
        <v>187739000</v>
      </c>
    </row>
    <row r="231" spans="1:58" outlineLevel="1">
      <c r="A231" s="10">
        <v>230</v>
      </c>
      <c r="B231" s="204"/>
      <c r="C231" s="39" t="s">
        <v>231</v>
      </c>
      <c r="D231" s="33">
        <v>356</v>
      </c>
      <c r="E231" s="16">
        <v>99444995.549999997</v>
      </c>
      <c r="F231" s="16">
        <v>0</v>
      </c>
      <c r="G231" s="16">
        <v>0</v>
      </c>
      <c r="H231" s="16">
        <v>0</v>
      </c>
      <c r="I231" s="16">
        <v>0</v>
      </c>
      <c r="J231" s="16">
        <v>0</v>
      </c>
      <c r="K231" s="16">
        <v>0</v>
      </c>
      <c r="L231" s="16">
        <v>0</v>
      </c>
      <c r="M231" s="16">
        <v>0</v>
      </c>
      <c r="N231" s="16">
        <v>0</v>
      </c>
      <c r="O231" s="16">
        <v>0</v>
      </c>
      <c r="P231" s="16">
        <v>0</v>
      </c>
      <c r="Q231" s="16">
        <v>0</v>
      </c>
      <c r="R231" s="16">
        <v>0</v>
      </c>
      <c r="S231" s="16">
        <v>0</v>
      </c>
      <c r="T231" s="16">
        <v>0</v>
      </c>
      <c r="U231" s="16">
        <v>0</v>
      </c>
      <c r="V231" s="16">
        <v>0</v>
      </c>
      <c r="W231" s="16">
        <v>0</v>
      </c>
      <c r="X231" s="16">
        <v>0</v>
      </c>
      <c r="Y231" s="16">
        <v>0</v>
      </c>
      <c r="Z231" s="16">
        <v>0</v>
      </c>
      <c r="AA231" s="16">
        <v>0</v>
      </c>
      <c r="AB231" s="16">
        <v>4653073.9800000042</v>
      </c>
      <c r="AC231" s="16">
        <f t="shared" si="113"/>
        <v>4653073.9800000042</v>
      </c>
      <c r="AD231" s="16">
        <v>0</v>
      </c>
      <c r="AE231" s="16">
        <v>0</v>
      </c>
      <c r="AF231" s="16">
        <v>0</v>
      </c>
      <c r="AG231" s="16">
        <v>0</v>
      </c>
      <c r="AH231" s="16">
        <v>0</v>
      </c>
      <c r="AI231" s="16">
        <v>0</v>
      </c>
      <c r="AJ231" s="16">
        <v>0</v>
      </c>
      <c r="AK231" s="16">
        <v>0</v>
      </c>
      <c r="AL231" s="16">
        <v>0</v>
      </c>
      <c r="AM231" s="16">
        <v>0</v>
      </c>
      <c r="AN231" s="16">
        <v>0</v>
      </c>
      <c r="AO231" s="16">
        <v>0</v>
      </c>
      <c r="AP231" s="16">
        <v>0</v>
      </c>
      <c r="AQ231" s="16">
        <v>0</v>
      </c>
      <c r="AR231" s="16">
        <v>0</v>
      </c>
      <c r="AS231" s="16">
        <v>0</v>
      </c>
      <c r="AT231" s="16">
        <v>0</v>
      </c>
      <c r="AU231" s="16">
        <v>0</v>
      </c>
      <c r="AV231" s="16">
        <v>0</v>
      </c>
      <c r="AW231" s="16">
        <v>0</v>
      </c>
      <c r="AX231" s="16">
        <v>0</v>
      </c>
      <c r="AY231" s="16">
        <v>0</v>
      </c>
      <c r="AZ231" s="16">
        <v>0</v>
      </c>
      <c r="BA231" s="16">
        <v>-69.530000001192093</v>
      </c>
      <c r="BB231" s="16">
        <f t="shared" si="122"/>
        <v>-69.530000001192093</v>
      </c>
      <c r="BC231" s="16">
        <f t="shared" si="110"/>
        <v>4653004.450000003</v>
      </c>
      <c r="BD231" s="16">
        <f t="shared" si="111"/>
        <v>104098000</v>
      </c>
      <c r="BE231" s="16"/>
      <c r="BF231" s="16">
        <f t="shared" si="115"/>
        <v>104098000</v>
      </c>
    </row>
    <row r="232" spans="1:58" outlineLevel="1">
      <c r="A232" s="10">
        <v>231</v>
      </c>
      <c r="B232" s="204"/>
      <c r="C232" s="39" t="s">
        <v>232</v>
      </c>
      <c r="D232" s="33">
        <v>357</v>
      </c>
      <c r="E232" s="16">
        <v>2028210.06</v>
      </c>
      <c r="F232" s="16">
        <v>0</v>
      </c>
      <c r="G232" s="16">
        <v>0</v>
      </c>
      <c r="H232" s="16">
        <v>0</v>
      </c>
      <c r="I232" s="16">
        <v>0</v>
      </c>
      <c r="J232" s="16">
        <v>0</v>
      </c>
      <c r="K232" s="16">
        <v>0</v>
      </c>
      <c r="L232" s="16">
        <v>0</v>
      </c>
      <c r="M232" s="16">
        <v>0</v>
      </c>
      <c r="N232" s="16">
        <v>0</v>
      </c>
      <c r="O232" s="16">
        <v>0</v>
      </c>
      <c r="P232" s="16">
        <v>0</v>
      </c>
      <c r="Q232" s="16">
        <v>0</v>
      </c>
      <c r="R232" s="16">
        <v>0</v>
      </c>
      <c r="S232" s="16">
        <v>0</v>
      </c>
      <c r="T232" s="16">
        <v>0</v>
      </c>
      <c r="U232" s="16">
        <v>0</v>
      </c>
      <c r="V232" s="16">
        <v>0</v>
      </c>
      <c r="W232" s="16">
        <v>0</v>
      </c>
      <c r="X232" s="16">
        <v>0</v>
      </c>
      <c r="Y232" s="16">
        <v>0</v>
      </c>
      <c r="Z232" s="16">
        <v>0</v>
      </c>
      <c r="AA232" s="16">
        <v>0</v>
      </c>
      <c r="AB232" s="16">
        <v>107216.56999999983</v>
      </c>
      <c r="AC232" s="16">
        <f t="shared" si="113"/>
        <v>107216.56999999983</v>
      </c>
      <c r="AD232" s="16">
        <v>0</v>
      </c>
      <c r="AE232" s="16">
        <v>0</v>
      </c>
      <c r="AF232" s="16">
        <v>0</v>
      </c>
      <c r="AG232" s="16">
        <v>0</v>
      </c>
      <c r="AH232" s="16">
        <v>0</v>
      </c>
      <c r="AI232" s="16">
        <v>0</v>
      </c>
      <c r="AJ232" s="16">
        <v>0</v>
      </c>
      <c r="AK232" s="16">
        <v>0</v>
      </c>
      <c r="AL232" s="16">
        <v>0</v>
      </c>
      <c r="AM232" s="16">
        <v>0</v>
      </c>
      <c r="AN232" s="16">
        <v>0</v>
      </c>
      <c r="AO232" s="16">
        <v>0</v>
      </c>
      <c r="AP232" s="16">
        <v>0</v>
      </c>
      <c r="AQ232" s="16">
        <v>0</v>
      </c>
      <c r="AR232" s="16">
        <v>0</v>
      </c>
      <c r="AS232" s="16">
        <v>0</v>
      </c>
      <c r="AT232" s="16">
        <v>0</v>
      </c>
      <c r="AU232" s="16">
        <v>0</v>
      </c>
      <c r="AV232" s="16">
        <v>0</v>
      </c>
      <c r="AW232" s="16">
        <v>0</v>
      </c>
      <c r="AX232" s="16">
        <v>0</v>
      </c>
      <c r="AY232" s="16">
        <v>0</v>
      </c>
      <c r="AZ232" s="16">
        <v>0</v>
      </c>
      <c r="BA232" s="16">
        <v>-426.62999999988824</v>
      </c>
      <c r="BB232" s="16">
        <f t="shared" si="122"/>
        <v>-426.62999999988824</v>
      </c>
      <c r="BC232" s="16">
        <f t="shared" si="110"/>
        <v>106789.93999999994</v>
      </c>
      <c r="BD232" s="16">
        <f t="shared" si="111"/>
        <v>2135000</v>
      </c>
      <c r="BE232" s="16"/>
      <c r="BF232" s="16">
        <f t="shared" si="115"/>
        <v>2135000</v>
      </c>
    </row>
    <row r="233" spans="1:58" outlineLevel="1">
      <c r="A233" s="10">
        <v>232</v>
      </c>
      <c r="B233" s="204"/>
      <c r="C233" s="39" t="s">
        <v>233</v>
      </c>
      <c r="D233" s="33">
        <v>358</v>
      </c>
      <c r="E233" s="16">
        <v>1600776.62</v>
      </c>
      <c r="F233" s="16">
        <v>0</v>
      </c>
      <c r="G233" s="16">
        <v>0</v>
      </c>
      <c r="H233" s="16">
        <v>0</v>
      </c>
      <c r="I233" s="16">
        <v>0</v>
      </c>
      <c r="J233" s="16">
        <v>0</v>
      </c>
      <c r="K233" s="16">
        <v>0</v>
      </c>
      <c r="L233" s="16">
        <v>0</v>
      </c>
      <c r="M233" s="16">
        <v>0</v>
      </c>
      <c r="N233" s="16">
        <v>0</v>
      </c>
      <c r="O233" s="16">
        <v>0</v>
      </c>
      <c r="P233" s="16">
        <v>0</v>
      </c>
      <c r="Q233" s="16">
        <v>0</v>
      </c>
      <c r="R233" s="16">
        <v>0</v>
      </c>
      <c r="S233" s="16">
        <v>0</v>
      </c>
      <c r="T233" s="16">
        <v>0</v>
      </c>
      <c r="U233" s="16">
        <v>0</v>
      </c>
      <c r="V233" s="16">
        <v>0</v>
      </c>
      <c r="W233" s="16">
        <v>0</v>
      </c>
      <c r="X233" s="16">
        <v>0</v>
      </c>
      <c r="Y233" s="16">
        <v>0</v>
      </c>
      <c r="Z233" s="16">
        <v>0</v>
      </c>
      <c r="AA233" s="16">
        <v>0</v>
      </c>
      <c r="AB233" s="16">
        <v>107953.5299999998</v>
      </c>
      <c r="AC233" s="16">
        <f t="shared" si="113"/>
        <v>107953.5299999998</v>
      </c>
      <c r="AD233" s="16">
        <v>0</v>
      </c>
      <c r="AE233" s="16">
        <v>0</v>
      </c>
      <c r="AF233" s="16">
        <v>0</v>
      </c>
      <c r="AG233" s="16">
        <v>0</v>
      </c>
      <c r="AH233" s="16">
        <v>0</v>
      </c>
      <c r="AI233" s="16">
        <v>0</v>
      </c>
      <c r="AJ233" s="16">
        <v>0</v>
      </c>
      <c r="AK233" s="16">
        <v>0</v>
      </c>
      <c r="AL233" s="16">
        <v>0</v>
      </c>
      <c r="AM233" s="16">
        <v>0</v>
      </c>
      <c r="AN233" s="16">
        <v>0</v>
      </c>
      <c r="AO233" s="16">
        <v>0</v>
      </c>
      <c r="AP233" s="16">
        <v>0</v>
      </c>
      <c r="AQ233" s="16">
        <v>0</v>
      </c>
      <c r="AR233" s="16">
        <v>0</v>
      </c>
      <c r="AS233" s="16">
        <v>0</v>
      </c>
      <c r="AT233" s="16">
        <v>0</v>
      </c>
      <c r="AU233" s="16">
        <v>0</v>
      </c>
      <c r="AV233" s="16">
        <v>0</v>
      </c>
      <c r="AW233" s="16">
        <v>0</v>
      </c>
      <c r="AX233" s="16">
        <v>0</v>
      </c>
      <c r="AY233" s="16">
        <v>0</v>
      </c>
      <c r="AZ233" s="16">
        <v>0</v>
      </c>
      <c r="BA233" s="16">
        <v>269.85000000009313</v>
      </c>
      <c r="BB233" s="16">
        <f t="shared" si="122"/>
        <v>269.85000000009313</v>
      </c>
      <c r="BC233" s="16">
        <f t="shared" si="110"/>
        <v>108223.37999999989</v>
      </c>
      <c r="BD233" s="16">
        <f t="shared" si="111"/>
        <v>1709000</v>
      </c>
      <c r="BE233" s="16"/>
      <c r="BF233" s="16">
        <f t="shared" si="115"/>
        <v>1709000</v>
      </c>
    </row>
    <row r="234" spans="1:58" outlineLevel="1">
      <c r="A234" s="10">
        <v>233</v>
      </c>
      <c r="B234" s="204"/>
      <c r="C234" s="39" t="s">
        <v>234</v>
      </c>
      <c r="D234" s="33">
        <v>359</v>
      </c>
      <c r="E234" s="16">
        <v>1384350.2</v>
      </c>
      <c r="F234" s="16">
        <v>0</v>
      </c>
      <c r="G234" s="16">
        <v>0</v>
      </c>
      <c r="H234" s="16">
        <v>0</v>
      </c>
      <c r="I234" s="16">
        <v>0</v>
      </c>
      <c r="J234" s="16">
        <v>0</v>
      </c>
      <c r="K234" s="16">
        <v>0</v>
      </c>
      <c r="L234" s="16">
        <v>0</v>
      </c>
      <c r="M234" s="16">
        <v>0</v>
      </c>
      <c r="N234" s="16">
        <v>0</v>
      </c>
      <c r="O234" s="16">
        <v>0</v>
      </c>
      <c r="P234" s="16">
        <v>0</v>
      </c>
      <c r="Q234" s="16">
        <v>0</v>
      </c>
      <c r="R234" s="16">
        <v>0</v>
      </c>
      <c r="S234" s="16">
        <v>0</v>
      </c>
      <c r="T234" s="16">
        <v>0</v>
      </c>
      <c r="U234" s="16">
        <v>0</v>
      </c>
      <c r="V234" s="16">
        <v>0</v>
      </c>
      <c r="W234" s="16">
        <v>0</v>
      </c>
      <c r="X234" s="16">
        <v>0</v>
      </c>
      <c r="Y234" s="16">
        <v>0</v>
      </c>
      <c r="Z234" s="16">
        <v>0</v>
      </c>
      <c r="AA234" s="16">
        <v>0</v>
      </c>
      <c r="AB234" s="16">
        <v>-1147.6499999999069</v>
      </c>
      <c r="AC234" s="16">
        <f t="shared" si="113"/>
        <v>-1147.6499999999069</v>
      </c>
      <c r="AD234" s="16">
        <v>0</v>
      </c>
      <c r="AE234" s="16">
        <v>0</v>
      </c>
      <c r="AF234" s="16">
        <v>0</v>
      </c>
      <c r="AG234" s="16">
        <v>0</v>
      </c>
      <c r="AH234" s="16">
        <v>0</v>
      </c>
      <c r="AI234" s="16">
        <v>0</v>
      </c>
      <c r="AJ234" s="16">
        <v>0</v>
      </c>
      <c r="AK234" s="16">
        <v>0</v>
      </c>
      <c r="AL234" s="16">
        <v>0</v>
      </c>
      <c r="AM234" s="16">
        <v>0</v>
      </c>
      <c r="AN234" s="16">
        <v>0</v>
      </c>
      <c r="AO234" s="16">
        <v>0</v>
      </c>
      <c r="AP234" s="16">
        <v>0</v>
      </c>
      <c r="AQ234" s="16">
        <v>0</v>
      </c>
      <c r="AR234" s="16">
        <v>0</v>
      </c>
      <c r="AS234" s="16">
        <v>0</v>
      </c>
      <c r="AT234" s="16">
        <v>0</v>
      </c>
      <c r="AU234" s="16">
        <v>0</v>
      </c>
      <c r="AV234" s="16">
        <v>0</v>
      </c>
      <c r="AW234" s="16">
        <v>0</v>
      </c>
      <c r="AX234" s="16">
        <v>0</v>
      </c>
      <c r="AY234" s="16">
        <v>0</v>
      </c>
      <c r="AZ234" s="16">
        <v>0</v>
      </c>
      <c r="BA234" s="16">
        <v>-202.55000000004657</v>
      </c>
      <c r="BB234" s="16">
        <f t="shared" si="122"/>
        <v>-202.55000000004657</v>
      </c>
      <c r="BC234" s="16">
        <f t="shared" si="110"/>
        <v>-1350.1999999999534</v>
      </c>
      <c r="BD234" s="16">
        <f t="shared" si="111"/>
        <v>1383000</v>
      </c>
      <c r="BE234" s="16"/>
      <c r="BF234" s="16">
        <f t="shared" si="115"/>
        <v>1383000</v>
      </c>
    </row>
    <row r="235" spans="1:58" ht="15.75" customHeight="1" outlineLevel="1">
      <c r="A235" s="10">
        <v>234</v>
      </c>
      <c r="B235" s="204"/>
      <c r="C235" s="40" t="s">
        <v>235</v>
      </c>
      <c r="D235" s="49">
        <v>359.1</v>
      </c>
      <c r="E235" s="16">
        <v>0</v>
      </c>
      <c r="F235" s="16">
        <v>0</v>
      </c>
      <c r="G235" s="16">
        <v>0</v>
      </c>
      <c r="H235" s="16">
        <v>0</v>
      </c>
      <c r="I235" s="16">
        <v>0</v>
      </c>
      <c r="J235" s="16">
        <v>0</v>
      </c>
      <c r="K235" s="16">
        <v>0</v>
      </c>
      <c r="L235" s="16">
        <v>0</v>
      </c>
      <c r="M235" s="16">
        <v>0</v>
      </c>
      <c r="N235" s="16">
        <v>0</v>
      </c>
      <c r="O235" s="16">
        <v>0</v>
      </c>
      <c r="P235" s="16">
        <v>0</v>
      </c>
      <c r="Q235" s="16">
        <v>0</v>
      </c>
      <c r="R235" s="16">
        <v>0</v>
      </c>
      <c r="S235" s="16">
        <v>0</v>
      </c>
      <c r="T235" s="16">
        <v>0</v>
      </c>
      <c r="U235" s="16">
        <v>0</v>
      </c>
      <c r="V235" s="16">
        <v>0</v>
      </c>
      <c r="W235" s="16">
        <v>0</v>
      </c>
      <c r="X235" s="16">
        <v>0</v>
      </c>
      <c r="Y235" s="16">
        <v>0</v>
      </c>
      <c r="Z235" s="16">
        <v>0</v>
      </c>
      <c r="AA235" s="16">
        <v>0</v>
      </c>
      <c r="AB235" s="16">
        <v>0</v>
      </c>
      <c r="AC235" s="16">
        <f t="shared" si="113"/>
        <v>0</v>
      </c>
      <c r="AD235" s="16">
        <v>0</v>
      </c>
      <c r="AE235" s="16">
        <v>0</v>
      </c>
      <c r="AF235" s="16">
        <v>0</v>
      </c>
      <c r="AG235" s="16">
        <v>0</v>
      </c>
      <c r="AH235" s="16">
        <v>0</v>
      </c>
      <c r="AI235" s="16">
        <v>0</v>
      </c>
      <c r="AJ235" s="16">
        <v>0</v>
      </c>
      <c r="AK235" s="16">
        <v>0</v>
      </c>
      <c r="AL235" s="16">
        <v>0</v>
      </c>
      <c r="AM235" s="16">
        <v>0</v>
      </c>
      <c r="AN235" s="16">
        <v>0</v>
      </c>
      <c r="AO235" s="16">
        <v>0</v>
      </c>
      <c r="AP235" s="16">
        <v>0</v>
      </c>
      <c r="AQ235" s="16">
        <v>0</v>
      </c>
      <c r="AR235" s="16">
        <v>0</v>
      </c>
      <c r="AS235" s="16">
        <v>0</v>
      </c>
      <c r="AT235" s="16">
        <v>0</v>
      </c>
      <c r="AU235" s="16">
        <v>0</v>
      </c>
      <c r="AV235" s="16">
        <v>0</v>
      </c>
      <c r="AW235" s="16">
        <v>0</v>
      </c>
      <c r="AX235" s="16">
        <v>0</v>
      </c>
      <c r="AY235" s="16">
        <v>0</v>
      </c>
      <c r="AZ235" s="16">
        <v>0</v>
      </c>
      <c r="BA235" s="16">
        <v>0</v>
      </c>
      <c r="BB235" s="16">
        <f t="shared" si="122"/>
        <v>0</v>
      </c>
      <c r="BC235" s="16">
        <f t="shared" si="110"/>
        <v>0</v>
      </c>
      <c r="BD235" s="16">
        <f t="shared" si="111"/>
        <v>0</v>
      </c>
      <c r="BE235" s="16"/>
      <c r="BF235" s="16">
        <f t="shared" si="115"/>
        <v>0</v>
      </c>
    </row>
    <row r="236" spans="1:58">
      <c r="A236" s="10">
        <v>235</v>
      </c>
      <c r="B236" s="197"/>
      <c r="C236" s="210" t="s">
        <v>236</v>
      </c>
      <c r="D236" s="211"/>
      <c r="E236" s="21">
        <f>SUM(E226:E235)</f>
        <v>509896910.67000002</v>
      </c>
      <c r="F236" s="22">
        <f>SUM(F226:F235)</f>
        <v>0</v>
      </c>
      <c r="G236" s="22">
        <f t="shared" ref="G236:BA236" si="123">SUM(G226:G235)</f>
        <v>0</v>
      </c>
      <c r="H236" s="22">
        <f t="shared" si="123"/>
        <v>0</v>
      </c>
      <c r="I236" s="22">
        <f t="shared" si="123"/>
        <v>0</v>
      </c>
      <c r="J236" s="22">
        <f t="shared" si="123"/>
        <v>0</v>
      </c>
      <c r="K236" s="22">
        <f t="shared" si="123"/>
        <v>0</v>
      </c>
      <c r="L236" s="22">
        <f t="shared" si="123"/>
        <v>0</v>
      </c>
      <c r="M236" s="22">
        <f t="shared" si="123"/>
        <v>0</v>
      </c>
      <c r="N236" s="22">
        <f t="shared" si="123"/>
        <v>0</v>
      </c>
      <c r="O236" s="22">
        <f t="shared" si="123"/>
        <v>0</v>
      </c>
      <c r="P236" s="22">
        <f t="shared" si="123"/>
        <v>0</v>
      </c>
      <c r="Q236" s="22">
        <f t="shared" si="123"/>
        <v>0</v>
      </c>
      <c r="R236" s="22">
        <f t="shared" si="123"/>
        <v>0</v>
      </c>
      <c r="S236" s="22">
        <f t="shared" si="123"/>
        <v>0</v>
      </c>
      <c r="T236" s="22">
        <f t="shared" si="123"/>
        <v>0</v>
      </c>
      <c r="U236" s="22">
        <f t="shared" si="123"/>
        <v>0</v>
      </c>
      <c r="V236" s="22">
        <f t="shared" si="123"/>
        <v>0</v>
      </c>
      <c r="W236" s="22">
        <f t="shared" si="123"/>
        <v>0</v>
      </c>
      <c r="X236" s="22">
        <f t="shared" si="123"/>
        <v>0</v>
      </c>
      <c r="Y236" s="22">
        <f t="shared" si="123"/>
        <v>0</v>
      </c>
      <c r="Z236" s="22">
        <f t="shared" si="123"/>
        <v>0</v>
      </c>
      <c r="AA236" s="22">
        <f t="shared" si="123"/>
        <v>0</v>
      </c>
      <c r="AB236" s="22">
        <f t="shared" si="123"/>
        <v>17967335.190000031</v>
      </c>
      <c r="AC236" s="22">
        <f t="shared" si="113"/>
        <v>17967335.190000031</v>
      </c>
      <c r="AD236" s="22">
        <f t="shared" si="123"/>
        <v>0</v>
      </c>
      <c r="AE236" s="22">
        <f t="shared" si="123"/>
        <v>0</v>
      </c>
      <c r="AF236" s="22">
        <f t="shared" si="123"/>
        <v>0</v>
      </c>
      <c r="AG236" s="22">
        <f t="shared" si="123"/>
        <v>0</v>
      </c>
      <c r="AH236" s="22">
        <f t="shared" si="123"/>
        <v>0</v>
      </c>
      <c r="AI236" s="22">
        <f t="shared" si="123"/>
        <v>0</v>
      </c>
      <c r="AJ236" s="22">
        <f t="shared" si="123"/>
        <v>0</v>
      </c>
      <c r="AK236" s="22">
        <f t="shared" si="123"/>
        <v>0</v>
      </c>
      <c r="AL236" s="22">
        <f t="shared" si="123"/>
        <v>0</v>
      </c>
      <c r="AM236" s="22">
        <f t="shared" si="123"/>
        <v>0</v>
      </c>
      <c r="AN236" s="22">
        <f t="shared" si="123"/>
        <v>0</v>
      </c>
      <c r="AO236" s="22">
        <f t="shared" si="123"/>
        <v>0</v>
      </c>
      <c r="AP236" s="22">
        <f t="shared" si="123"/>
        <v>0</v>
      </c>
      <c r="AQ236" s="22">
        <f t="shared" si="123"/>
        <v>11460000</v>
      </c>
      <c r="AR236" s="22">
        <f t="shared" si="123"/>
        <v>6759000</v>
      </c>
      <c r="AS236" s="22">
        <f t="shared" si="123"/>
        <v>28736000</v>
      </c>
      <c r="AT236" s="22">
        <f t="shared" si="123"/>
        <v>0</v>
      </c>
      <c r="AU236" s="22">
        <f t="shared" si="123"/>
        <v>0</v>
      </c>
      <c r="AV236" s="22">
        <f t="shared" si="123"/>
        <v>4728468</v>
      </c>
      <c r="AW236" s="22">
        <f t="shared" si="123"/>
        <v>1098164</v>
      </c>
      <c r="AX236" s="22">
        <f t="shared" si="123"/>
        <v>0</v>
      </c>
      <c r="AY236" s="22">
        <f t="shared" si="123"/>
        <v>0</v>
      </c>
      <c r="AZ236" s="22">
        <f t="shared" si="123"/>
        <v>0</v>
      </c>
      <c r="BA236" s="22">
        <f t="shared" si="123"/>
        <v>122.13999998965301</v>
      </c>
      <c r="BB236" s="22">
        <f t="shared" si="122"/>
        <v>52781754.139999993</v>
      </c>
      <c r="BC236" s="22">
        <f t="shared" si="110"/>
        <v>70749089.330000028</v>
      </c>
      <c r="BD236" s="22">
        <f t="shared" si="111"/>
        <v>580646000</v>
      </c>
      <c r="BE236" s="22">
        <f t="shared" ref="BE236" si="124">SUM(BE226:BE235)</f>
        <v>0</v>
      </c>
      <c r="BF236" s="22">
        <f t="shared" si="115"/>
        <v>580646000</v>
      </c>
    </row>
    <row r="237" spans="1:58" outlineLevel="1">
      <c r="A237" s="10">
        <v>236</v>
      </c>
      <c r="B237" s="204"/>
      <c r="C237" s="37" t="s">
        <v>208</v>
      </c>
      <c r="D237" s="38">
        <v>360</v>
      </c>
      <c r="E237" s="16">
        <v>6788057.8199999994</v>
      </c>
      <c r="F237" s="16">
        <v>0</v>
      </c>
      <c r="G237" s="16">
        <v>0</v>
      </c>
      <c r="H237" s="16">
        <v>0</v>
      </c>
      <c r="I237" s="16">
        <v>0</v>
      </c>
      <c r="J237" s="16">
        <v>0</v>
      </c>
      <c r="K237" s="16">
        <v>0</v>
      </c>
      <c r="L237" s="16">
        <v>0</v>
      </c>
      <c r="M237" s="16">
        <v>0</v>
      </c>
      <c r="N237" s="16">
        <v>0</v>
      </c>
      <c r="O237" s="16">
        <v>0</v>
      </c>
      <c r="P237" s="16">
        <v>0</v>
      </c>
      <c r="Q237" s="16">
        <v>0</v>
      </c>
      <c r="R237" s="16">
        <v>0</v>
      </c>
      <c r="S237" s="16">
        <v>0</v>
      </c>
      <c r="T237" s="16">
        <v>0</v>
      </c>
      <c r="U237" s="16">
        <v>0</v>
      </c>
      <c r="V237" s="16">
        <v>0</v>
      </c>
      <c r="W237" s="16">
        <v>0</v>
      </c>
      <c r="X237" s="16">
        <v>0</v>
      </c>
      <c r="Y237" s="16">
        <v>0</v>
      </c>
      <c r="Z237" s="16">
        <v>0</v>
      </c>
      <c r="AA237" s="16">
        <v>0</v>
      </c>
      <c r="AB237" s="16">
        <v>720700.96999999986</v>
      </c>
      <c r="AC237" s="16">
        <f t="shared" si="113"/>
        <v>720700.96999999986</v>
      </c>
      <c r="AD237" s="16">
        <v>0</v>
      </c>
      <c r="AE237" s="16">
        <v>0</v>
      </c>
      <c r="AF237" s="16">
        <v>0</v>
      </c>
      <c r="AG237" s="16">
        <v>0</v>
      </c>
      <c r="AH237" s="16">
        <v>0</v>
      </c>
      <c r="AI237" s="16">
        <v>0</v>
      </c>
      <c r="AJ237" s="16">
        <v>0</v>
      </c>
      <c r="AK237" s="16">
        <v>0</v>
      </c>
      <c r="AL237" s="16">
        <v>0</v>
      </c>
      <c r="AM237" s="16">
        <v>0</v>
      </c>
      <c r="AN237" s="16">
        <v>0</v>
      </c>
      <c r="AO237" s="16">
        <v>0</v>
      </c>
      <c r="AP237" s="16">
        <v>0</v>
      </c>
      <c r="AQ237" s="16">
        <v>0</v>
      </c>
      <c r="AR237" s="16">
        <v>0</v>
      </c>
      <c r="AS237" s="16">
        <v>0</v>
      </c>
      <c r="AT237" s="16">
        <v>0</v>
      </c>
      <c r="AU237" s="16">
        <v>0</v>
      </c>
      <c r="AV237" s="16">
        <v>0</v>
      </c>
      <c r="AW237" s="16">
        <v>0</v>
      </c>
      <c r="AX237" s="16">
        <v>0</v>
      </c>
      <c r="AY237" s="16">
        <v>0</v>
      </c>
      <c r="AZ237" s="16">
        <v>0</v>
      </c>
      <c r="BA237" s="16">
        <v>241.21000000089407</v>
      </c>
      <c r="BB237" s="16">
        <f t="shared" si="122"/>
        <v>241.21000000089407</v>
      </c>
      <c r="BC237" s="16">
        <f t="shared" si="110"/>
        <v>720942.18000000075</v>
      </c>
      <c r="BD237" s="16">
        <f t="shared" si="111"/>
        <v>7509000</v>
      </c>
      <c r="BE237" s="16"/>
      <c r="BF237" s="16">
        <f t="shared" si="115"/>
        <v>7509000</v>
      </c>
    </row>
    <row r="238" spans="1:58" outlineLevel="1">
      <c r="A238" s="10">
        <v>237</v>
      </c>
      <c r="B238" s="204"/>
      <c r="C238" s="39" t="s">
        <v>209</v>
      </c>
      <c r="D238" s="33">
        <v>361</v>
      </c>
      <c r="E238" s="16">
        <v>27284015.719999999</v>
      </c>
      <c r="F238" s="16">
        <v>0</v>
      </c>
      <c r="G238" s="16">
        <v>0</v>
      </c>
      <c r="H238" s="16">
        <v>0</v>
      </c>
      <c r="I238" s="16">
        <v>0</v>
      </c>
      <c r="J238" s="16">
        <v>0</v>
      </c>
      <c r="K238" s="16">
        <v>0</v>
      </c>
      <c r="L238" s="16">
        <v>0</v>
      </c>
      <c r="M238" s="16">
        <v>0</v>
      </c>
      <c r="N238" s="16">
        <v>0</v>
      </c>
      <c r="O238" s="16">
        <v>0</v>
      </c>
      <c r="P238" s="16">
        <v>0</v>
      </c>
      <c r="Q238" s="16">
        <v>0</v>
      </c>
      <c r="R238" s="16">
        <v>0</v>
      </c>
      <c r="S238" s="16">
        <v>0</v>
      </c>
      <c r="T238" s="16">
        <v>0</v>
      </c>
      <c r="U238" s="16">
        <v>0</v>
      </c>
      <c r="V238" s="16">
        <v>0</v>
      </c>
      <c r="W238" s="16">
        <v>0</v>
      </c>
      <c r="X238" s="16">
        <v>0</v>
      </c>
      <c r="Y238" s="16">
        <v>0</v>
      </c>
      <c r="Z238" s="16">
        <v>0</v>
      </c>
      <c r="AA238" s="16">
        <v>0</v>
      </c>
      <c r="AB238" s="16">
        <v>-509271.41999999806</v>
      </c>
      <c r="AC238" s="16">
        <f t="shared" si="113"/>
        <v>-509271.41999999806</v>
      </c>
      <c r="AD238" s="16">
        <v>0</v>
      </c>
      <c r="AE238" s="16">
        <v>0</v>
      </c>
      <c r="AF238" s="16">
        <v>0</v>
      </c>
      <c r="AG238" s="16">
        <v>0</v>
      </c>
      <c r="AH238" s="16">
        <v>0</v>
      </c>
      <c r="AI238" s="16">
        <v>0</v>
      </c>
      <c r="AJ238" s="16">
        <v>0</v>
      </c>
      <c r="AK238" s="16">
        <v>0</v>
      </c>
      <c r="AL238" s="16">
        <v>0</v>
      </c>
      <c r="AM238" s="16">
        <v>0</v>
      </c>
      <c r="AN238" s="16">
        <v>0</v>
      </c>
      <c r="AO238" s="16">
        <v>0</v>
      </c>
      <c r="AP238" s="16">
        <v>0</v>
      </c>
      <c r="AQ238" s="16">
        <v>0</v>
      </c>
      <c r="AR238" s="16">
        <v>0</v>
      </c>
      <c r="AS238" s="16">
        <v>0</v>
      </c>
      <c r="AT238" s="16">
        <v>0</v>
      </c>
      <c r="AU238" s="16">
        <v>0</v>
      </c>
      <c r="AV238" s="16">
        <v>0</v>
      </c>
      <c r="AW238" s="16">
        <v>0</v>
      </c>
      <c r="AX238" s="16">
        <v>0</v>
      </c>
      <c r="AY238" s="16">
        <v>0</v>
      </c>
      <c r="AZ238" s="16">
        <v>0</v>
      </c>
      <c r="BA238" s="16">
        <v>255.69999999925494</v>
      </c>
      <c r="BB238" s="16">
        <f t="shared" si="122"/>
        <v>255.69999999925494</v>
      </c>
      <c r="BC238" s="16">
        <f t="shared" si="110"/>
        <v>-509015.71999999881</v>
      </c>
      <c r="BD238" s="16">
        <f t="shared" si="111"/>
        <v>26775000</v>
      </c>
      <c r="BE238" s="16"/>
      <c r="BF238" s="16">
        <f t="shared" si="115"/>
        <v>26775000</v>
      </c>
    </row>
    <row r="239" spans="1:58" outlineLevel="1">
      <c r="A239" s="10">
        <v>238</v>
      </c>
      <c r="B239" s="204"/>
      <c r="C239" s="39" t="s">
        <v>228</v>
      </c>
      <c r="D239" s="33">
        <v>362</v>
      </c>
      <c r="E239" s="16">
        <v>94950686.439999998</v>
      </c>
      <c r="F239" s="16">
        <v>0</v>
      </c>
      <c r="G239" s="16">
        <v>0</v>
      </c>
      <c r="H239" s="16">
        <v>0</v>
      </c>
      <c r="I239" s="16">
        <v>0</v>
      </c>
      <c r="J239" s="16">
        <v>0</v>
      </c>
      <c r="K239" s="16">
        <v>0</v>
      </c>
      <c r="L239" s="16">
        <v>0</v>
      </c>
      <c r="M239" s="16">
        <v>0</v>
      </c>
      <c r="N239" s="16">
        <v>0</v>
      </c>
      <c r="O239" s="16">
        <v>0</v>
      </c>
      <c r="P239" s="16">
        <v>0</v>
      </c>
      <c r="Q239" s="16">
        <v>0</v>
      </c>
      <c r="R239" s="16">
        <v>0</v>
      </c>
      <c r="S239" s="16">
        <v>0</v>
      </c>
      <c r="T239" s="16">
        <v>0</v>
      </c>
      <c r="U239" s="16">
        <v>0</v>
      </c>
      <c r="V239" s="16">
        <v>0</v>
      </c>
      <c r="W239" s="16">
        <v>0</v>
      </c>
      <c r="X239" s="16">
        <v>0</v>
      </c>
      <c r="Y239" s="16">
        <v>0</v>
      </c>
      <c r="Z239" s="16">
        <v>0</v>
      </c>
      <c r="AA239" s="16">
        <v>0</v>
      </c>
      <c r="AB239" s="16">
        <v>5856468.049999997</v>
      </c>
      <c r="AC239" s="16">
        <f t="shared" si="113"/>
        <v>5856468.049999997</v>
      </c>
      <c r="AD239" s="16">
        <v>0</v>
      </c>
      <c r="AE239" s="16">
        <v>0</v>
      </c>
      <c r="AF239" s="16">
        <v>0</v>
      </c>
      <c r="AG239" s="16">
        <v>0</v>
      </c>
      <c r="AH239" s="16">
        <v>0</v>
      </c>
      <c r="AI239" s="16">
        <v>0</v>
      </c>
      <c r="AJ239" s="16">
        <v>0</v>
      </c>
      <c r="AK239" s="16">
        <v>0</v>
      </c>
      <c r="AL239" s="16">
        <v>0</v>
      </c>
      <c r="AM239" s="16">
        <v>0</v>
      </c>
      <c r="AN239" s="16">
        <v>0</v>
      </c>
      <c r="AO239" s="16">
        <v>0</v>
      </c>
      <c r="AP239" s="16">
        <v>0</v>
      </c>
      <c r="AQ239" s="16">
        <v>0</v>
      </c>
      <c r="AR239" s="16">
        <v>0</v>
      </c>
      <c r="AS239" s="16">
        <v>0</v>
      </c>
      <c r="AT239" s="16">
        <v>0</v>
      </c>
      <c r="AU239" s="16">
        <v>0</v>
      </c>
      <c r="AV239" s="16">
        <v>0</v>
      </c>
      <c r="AW239" s="16">
        <v>0</v>
      </c>
      <c r="AX239" s="16">
        <v>0</v>
      </c>
      <c r="AY239" s="16">
        <v>0</v>
      </c>
      <c r="AZ239" s="16">
        <v>0</v>
      </c>
      <c r="BA239" s="16">
        <v>-154.48999999463558</v>
      </c>
      <c r="BB239" s="16">
        <f t="shared" si="122"/>
        <v>-154.48999999463558</v>
      </c>
      <c r="BC239" s="16">
        <f t="shared" si="110"/>
        <v>5856313.5600000024</v>
      </c>
      <c r="BD239" s="16">
        <f t="shared" si="111"/>
        <v>100807000</v>
      </c>
      <c r="BE239" s="16"/>
      <c r="BF239" s="16">
        <f t="shared" si="115"/>
        <v>100807000</v>
      </c>
    </row>
    <row r="240" spans="1:58" outlineLevel="1">
      <c r="A240" s="10">
        <v>239</v>
      </c>
      <c r="B240" s="204"/>
      <c r="C240" s="39" t="s">
        <v>237</v>
      </c>
      <c r="D240" s="33">
        <v>363</v>
      </c>
      <c r="E240" s="16">
        <v>2592392.65</v>
      </c>
      <c r="F240" s="16">
        <v>0</v>
      </c>
      <c r="G240" s="16">
        <v>0</v>
      </c>
      <c r="H240" s="16">
        <v>0</v>
      </c>
      <c r="I240" s="16">
        <v>0</v>
      </c>
      <c r="J240" s="16">
        <v>0</v>
      </c>
      <c r="K240" s="16">
        <v>0</v>
      </c>
      <c r="L240" s="16">
        <v>0</v>
      </c>
      <c r="M240" s="16">
        <v>0</v>
      </c>
      <c r="N240" s="16">
        <v>0</v>
      </c>
      <c r="O240" s="16">
        <v>0</v>
      </c>
      <c r="P240" s="16">
        <v>0</v>
      </c>
      <c r="Q240" s="16">
        <v>0</v>
      </c>
      <c r="R240" s="16">
        <v>0</v>
      </c>
      <c r="S240" s="16">
        <v>0</v>
      </c>
      <c r="T240" s="16">
        <v>0</v>
      </c>
      <c r="U240" s="16">
        <v>0</v>
      </c>
      <c r="V240" s="16">
        <v>0</v>
      </c>
      <c r="W240" s="16">
        <v>0</v>
      </c>
      <c r="X240" s="16">
        <v>0</v>
      </c>
      <c r="Y240" s="16">
        <v>0</v>
      </c>
      <c r="Z240" s="16">
        <v>0</v>
      </c>
      <c r="AA240" s="16">
        <v>0</v>
      </c>
      <c r="AB240" s="16">
        <v>-125410.37999999989</v>
      </c>
      <c r="AC240" s="16">
        <f t="shared" si="113"/>
        <v>-125410.37999999989</v>
      </c>
      <c r="AD240" s="16">
        <v>0</v>
      </c>
      <c r="AE240" s="16">
        <v>0</v>
      </c>
      <c r="AF240" s="16">
        <v>0</v>
      </c>
      <c r="AG240" s="16">
        <v>0</v>
      </c>
      <c r="AH240" s="16">
        <v>0</v>
      </c>
      <c r="AI240" s="16">
        <v>0</v>
      </c>
      <c r="AJ240" s="16">
        <v>0</v>
      </c>
      <c r="AK240" s="16">
        <v>0</v>
      </c>
      <c r="AL240" s="16">
        <v>0</v>
      </c>
      <c r="AM240" s="16">
        <v>0</v>
      </c>
      <c r="AN240" s="16">
        <v>0</v>
      </c>
      <c r="AO240" s="16">
        <v>0</v>
      </c>
      <c r="AP240" s="16">
        <v>0</v>
      </c>
      <c r="AQ240" s="16">
        <v>0</v>
      </c>
      <c r="AR240" s="16">
        <v>0</v>
      </c>
      <c r="AS240" s="16">
        <v>0</v>
      </c>
      <c r="AT240" s="16">
        <v>0</v>
      </c>
      <c r="AU240" s="16">
        <v>0</v>
      </c>
      <c r="AV240" s="16">
        <v>0</v>
      </c>
      <c r="AW240" s="16">
        <v>0</v>
      </c>
      <c r="AX240" s="16">
        <v>0</v>
      </c>
      <c r="AY240" s="16">
        <v>0</v>
      </c>
      <c r="AZ240" s="16">
        <v>0</v>
      </c>
      <c r="BA240" s="16">
        <v>17.729999999981374</v>
      </c>
      <c r="BB240" s="16">
        <f t="shared" si="122"/>
        <v>17.729999999981374</v>
      </c>
      <c r="BC240" s="16">
        <f t="shared" si="110"/>
        <v>-125392.64999999991</v>
      </c>
      <c r="BD240" s="16">
        <f t="shared" si="111"/>
        <v>2467000</v>
      </c>
      <c r="BE240" s="16"/>
      <c r="BF240" s="16">
        <f t="shared" si="115"/>
        <v>2467000</v>
      </c>
    </row>
    <row r="241" spans="1:58" outlineLevel="1">
      <c r="A241" s="10">
        <v>240</v>
      </c>
      <c r="B241" s="204"/>
      <c r="C241" s="39" t="s">
        <v>238</v>
      </c>
      <c r="D241" s="33">
        <v>364</v>
      </c>
      <c r="E241" s="16">
        <v>274387138.61000001</v>
      </c>
      <c r="F241" s="16">
        <v>0</v>
      </c>
      <c r="G241" s="16">
        <v>0</v>
      </c>
      <c r="H241" s="16">
        <v>0</v>
      </c>
      <c r="I241" s="16">
        <v>0</v>
      </c>
      <c r="J241" s="16">
        <v>0</v>
      </c>
      <c r="K241" s="16">
        <v>0</v>
      </c>
      <c r="L241" s="16">
        <v>0</v>
      </c>
      <c r="M241" s="16">
        <v>0</v>
      </c>
      <c r="N241" s="16">
        <v>0</v>
      </c>
      <c r="O241" s="16">
        <v>0</v>
      </c>
      <c r="P241" s="16">
        <v>0</v>
      </c>
      <c r="Q241" s="16">
        <v>0</v>
      </c>
      <c r="R241" s="16">
        <v>0</v>
      </c>
      <c r="S241" s="16">
        <v>0</v>
      </c>
      <c r="T241" s="16">
        <v>0</v>
      </c>
      <c r="U241" s="16">
        <v>0</v>
      </c>
      <c r="V241" s="16">
        <v>0</v>
      </c>
      <c r="W241" s="16">
        <v>0</v>
      </c>
      <c r="X241" s="16">
        <v>0</v>
      </c>
      <c r="Y241" s="16">
        <v>0</v>
      </c>
      <c r="Z241" s="16">
        <v>0</v>
      </c>
      <c r="AA241" s="16">
        <v>0</v>
      </c>
      <c r="AB241" s="16">
        <v>73890.099999964237</v>
      </c>
      <c r="AC241" s="16">
        <f t="shared" si="113"/>
        <v>73890.099999964237</v>
      </c>
      <c r="AD241" s="16">
        <v>0</v>
      </c>
      <c r="AE241" s="16">
        <v>0</v>
      </c>
      <c r="AF241" s="16">
        <v>0</v>
      </c>
      <c r="AG241" s="16">
        <v>0</v>
      </c>
      <c r="AH241" s="16">
        <v>0</v>
      </c>
      <c r="AI241" s="16">
        <v>0</v>
      </c>
      <c r="AJ241" s="16">
        <v>0</v>
      </c>
      <c r="AK241" s="16">
        <v>0</v>
      </c>
      <c r="AL241" s="16">
        <v>0</v>
      </c>
      <c r="AM241" s="16">
        <v>0</v>
      </c>
      <c r="AN241" s="16">
        <v>0</v>
      </c>
      <c r="AO241" s="16">
        <v>0</v>
      </c>
      <c r="AP241" s="16">
        <v>0</v>
      </c>
      <c r="AQ241" s="16">
        <v>1395000</v>
      </c>
      <c r="AR241" s="16">
        <v>28821000</v>
      </c>
      <c r="AS241" s="16">
        <v>3315000</v>
      </c>
      <c r="AT241" s="16">
        <v>0</v>
      </c>
      <c r="AU241" s="16">
        <v>0</v>
      </c>
      <c r="AV241" s="16">
        <v>8807466</v>
      </c>
      <c r="AW241" s="16">
        <v>0</v>
      </c>
      <c r="AX241" s="16">
        <v>0</v>
      </c>
      <c r="AY241" s="16">
        <v>0</v>
      </c>
      <c r="AZ241" s="16">
        <v>0</v>
      </c>
      <c r="BA241" s="16">
        <v>-494.70999997854233</v>
      </c>
      <c r="BB241" s="16">
        <f t="shared" si="122"/>
        <v>42337971.290000021</v>
      </c>
      <c r="BC241" s="16">
        <f t="shared" si="110"/>
        <v>42411861.389999986</v>
      </c>
      <c r="BD241" s="16">
        <f t="shared" si="111"/>
        <v>316799000</v>
      </c>
      <c r="BE241" s="16"/>
      <c r="BF241" s="16">
        <f t="shared" si="115"/>
        <v>316799000</v>
      </c>
    </row>
    <row r="242" spans="1:58" outlineLevel="1">
      <c r="A242" s="10">
        <v>241</v>
      </c>
      <c r="B242" s="204"/>
      <c r="C242" s="39" t="s">
        <v>231</v>
      </c>
      <c r="D242" s="33">
        <v>365</v>
      </c>
      <c r="E242" s="16">
        <v>174751063.96000001</v>
      </c>
      <c r="F242" s="16">
        <v>0</v>
      </c>
      <c r="G242" s="16">
        <v>0</v>
      </c>
      <c r="H242" s="16">
        <v>0</v>
      </c>
      <c r="I242" s="16">
        <v>0</v>
      </c>
      <c r="J242" s="16">
        <v>0</v>
      </c>
      <c r="K242" s="16">
        <v>0</v>
      </c>
      <c r="L242" s="16">
        <v>0</v>
      </c>
      <c r="M242" s="16">
        <v>0</v>
      </c>
      <c r="N242" s="16">
        <v>0</v>
      </c>
      <c r="O242" s="16">
        <v>0</v>
      </c>
      <c r="P242" s="16">
        <v>0</v>
      </c>
      <c r="Q242" s="16">
        <v>0</v>
      </c>
      <c r="R242" s="16">
        <v>0</v>
      </c>
      <c r="S242" s="16">
        <v>0</v>
      </c>
      <c r="T242" s="16">
        <v>0</v>
      </c>
      <c r="U242" s="16">
        <v>0</v>
      </c>
      <c r="V242" s="16">
        <v>0</v>
      </c>
      <c r="W242" s="16">
        <v>0</v>
      </c>
      <c r="X242" s="16">
        <v>0</v>
      </c>
      <c r="Y242" s="16">
        <v>0</v>
      </c>
      <c r="Z242" s="16">
        <v>0</v>
      </c>
      <c r="AA242" s="16">
        <v>0</v>
      </c>
      <c r="AB242" s="16">
        <v>-0.24000000953674316</v>
      </c>
      <c r="AC242" s="16">
        <f t="shared" si="113"/>
        <v>-0.24000000953674316</v>
      </c>
      <c r="AD242" s="16">
        <v>0</v>
      </c>
      <c r="AE242" s="16">
        <v>0</v>
      </c>
      <c r="AF242" s="16">
        <v>0</v>
      </c>
      <c r="AG242" s="16">
        <v>0</v>
      </c>
      <c r="AH242" s="16">
        <v>0</v>
      </c>
      <c r="AI242" s="16">
        <v>0</v>
      </c>
      <c r="AJ242" s="16">
        <v>0</v>
      </c>
      <c r="AK242" s="16">
        <v>0</v>
      </c>
      <c r="AL242" s="16">
        <v>0</v>
      </c>
      <c r="AM242" s="16">
        <v>0</v>
      </c>
      <c r="AN242" s="16">
        <v>0</v>
      </c>
      <c r="AO242" s="16">
        <v>0</v>
      </c>
      <c r="AP242" s="16">
        <v>0</v>
      </c>
      <c r="AQ242" s="16">
        <v>0</v>
      </c>
      <c r="AR242" s="16">
        <v>0</v>
      </c>
      <c r="AS242" s="16">
        <v>0</v>
      </c>
      <c r="AT242" s="16">
        <v>0</v>
      </c>
      <c r="AU242" s="16">
        <v>0</v>
      </c>
      <c r="AV242" s="16">
        <v>0</v>
      </c>
      <c r="AW242" s="16">
        <v>0</v>
      </c>
      <c r="AX242" s="16">
        <v>0</v>
      </c>
      <c r="AY242" s="16">
        <v>0</v>
      </c>
      <c r="AZ242" s="16">
        <v>0</v>
      </c>
      <c r="BA242" s="16">
        <v>-63.719999998807907</v>
      </c>
      <c r="BB242" s="16">
        <f t="shared" si="122"/>
        <v>-63.719999998807907</v>
      </c>
      <c r="BC242" s="16">
        <f t="shared" si="110"/>
        <v>-63.96000000834465</v>
      </c>
      <c r="BD242" s="16">
        <f t="shared" si="111"/>
        <v>174751000</v>
      </c>
      <c r="BE242" s="16"/>
      <c r="BF242" s="16">
        <f t="shared" si="115"/>
        <v>174751000</v>
      </c>
    </row>
    <row r="243" spans="1:58" outlineLevel="1">
      <c r="A243" s="10">
        <v>242</v>
      </c>
      <c r="B243" s="204"/>
      <c r="C243" s="39" t="s">
        <v>232</v>
      </c>
      <c r="D243" s="33">
        <v>366</v>
      </c>
      <c r="E243" s="16">
        <v>79249260.650000006</v>
      </c>
      <c r="F243" s="16">
        <v>0</v>
      </c>
      <c r="G243" s="16">
        <v>0</v>
      </c>
      <c r="H243" s="16">
        <v>0</v>
      </c>
      <c r="I243" s="16">
        <v>0</v>
      </c>
      <c r="J243" s="16">
        <v>0</v>
      </c>
      <c r="K243" s="16">
        <v>0</v>
      </c>
      <c r="L243" s="16">
        <v>0</v>
      </c>
      <c r="M243" s="16">
        <v>0</v>
      </c>
      <c r="N243" s="16">
        <v>0</v>
      </c>
      <c r="O243" s="16">
        <v>0</v>
      </c>
      <c r="P243" s="16">
        <v>0</v>
      </c>
      <c r="Q243" s="16">
        <v>0</v>
      </c>
      <c r="R243" s="16">
        <v>0</v>
      </c>
      <c r="S243" s="16">
        <v>0</v>
      </c>
      <c r="T243" s="16">
        <v>0</v>
      </c>
      <c r="U243" s="16">
        <v>0</v>
      </c>
      <c r="V243" s="16">
        <v>0</v>
      </c>
      <c r="W243" s="16">
        <v>0</v>
      </c>
      <c r="X243" s="16">
        <v>0</v>
      </c>
      <c r="Y243" s="16">
        <v>0</v>
      </c>
      <c r="Z243" s="16">
        <v>0</v>
      </c>
      <c r="AA243" s="16">
        <v>0</v>
      </c>
      <c r="AB243" s="16">
        <v>0.40999999642372131</v>
      </c>
      <c r="AC243" s="16">
        <f t="shared" si="113"/>
        <v>0.40999999642372131</v>
      </c>
      <c r="AD243" s="16">
        <v>0</v>
      </c>
      <c r="AE243" s="16">
        <v>0</v>
      </c>
      <c r="AF243" s="16">
        <v>0</v>
      </c>
      <c r="AG243" s="16">
        <v>0</v>
      </c>
      <c r="AH243" s="16">
        <v>0</v>
      </c>
      <c r="AI243" s="16">
        <v>0</v>
      </c>
      <c r="AJ243" s="16">
        <v>0</v>
      </c>
      <c r="AK243" s="16">
        <v>0</v>
      </c>
      <c r="AL243" s="16">
        <v>0</v>
      </c>
      <c r="AM243" s="16">
        <v>0</v>
      </c>
      <c r="AN243" s="16">
        <v>0</v>
      </c>
      <c r="AO243" s="16">
        <v>0</v>
      </c>
      <c r="AP243" s="16">
        <v>0</v>
      </c>
      <c r="AQ243" s="16">
        <v>0</v>
      </c>
      <c r="AR243" s="16">
        <v>0</v>
      </c>
      <c r="AS243" s="16">
        <v>0</v>
      </c>
      <c r="AT243" s="16">
        <v>0</v>
      </c>
      <c r="AU243" s="16">
        <v>0</v>
      </c>
      <c r="AV243" s="16">
        <v>0</v>
      </c>
      <c r="AW243" s="16">
        <v>0</v>
      </c>
      <c r="AX243" s="16">
        <v>0</v>
      </c>
      <c r="AY243" s="16">
        <v>0</v>
      </c>
      <c r="AZ243" s="16">
        <v>0</v>
      </c>
      <c r="BA243" s="16">
        <v>-261.06000000238419</v>
      </c>
      <c r="BB243" s="16">
        <f t="shared" si="122"/>
        <v>-261.06000000238419</v>
      </c>
      <c r="BC243" s="16">
        <f t="shared" si="110"/>
        <v>-260.65000000596046</v>
      </c>
      <c r="BD243" s="16">
        <f t="shared" si="111"/>
        <v>79249000</v>
      </c>
      <c r="BE243" s="16"/>
      <c r="BF243" s="16">
        <f t="shared" si="115"/>
        <v>79249000</v>
      </c>
    </row>
    <row r="244" spans="1:58" outlineLevel="1">
      <c r="A244" s="10">
        <v>243</v>
      </c>
      <c r="B244" s="204"/>
      <c r="C244" s="39" t="s">
        <v>233</v>
      </c>
      <c r="D244" s="33">
        <v>367</v>
      </c>
      <c r="E244" s="16">
        <v>141799870.18000001</v>
      </c>
      <c r="F244" s="16">
        <v>0</v>
      </c>
      <c r="G244" s="16">
        <v>0</v>
      </c>
      <c r="H244" s="16">
        <v>0</v>
      </c>
      <c r="I244" s="16">
        <v>0</v>
      </c>
      <c r="J244" s="16">
        <v>0</v>
      </c>
      <c r="K244" s="16">
        <v>0</v>
      </c>
      <c r="L244" s="16">
        <v>0</v>
      </c>
      <c r="M244" s="16">
        <v>0</v>
      </c>
      <c r="N244" s="16">
        <v>0</v>
      </c>
      <c r="O244" s="16">
        <v>0</v>
      </c>
      <c r="P244" s="16">
        <v>0</v>
      </c>
      <c r="Q244" s="16">
        <v>0</v>
      </c>
      <c r="R244" s="16">
        <v>0</v>
      </c>
      <c r="S244" s="16">
        <v>0</v>
      </c>
      <c r="T244" s="16">
        <v>0</v>
      </c>
      <c r="U244" s="16">
        <v>0</v>
      </c>
      <c r="V244" s="16">
        <v>0</v>
      </c>
      <c r="W244" s="16">
        <v>0</v>
      </c>
      <c r="X244" s="16">
        <v>0</v>
      </c>
      <c r="Y244" s="16">
        <v>0</v>
      </c>
      <c r="Z244" s="16">
        <v>0</v>
      </c>
      <c r="AA244" s="16">
        <v>0</v>
      </c>
      <c r="AB244" s="16">
        <v>3.9999991655349731E-2</v>
      </c>
      <c r="AC244" s="16">
        <f t="shared" si="113"/>
        <v>3.9999991655349731E-2</v>
      </c>
      <c r="AD244" s="16">
        <v>0</v>
      </c>
      <c r="AE244" s="16">
        <v>0</v>
      </c>
      <c r="AF244" s="16">
        <v>0</v>
      </c>
      <c r="AG244" s="16">
        <v>0</v>
      </c>
      <c r="AH244" s="16">
        <v>0</v>
      </c>
      <c r="AI244" s="16">
        <v>0</v>
      </c>
      <c r="AJ244" s="16">
        <v>0</v>
      </c>
      <c r="AK244" s="16">
        <v>0</v>
      </c>
      <c r="AL244" s="16">
        <v>0</v>
      </c>
      <c r="AM244" s="16">
        <v>0</v>
      </c>
      <c r="AN244" s="16">
        <v>0</v>
      </c>
      <c r="AO244" s="16">
        <v>0</v>
      </c>
      <c r="AP244" s="16">
        <v>0</v>
      </c>
      <c r="AQ244" s="16">
        <v>0</v>
      </c>
      <c r="AR244" s="16">
        <v>0</v>
      </c>
      <c r="AS244" s="16">
        <v>0</v>
      </c>
      <c r="AT244" s="16">
        <v>0</v>
      </c>
      <c r="AU244" s="16">
        <v>0</v>
      </c>
      <c r="AV244" s="16">
        <v>0</v>
      </c>
      <c r="AW244" s="16">
        <v>0</v>
      </c>
      <c r="AX244" s="16">
        <v>0</v>
      </c>
      <c r="AY244" s="16">
        <v>0</v>
      </c>
      <c r="AZ244" s="16">
        <v>0</v>
      </c>
      <c r="BA244" s="16">
        <v>129.78000000119209</v>
      </c>
      <c r="BB244" s="16">
        <f t="shared" si="122"/>
        <v>129.78000000119209</v>
      </c>
      <c r="BC244" s="16">
        <f t="shared" si="110"/>
        <v>129.81999999284744</v>
      </c>
      <c r="BD244" s="16">
        <f t="shared" si="111"/>
        <v>141800000</v>
      </c>
      <c r="BE244" s="16"/>
      <c r="BF244" s="16">
        <f t="shared" si="115"/>
        <v>141800000</v>
      </c>
    </row>
    <row r="245" spans="1:58" outlineLevel="1">
      <c r="A245" s="10">
        <v>244</v>
      </c>
      <c r="B245" s="204"/>
      <c r="C245" s="39" t="s">
        <v>239</v>
      </c>
      <c r="D245" s="33">
        <v>368</v>
      </c>
      <c r="E245" s="16">
        <v>189938120.59</v>
      </c>
      <c r="F245" s="16">
        <v>0</v>
      </c>
      <c r="G245" s="16">
        <v>0</v>
      </c>
      <c r="H245" s="16">
        <v>0</v>
      </c>
      <c r="I245" s="16">
        <v>0</v>
      </c>
      <c r="J245" s="16">
        <v>0</v>
      </c>
      <c r="K245" s="16">
        <v>0</v>
      </c>
      <c r="L245" s="16">
        <v>0</v>
      </c>
      <c r="M245" s="16">
        <v>0</v>
      </c>
      <c r="N245" s="16">
        <v>0</v>
      </c>
      <c r="O245" s="16">
        <v>0</v>
      </c>
      <c r="P245" s="16">
        <v>0</v>
      </c>
      <c r="Q245" s="16">
        <v>0</v>
      </c>
      <c r="R245" s="16">
        <v>0</v>
      </c>
      <c r="S245" s="16">
        <v>0</v>
      </c>
      <c r="T245" s="16">
        <v>0</v>
      </c>
      <c r="U245" s="16">
        <v>0</v>
      </c>
      <c r="V245" s="16">
        <v>0</v>
      </c>
      <c r="W245" s="16">
        <v>0</v>
      </c>
      <c r="X245" s="16">
        <v>0</v>
      </c>
      <c r="Y245" s="16">
        <v>0</v>
      </c>
      <c r="Z245" s="16">
        <v>0</v>
      </c>
      <c r="AA245" s="16">
        <v>0</v>
      </c>
      <c r="AB245" s="16">
        <v>-0.31999999284744263</v>
      </c>
      <c r="AC245" s="16">
        <f t="shared" si="113"/>
        <v>-0.31999999284744263</v>
      </c>
      <c r="AD245" s="16">
        <v>0</v>
      </c>
      <c r="AE245" s="16">
        <v>0</v>
      </c>
      <c r="AF245" s="16">
        <v>0</v>
      </c>
      <c r="AG245" s="16">
        <v>0</v>
      </c>
      <c r="AH245" s="16">
        <v>0</v>
      </c>
      <c r="AI245" s="16">
        <v>0</v>
      </c>
      <c r="AJ245" s="16">
        <v>0</v>
      </c>
      <c r="AK245" s="16">
        <v>0</v>
      </c>
      <c r="AL245" s="16">
        <v>0</v>
      </c>
      <c r="AM245" s="16">
        <v>0</v>
      </c>
      <c r="AN245" s="16">
        <v>0</v>
      </c>
      <c r="AO245" s="16">
        <v>0</v>
      </c>
      <c r="AP245" s="16">
        <v>0</v>
      </c>
      <c r="AQ245" s="16">
        <v>0</v>
      </c>
      <c r="AR245" s="16">
        <v>0</v>
      </c>
      <c r="AS245" s="16">
        <v>0</v>
      </c>
      <c r="AT245" s="16">
        <v>0</v>
      </c>
      <c r="AU245" s="16">
        <v>0</v>
      </c>
      <c r="AV245" s="16">
        <v>0</v>
      </c>
      <c r="AW245" s="16">
        <v>0</v>
      </c>
      <c r="AX245" s="16">
        <v>0</v>
      </c>
      <c r="AY245" s="16">
        <v>0</v>
      </c>
      <c r="AZ245" s="16">
        <v>0</v>
      </c>
      <c r="BA245" s="16">
        <v>-120.27000001072884</v>
      </c>
      <c r="BB245" s="16">
        <f t="shared" si="122"/>
        <v>-120.27000001072884</v>
      </c>
      <c r="BC245" s="16">
        <f t="shared" si="110"/>
        <v>-120.59000000357628</v>
      </c>
      <c r="BD245" s="16">
        <f t="shared" si="111"/>
        <v>189938000</v>
      </c>
      <c r="BE245" s="16"/>
      <c r="BF245" s="16">
        <f t="shared" si="115"/>
        <v>189938000</v>
      </c>
    </row>
    <row r="246" spans="1:58" outlineLevel="1">
      <c r="A246" s="10">
        <v>245</v>
      </c>
      <c r="B246" s="204"/>
      <c r="C246" s="39" t="s">
        <v>240</v>
      </c>
      <c r="D246" s="33">
        <v>369</v>
      </c>
      <c r="E246" s="16">
        <v>116033074.43000001</v>
      </c>
      <c r="F246" s="16">
        <v>0</v>
      </c>
      <c r="G246" s="16">
        <v>0</v>
      </c>
      <c r="H246" s="16">
        <v>0</v>
      </c>
      <c r="I246" s="16">
        <v>0</v>
      </c>
      <c r="J246" s="16">
        <v>0</v>
      </c>
      <c r="K246" s="16">
        <v>0</v>
      </c>
      <c r="L246" s="16">
        <v>0</v>
      </c>
      <c r="M246" s="16">
        <v>0</v>
      </c>
      <c r="N246" s="16">
        <v>0</v>
      </c>
      <c r="O246" s="16">
        <v>0</v>
      </c>
      <c r="P246" s="16">
        <v>0</v>
      </c>
      <c r="Q246" s="16">
        <v>0</v>
      </c>
      <c r="R246" s="16">
        <v>0</v>
      </c>
      <c r="S246" s="16">
        <v>0</v>
      </c>
      <c r="T246" s="16">
        <v>0</v>
      </c>
      <c r="U246" s="16">
        <v>0</v>
      </c>
      <c r="V246" s="16">
        <v>0</v>
      </c>
      <c r="W246" s="16">
        <v>0</v>
      </c>
      <c r="X246" s="16">
        <v>0</v>
      </c>
      <c r="Y246" s="16">
        <v>0</v>
      </c>
      <c r="Z246" s="16">
        <v>0</v>
      </c>
      <c r="AA246" s="16">
        <v>0</v>
      </c>
      <c r="AB246" s="16">
        <v>0</v>
      </c>
      <c r="AC246" s="16">
        <f t="shared" si="113"/>
        <v>0</v>
      </c>
      <c r="AD246" s="16">
        <v>0</v>
      </c>
      <c r="AE246" s="16">
        <v>0</v>
      </c>
      <c r="AF246" s="16">
        <v>0</v>
      </c>
      <c r="AG246" s="16">
        <v>0</v>
      </c>
      <c r="AH246" s="16">
        <v>0</v>
      </c>
      <c r="AI246" s="16">
        <v>0</v>
      </c>
      <c r="AJ246" s="16">
        <v>0</v>
      </c>
      <c r="AK246" s="16">
        <v>0</v>
      </c>
      <c r="AL246" s="16">
        <v>0</v>
      </c>
      <c r="AM246" s="16">
        <v>0</v>
      </c>
      <c r="AN246" s="16">
        <v>0</v>
      </c>
      <c r="AO246" s="16">
        <v>0</v>
      </c>
      <c r="AP246" s="16">
        <v>0</v>
      </c>
      <c r="AQ246" s="16">
        <v>0</v>
      </c>
      <c r="AR246" s="16">
        <v>0</v>
      </c>
      <c r="AS246" s="16">
        <v>0</v>
      </c>
      <c r="AT246" s="16">
        <v>0</v>
      </c>
      <c r="AU246" s="16">
        <v>0</v>
      </c>
      <c r="AV246" s="16">
        <v>0</v>
      </c>
      <c r="AW246" s="16">
        <v>0</v>
      </c>
      <c r="AX246" s="16">
        <v>0</v>
      </c>
      <c r="AY246" s="16">
        <v>0</v>
      </c>
      <c r="AZ246" s="16">
        <v>0</v>
      </c>
      <c r="BA246" s="16">
        <v>-74.430000007152557</v>
      </c>
      <c r="BB246" s="16">
        <f t="shared" si="122"/>
        <v>-74.430000007152557</v>
      </c>
      <c r="BC246" s="16">
        <f t="shared" si="110"/>
        <v>-74.430000007152557</v>
      </c>
      <c r="BD246" s="16">
        <f t="shared" si="111"/>
        <v>116033000</v>
      </c>
      <c r="BE246" s="16"/>
      <c r="BF246" s="16">
        <f t="shared" si="115"/>
        <v>116033000</v>
      </c>
    </row>
    <row r="247" spans="1:58" outlineLevel="1">
      <c r="A247" s="10">
        <v>246</v>
      </c>
      <c r="B247" s="204"/>
      <c r="C247" s="39" t="s">
        <v>241</v>
      </c>
      <c r="D247" s="33">
        <v>370</v>
      </c>
      <c r="E247" s="16">
        <v>43512208.210000001</v>
      </c>
      <c r="F247" s="16">
        <v>0</v>
      </c>
      <c r="G247" s="16">
        <v>0</v>
      </c>
      <c r="H247" s="16">
        <v>0</v>
      </c>
      <c r="I247" s="16">
        <v>-19145726.049166601</v>
      </c>
      <c r="J247" s="16">
        <v>0</v>
      </c>
      <c r="K247" s="16">
        <v>0</v>
      </c>
      <c r="L247" s="16">
        <v>0</v>
      </c>
      <c r="M247" s="16">
        <v>0</v>
      </c>
      <c r="N247" s="16">
        <v>0</v>
      </c>
      <c r="O247" s="16">
        <v>0</v>
      </c>
      <c r="P247" s="16">
        <v>0</v>
      </c>
      <c r="Q247" s="16">
        <v>0</v>
      </c>
      <c r="R247" s="16">
        <v>0</v>
      </c>
      <c r="S247" s="16">
        <v>0</v>
      </c>
      <c r="T247" s="16">
        <v>0</v>
      </c>
      <c r="U247" s="16">
        <v>0</v>
      </c>
      <c r="V247" s="16">
        <v>0</v>
      </c>
      <c r="W247" s="16">
        <v>0</v>
      </c>
      <c r="X247" s="16">
        <v>0</v>
      </c>
      <c r="Y247" s="16">
        <v>0</v>
      </c>
      <c r="Z247" s="16">
        <v>0</v>
      </c>
      <c r="AA247" s="16">
        <v>0</v>
      </c>
      <c r="AB247" s="16">
        <v>-0.39083339646458626</v>
      </c>
      <c r="AC247" s="16">
        <f t="shared" si="113"/>
        <v>-19145726.439999998</v>
      </c>
      <c r="AD247" s="16">
        <v>0</v>
      </c>
      <c r="AE247" s="16">
        <v>0</v>
      </c>
      <c r="AF247" s="16">
        <v>0</v>
      </c>
      <c r="AG247" s="16">
        <v>0</v>
      </c>
      <c r="AH247" s="16">
        <v>0</v>
      </c>
      <c r="AI247" s="16">
        <v>0</v>
      </c>
      <c r="AJ247" s="16">
        <v>0</v>
      </c>
      <c r="AK247" s="16">
        <v>0</v>
      </c>
      <c r="AL247" s="16">
        <v>0</v>
      </c>
      <c r="AM247" s="16">
        <v>0</v>
      </c>
      <c r="AN247" s="16">
        <v>0</v>
      </c>
      <c r="AO247" s="16">
        <v>0</v>
      </c>
      <c r="AP247" s="16">
        <v>0</v>
      </c>
      <c r="AQ247" s="16">
        <v>0</v>
      </c>
      <c r="AR247" s="16">
        <v>0</v>
      </c>
      <c r="AS247" s="16">
        <v>0</v>
      </c>
      <c r="AT247" s="16">
        <v>0</v>
      </c>
      <c r="AU247" s="16">
        <v>34773176</v>
      </c>
      <c r="AV247" s="16">
        <v>0</v>
      </c>
      <c r="AW247" s="16">
        <v>0</v>
      </c>
      <c r="AX247" s="16">
        <v>0</v>
      </c>
      <c r="AY247" s="16">
        <v>0</v>
      </c>
      <c r="AZ247" s="16">
        <v>0</v>
      </c>
      <c r="BA247" s="16">
        <v>342.22999999672174</v>
      </c>
      <c r="BB247" s="16">
        <f t="shared" si="122"/>
        <v>34773518.229999997</v>
      </c>
      <c r="BC247" s="16">
        <f t="shared" si="110"/>
        <v>15627791.789999999</v>
      </c>
      <c r="BD247" s="16">
        <f t="shared" si="111"/>
        <v>59140000</v>
      </c>
      <c r="BE247" s="16"/>
      <c r="BF247" s="16">
        <f t="shared" si="115"/>
        <v>59140000</v>
      </c>
    </row>
    <row r="248" spans="1:58" outlineLevel="1">
      <c r="A248" s="10">
        <v>247</v>
      </c>
      <c r="B248" s="204"/>
      <c r="C248" s="39" t="s">
        <v>242</v>
      </c>
      <c r="D248" s="33">
        <v>371</v>
      </c>
      <c r="E248" s="16">
        <v>1716016.47</v>
      </c>
      <c r="F248" s="16">
        <v>0</v>
      </c>
      <c r="G248" s="16">
        <v>0</v>
      </c>
      <c r="H248" s="16">
        <v>0</v>
      </c>
      <c r="I248" s="16">
        <v>0</v>
      </c>
      <c r="J248" s="16">
        <v>0</v>
      </c>
      <c r="K248" s="16">
        <v>0</v>
      </c>
      <c r="L248" s="16">
        <v>0</v>
      </c>
      <c r="M248" s="16">
        <v>0</v>
      </c>
      <c r="N248" s="16">
        <v>0</v>
      </c>
      <c r="O248" s="16">
        <v>0</v>
      </c>
      <c r="P248" s="16">
        <v>0</v>
      </c>
      <c r="Q248" s="16">
        <v>0</v>
      </c>
      <c r="R248" s="16">
        <v>0</v>
      </c>
      <c r="S248" s="16">
        <v>0</v>
      </c>
      <c r="T248" s="16">
        <v>0</v>
      </c>
      <c r="U248" s="16">
        <v>0</v>
      </c>
      <c r="V248" s="16">
        <v>0</v>
      </c>
      <c r="W248" s="16">
        <v>0</v>
      </c>
      <c r="X248" s="16">
        <v>0</v>
      </c>
      <c r="Y248" s="16">
        <v>0</v>
      </c>
      <c r="Z248" s="16">
        <v>0</v>
      </c>
      <c r="AA248" s="16">
        <v>0</v>
      </c>
      <c r="AB248" s="16">
        <v>399549.55999999982</v>
      </c>
      <c r="AC248" s="16">
        <f t="shared" si="113"/>
        <v>399549.55999999982</v>
      </c>
      <c r="AD248" s="16">
        <v>0</v>
      </c>
      <c r="AE248" s="16">
        <v>0</v>
      </c>
      <c r="AF248" s="16">
        <v>0</v>
      </c>
      <c r="AG248" s="16">
        <v>0</v>
      </c>
      <c r="AH248" s="16">
        <v>0</v>
      </c>
      <c r="AI248" s="16">
        <v>0</v>
      </c>
      <c r="AJ248" s="16">
        <v>0</v>
      </c>
      <c r="AK248" s="16">
        <v>0</v>
      </c>
      <c r="AL248" s="16">
        <v>0</v>
      </c>
      <c r="AM248" s="16">
        <v>0</v>
      </c>
      <c r="AN248" s="16">
        <v>0</v>
      </c>
      <c r="AO248" s="16">
        <v>0</v>
      </c>
      <c r="AP248" s="16">
        <v>0</v>
      </c>
      <c r="AQ248" s="16">
        <v>0</v>
      </c>
      <c r="AR248" s="16">
        <v>0</v>
      </c>
      <c r="AS248" s="16">
        <v>0</v>
      </c>
      <c r="AT248" s="16">
        <v>0</v>
      </c>
      <c r="AU248" s="16">
        <v>0</v>
      </c>
      <c r="AV248" s="16">
        <v>0</v>
      </c>
      <c r="AW248" s="16">
        <v>0</v>
      </c>
      <c r="AX248" s="16">
        <v>0</v>
      </c>
      <c r="AY248" s="16">
        <v>0</v>
      </c>
      <c r="AZ248" s="16">
        <v>0</v>
      </c>
      <c r="BA248" s="16">
        <v>-566.02999999979511</v>
      </c>
      <c r="BB248" s="16">
        <f t="shared" si="122"/>
        <v>-566.02999999979511</v>
      </c>
      <c r="BC248" s="16">
        <f t="shared" si="110"/>
        <v>398983.53</v>
      </c>
      <c r="BD248" s="16">
        <f t="shared" si="111"/>
        <v>2115000</v>
      </c>
      <c r="BE248" s="16"/>
      <c r="BF248" s="16">
        <f t="shared" si="115"/>
        <v>2115000</v>
      </c>
    </row>
    <row r="249" spans="1:58" ht="15.75" customHeight="1" outlineLevel="1">
      <c r="A249" s="10">
        <v>248</v>
      </c>
      <c r="B249" s="204"/>
      <c r="C249" s="39" t="s">
        <v>243</v>
      </c>
      <c r="D249" s="33">
        <v>372</v>
      </c>
      <c r="E249" s="16">
        <v>0</v>
      </c>
      <c r="F249" s="16">
        <v>0</v>
      </c>
      <c r="G249" s="16">
        <v>0</v>
      </c>
      <c r="H249" s="16">
        <v>0</v>
      </c>
      <c r="I249" s="16">
        <v>0</v>
      </c>
      <c r="J249" s="16">
        <v>0</v>
      </c>
      <c r="K249" s="16">
        <v>0</v>
      </c>
      <c r="L249" s="16">
        <v>0</v>
      </c>
      <c r="M249" s="16">
        <v>0</v>
      </c>
      <c r="N249" s="16">
        <v>0</v>
      </c>
      <c r="O249" s="16">
        <v>0</v>
      </c>
      <c r="P249" s="16">
        <v>0</v>
      </c>
      <c r="Q249" s="16">
        <v>0</v>
      </c>
      <c r="R249" s="16">
        <v>0</v>
      </c>
      <c r="S249" s="16">
        <v>0</v>
      </c>
      <c r="T249" s="16">
        <v>0</v>
      </c>
      <c r="U249" s="16">
        <v>0</v>
      </c>
      <c r="V249" s="16">
        <v>0</v>
      </c>
      <c r="W249" s="16">
        <v>0</v>
      </c>
      <c r="X249" s="16">
        <v>0</v>
      </c>
      <c r="Y249" s="16">
        <v>0</v>
      </c>
      <c r="Z249" s="16">
        <v>0</v>
      </c>
      <c r="AA249" s="16">
        <v>0</v>
      </c>
      <c r="AB249" s="16">
        <v>0</v>
      </c>
      <c r="AC249" s="16">
        <f t="shared" si="113"/>
        <v>0</v>
      </c>
      <c r="AD249" s="16">
        <v>0</v>
      </c>
      <c r="AE249" s="16">
        <v>0</v>
      </c>
      <c r="AF249" s="16">
        <v>0</v>
      </c>
      <c r="AG249" s="16">
        <v>0</v>
      </c>
      <c r="AH249" s="16">
        <v>0</v>
      </c>
      <c r="AI249" s="16">
        <v>0</v>
      </c>
      <c r="AJ249" s="16">
        <v>0</v>
      </c>
      <c r="AK249" s="16">
        <v>0</v>
      </c>
      <c r="AL249" s="16">
        <v>0</v>
      </c>
      <c r="AM249" s="16">
        <v>0</v>
      </c>
      <c r="AN249" s="16">
        <v>0</v>
      </c>
      <c r="AO249" s="16">
        <v>0</v>
      </c>
      <c r="AP249" s="16">
        <v>0</v>
      </c>
      <c r="AQ249" s="16">
        <v>0</v>
      </c>
      <c r="AR249" s="16">
        <v>0</v>
      </c>
      <c r="AS249" s="16">
        <v>0</v>
      </c>
      <c r="AT249" s="16">
        <v>0</v>
      </c>
      <c r="AU249" s="16">
        <v>0</v>
      </c>
      <c r="AV249" s="16">
        <v>0</v>
      </c>
      <c r="AW249" s="16">
        <v>0</v>
      </c>
      <c r="AX249" s="16">
        <v>0</v>
      </c>
      <c r="AY249" s="16">
        <v>0</v>
      </c>
      <c r="AZ249" s="16">
        <v>0</v>
      </c>
      <c r="BA249" s="16">
        <v>0</v>
      </c>
      <c r="BB249" s="16">
        <f t="shared" si="122"/>
        <v>0</v>
      </c>
      <c r="BC249" s="16">
        <f t="shared" si="110"/>
        <v>0</v>
      </c>
      <c r="BD249" s="16">
        <f t="shared" si="111"/>
        <v>0</v>
      </c>
      <c r="BE249" s="16"/>
      <c r="BF249" s="16">
        <f t="shared" si="115"/>
        <v>0</v>
      </c>
    </row>
    <row r="250" spans="1:58" outlineLevel="1">
      <c r="A250" s="10">
        <v>249</v>
      </c>
      <c r="B250" s="204"/>
      <c r="C250" s="39" t="s">
        <v>244</v>
      </c>
      <c r="D250" s="33">
        <v>373</v>
      </c>
      <c r="E250" s="16">
        <v>41474507.310000002</v>
      </c>
      <c r="F250" s="16">
        <v>0</v>
      </c>
      <c r="G250" s="16">
        <v>0</v>
      </c>
      <c r="H250" s="16">
        <v>0</v>
      </c>
      <c r="I250" s="16">
        <v>0</v>
      </c>
      <c r="J250" s="16">
        <v>0</v>
      </c>
      <c r="K250" s="16">
        <v>0</v>
      </c>
      <c r="L250" s="16">
        <v>0</v>
      </c>
      <c r="M250" s="16">
        <v>0</v>
      </c>
      <c r="N250" s="16">
        <v>0</v>
      </c>
      <c r="O250" s="16">
        <v>0</v>
      </c>
      <c r="P250" s="16">
        <v>0</v>
      </c>
      <c r="Q250" s="16">
        <v>0</v>
      </c>
      <c r="R250" s="16">
        <v>0</v>
      </c>
      <c r="S250" s="16">
        <v>0</v>
      </c>
      <c r="T250" s="16">
        <v>0</v>
      </c>
      <c r="U250" s="16">
        <v>0</v>
      </c>
      <c r="V250" s="16">
        <v>0</v>
      </c>
      <c r="W250" s="16">
        <v>0</v>
      </c>
      <c r="X250" s="16">
        <v>0</v>
      </c>
      <c r="Y250" s="16">
        <v>0</v>
      </c>
      <c r="Z250" s="16">
        <v>0</v>
      </c>
      <c r="AA250" s="16">
        <v>0</v>
      </c>
      <c r="AB250" s="16">
        <v>1094099.6199999973</v>
      </c>
      <c r="AC250" s="16">
        <f t="shared" si="113"/>
        <v>1094099.6199999973</v>
      </c>
      <c r="AD250" s="16">
        <v>0</v>
      </c>
      <c r="AE250" s="16">
        <v>0</v>
      </c>
      <c r="AF250" s="16">
        <v>0</v>
      </c>
      <c r="AG250" s="16">
        <v>0</v>
      </c>
      <c r="AH250" s="16">
        <v>0</v>
      </c>
      <c r="AI250" s="16">
        <v>0</v>
      </c>
      <c r="AJ250" s="16">
        <v>0</v>
      </c>
      <c r="AK250" s="16">
        <v>0</v>
      </c>
      <c r="AL250" s="16">
        <v>0</v>
      </c>
      <c r="AM250" s="16">
        <v>0</v>
      </c>
      <c r="AN250" s="16">
        <v>0</v>
      </c>
      <c r="AO250" s="16">
        <v>0</v>
      </c>
      <c r="AP250" s="16">
        <v>0</v>
      </c>
      <c r="AQ250" s="16">
        <v>0</v>
      </c>
      <c r="AR250" s="16">
        <v>0</v>
      </c>
      <c r="AS250" s="16">
        <v>0</v>
      </c>
      <c r="AT250" s="16">
        <v>0</v>
      </c>
      <c r="AU250" s="16">
        <v>0</v>
      </c>
      <c r="AV250" s="16">
        <v>0</v>
      </c>
      <c r="AW250" s="16">
        <v>0</v>
      </c>
      <c r="AX250" s="16">
        <v>0</v>
      </c>
      <c r="AY250" s="16">
        <v>0</v>
      </c>
      <c r="AZ250" s="16">
        <v>0</v>
      </c>
      <c r="BA250" s="16">
        <v>393.07000000029802</v>
      </c>
      <c r="BB250" s="16">
        <f t="shared" si="122"/>
        <v>393.07000000029802</v>
      </c>
      <c r="BC250" s="16">
        <f t="shared" si="110"/>
        <v>1094492.6899999976</v>
      </c>
      <c r="BD250" s="16">
        <f t="shared" si="111"/>
        <v>42569000</v>
      </c>
      <c r="BE250" s="16"/>
      <c r="BF250" s="16">
        <f t="shared" si="115"/>
        <v>42569000</v>
      </c>
    </row>
    <row r="251" spans="1:58" ht="15.75" customHeight="1" outlineLevel="1">
      <c r="A251" s="10">
        <v>250</v>
      </c>
      <c r="B251" s="204"/>
      <c r="C251" s="40" t="s">
        <v>245</v>
      </c>
      <c r="D251" s="41">
        <v>374</v>
      </c>
      <c r="E251" s="16">
        <v>0</v>
      </c>
      <c r="F251" s="16">
        <v>0</v>
      </c>
      <c r="G251" s="16">
        <v>0</v>
      </c>
      <c r="H251" s="16">
        <v>0</v>
      </c>
      <c r="I251" s="16">
        <v>0</v>
      </c>
      <c r="J251" s="16">
        <v>0</v>
      </c>
      <c r="K251" s="16">
        <v>0</v>
      </c>
      <c r="L251" s="16">
        <v>0</v>
      </c>
      <c r="M251" s="16">
        <v>0</v>
      </c>
      <c r="N251" s="16">
        <v>0</v>
      </c>
      <c r="O251" s="16">
        <v>0</v>
      </c>
      <c r="P251" s="16">
        <v>0</v>
      </c>
      <c r="Q251" s="16">
        <v>0</v>
      </c>
      <c r="R251" s="16">
        <v>0</v>
      </c>
      <c r="S251" s="16">
        <v>0</v>
      </c>
      <c r="T251" s="16">
        <v>0</v>
      </c>
      <c r="U251" s="16">
        <v>0</v>
      </c>
      <c r="V251" s="16">
        <v>0</v>
      </c>
      <c r="W251" s="16">
        <v>0</v>
      </c>
      <c r="X251" s="16">
        <v>0</v>
      </c>
      <c r="Y251" s="16">
        <v>0</v>
      </c>
      <c r="Z251" s="16">
        <v>0</v>
      </c>
      <c r="AA251" s="16">
        <v>0</v>
      </c>
      <c r="AB251" s="16">
        <v>0</v>
      </c>
      <c r="AC251" s="16">
        <f t="shared" si="113"/>
        <v>0</v>
      </c>
      <c r="AD251" s="16">
        <v>0</v>
      </c>
      <c r="AE251" s="16">
        <v>0</v>
      </c>
      <c r="AF251" s="16">
        <v>0</v>
      </c>
      <c r="AG251" s="16">
        <v>0</v>
      </c>
      <c r="AH251" s="16">
        <v>0</v>
      </c>
      <c r="AI251" s="16">
        <v>0</v>
      </c>
      <c r="AJ251" s="16">
        <v>0</v>
      </c>
      <c r="AK251" s="16">
        <v>0</v>
      </c>
      <c r="AL251" s="16">
        <v>0</v>
      </c>
      <c r="AM251" s="16">
        <v>0</v>
      </c>
      <c r="AN251" s="16">
        <v>0</v>
      </c>
      <c r="AO251" s="16">
        <v>0</v>
      </c>
      <c r="AP251" s="16">
        <v>0</v>
      </c>
      <c r="AQ251" s="16">
        <v>0</v>
      </c>
      <c r="AR251" s="16">
        <v>0</v>
      </c>
      <c r="AS251" s="16">
        <v>0</v>
      </c>
      <c r="AT251" s="16">
        <v>0</v>
      </c>
      <c r="AU251" s="16">
        <v>0</v>
      </c>
      <c r="AV251" s="16">
        <v>0</v>
      </c>
      <c r="AW251" s="16">
        <v>0</v>
      </c>
      <c r="AX251" s="16">
        <v>0</v>
      </c>
      <c r="AY251" s="16">
        <v>0</v>
      </c>
      <c r="AZ251" s="16">
        <v>0</v>
      </c>
      <c r="BA251" s="16">
        <v>0</v>
      </c>
      <c r="BB251" s="16">
        <f t="shared" si="122"/>
        <v>0</v>
      </c>
      <c r="BC251" s="16">
        <f t="shared" si="110"/>
        <v>0</v>
      </c>
      <c r="BD251" s="16">
        <f t="shared" si="111"/>
        <v>0</v>
      </c>
      <c r="BE251" s="16"/>
      <c r="BF251" s="16">
        <f t="shared" si="115"/>
        <v>0</v>
      </c>
    </row>
    <row r="252" spans="1:58">
      <c r="A252" s="10">
        <v>251</v>
      </c>
      <c r="B252" s="197"/>
      <c r="C252" s="210" t="s">
        <v>246</v>
      </c>
      <c r="D252" s="211"/>
      <c r="E252" s="21">
        <f>SUM(E237:E251)</f>
        <v>1194476413.04</v>
      </c>
      <c r="F252" s="22">
        <f>SUM(F237:F251)</f>
        <v>0</v>
      </c>
      <c r="G252" s="22">
        <f t="shared" ref="G252:BA252" si="125">SUM(G237:G251)</f>
        <v>0</v>
      </c>
      <c r="H252" s="22">
        <f t="shared" si="125"/>
        <v>0</v>
      </c>
      <c r="I252" s="22">
        <f t="shared" si="125"/>
        <v>-19145726.049166601</v>
      </c>
      <c r="J252" s="22">
        <f t="shared" si="125"/>
        <v>0</v>
      </c>
      <c r="K252" s="22">
        <f t="shared" si="125"/>
        <v>0</v>
      </c>
      <c r="L252" s="22">
        <f t="shared" si="125"/>
        <v>0</v>
      </c>
      <c r="M252" s="22">
        <f t="shared" si="125"/>
        <v>0</v>
      </c>
      <c r="N252" s="22">
        <f t="shared" si="125"/>
        <v>0</v>
      </c>
      <c r="O252" s="22">
        <f t="shared" si="125"/>
        <v>0</v>
      </c>
      <c r="P252" s="22">
        <f t="shared" si="125"/>
        <v>0</v>
      </c>
      <c r="Q252" s="22">
        <f t="shared" si="125"/>
        <v>0</v>
      </c>
      <c r="R252" s="22">
        <f t="shared" si="125"/>
        <v>0</v>
      </c>
      <c r="S252" s="22">
        <f t="shared" si="125"/>
        <v>0</v>
      </c>
      <c r="T252" s="22">
        <f t="shared" si="125"/>
        <v>0</v>
      </c>
      <c r="U252" s="22">
        <f t="shared" si="125"/>
        <v>0</v>
      </c>
      <c r="V252" s="22">
        <f t="shared" si="125"/>
        <v>0</v>
      </c>
      <c r="W252" s="22">
        <f t="shared" si="125"/>
        <v>0</v>
      </c>
      <c r="X252" s="22">
        <f t="shared" si="125"/>
        <v>0</v>
      </c>
      <c r="Y252" s="22">
        <f t="shared" si="125"/>
        <v>0</v>
      </c>
      <c r="Z252" s="22">
        <f t="shared" si="125"/>
        <v>0</v>
      </c>
      <c r="AA252" s="22">
        <f t="shared" si="125"/>
        <v>0</v>
      </c>
      <c r="AB252" s="22">
        <f t="shared" si="125"/>
        <v>7510025.9991665492</v>
      </c>
      <c r="AC252" s="22">
        <f t="shared" si="113"/>
        <v>-11635700.050000053</v>
      </c>
      <c r="AD252" s="22">
        <f t="shared" si="125"/>
        <v>0</v>
      </c>
      <c r="AE252" s="22">
        <f t="shared" si="125"/>
        <v>0</v>
      </c>
      <c r="AF252" s="22">
        <f t="shared" si="125"/>
        <v>0</v>
      </c>
      <c r="AG252" s="22">
        <f t="shared" si="125"/>
        <v>0</v>
      </c>
      <c r="AH252" s="22">
        <f t="shared" si="125"/>
        <v>0</v>
      </c>
      <c r="AI252" s="22">
        <f t="shared" si="125"/>
        <v>0</v>
      </c>
      <c r="AJ252" s="22">
        <f t="shared" si="125"/>
        <v>0</v>
      </c>
      <c r="AK252" s="22">
        <f t="shared" si="125"/>
        <v>0</v>
      </c>
      <c r="AL252" s="22">
        <f t="shared" si="125"/>
        <v>0</v>
      </c>
      <c r="AM252" s="22">
        <f t="shared" si="125"/>
        <v>0</v>
      </c>
      <c r="AN252" s="22">
        <f t="shared" si="125"/>
        <v>0</v>
      </c>
      <c r="AO252" s="22">
        <f t="shared" si="125"/>
        <v>0</v>
      </c>
      <c r="AP252" s="22">
        <f t="shared" si="125"/>
        <v>0</v>
      </c>
      <c r="AQ252" s="22">
        <f t="shared" si="125"/>
        <v>1395000</v>
      </c>
      <c r="AR252" s="22">
        <f t="shared" si="125"/>
        <v>28821000</v>
      </c>
      <c r="AS252" s="22">
        <f t="shared" si="125"/>
        <v>3315000</v>
      </c>
      <c r="AT252" s="22">
        <f t="shared" si="125"/>
        <v>0</v>
      </c>
      <c r="AU252" s="22">
        <f t="shared" si="125"/>
        <v>34773176</v>
      </c>
      <c r="AV252" s="22">
        <f t="shared" si="125"/>
        <v>8807466</v>
      </c>
      <c r="AW252" s="22">
        <f t="shared" si="125"/>
        <v>0</v>
      </c>
      <c r="AX252" s="22">
        <f t="shared" si="125"/>
        <v>0</v>
      </c>
      <c r="AY252" s="22">
        <f t="shared" si="125"/>
        <v>0</v>
      </c>
      <c r="AZ252" s="22">
        <f t="shared" si="125"/>
        <v>0</v>
      </c>
      <c r="BA252" s="22">
        <f t="shared" si="125"/>
        <v>-354.98999999370426</v>
      </c>
      <c r="BB252" s="22">
        <f t="shared" si="122"/>
        <v>77111287.010000005</v>
      </c>
      <c r="BC252" s="22">
        <f t="shared" si="110"/>
        <v>65475586.959999949</v>
      </c>
      <c r="BD252" s="22">
        <f t="shared" si="111"/>
        <v>1259952000</v>
      </c>
      <c r="BE252" s="22">
        <f t="shared" ref="BE252" si="126">SUM(BE237:BE251)</f>
        <v>0</v>
      </c>
      <c r="BF252" s="22">
        <f t="shared" si="115"/>
        <v>1259952000</v>
      </c>
    </row>
    <row r="253" spans="1:58" outlineLevel="1">
      <c r="A253" s="10">
        <v>252</v>
      </c>
      <c r="B253" s="204"/>
      <c r="C253" s="37" t="s">
        <v>208</v>
      </c>
      <c r="D253" s="38">
        <v>389</v>
      </c>
      <c r="E253" s="16">
        <v>6168367.71</v>
      </c>
      <c r="F253" s="16">
        <v>0</v>
      </c>
      <c r="G253" s="16">
        <v>0</v>
      </c>
      <c r="H253" s="16">
        <v>0</v>
      </c>
      <c r="I253" s="16">
        <v>0</v>
      </c>
      <c r="J253" s="16">
        <v>0</v>
      </c>
      <c r="K253" s="16">
        <v>0</v>
      </c>
      <c r="L253" s="16">
        <v>0</v>
      </c>
      <c r="M253" s="16">
        <v>0</v>
      </c>
      <c r="N253" s="16">
        <v>0</v>
      </c>
      <c r="O253" s="16">
        <v>0</v>
      </c>
      <c r="P253" s="16">
        <v>0</v>
      </c>
      <c r="Q253" s="16">
        <v>0</v>
      </c>
      <c r="R253" s="16">
        <v>0</v>
      </c>
      <c r="S253" s="16">
        <v>0</v>
      </c>
      <c r="T253" s="16">
        <v>0</v>
      </c>
      <c r="U253" s="16">
        <v>0</v>
      </c>
      <c r="V253" s="16">
        <v>0</v>
      </c>
      <c r="W253" s="16">
        <v>0</v>
      </c>
      <c r="X253" s="16">
        <v>0</v>
      </c>
      <c r="Y253" s="16">
        <v>0</v>
      </c>
      <c r="Z253" s="16">
        <v>0</v>
      </c>
      <c r="AA253" s="16">
        <v>0</v>
      </c>
      <c r="AB253" s="16">
        <v>794067.61000000034</v>
      </c>
      <c r="AC253" s="16">
        <f t="shared" si="113"/>
        <v>794067.61000000034</v>
      </c>
      <c r="AD253" s="16">
        <v>0</v>
      </c>
      <c r="AE253" s="16">
        <v>0</v>
      </c>
      <c r="AF253" s="16">
        <v>0</v>
      </c>
      <c r="AG253" s="16">
        <v>0</v>
      </c>
      <c r="AH253" s="16">
        <v>0</v>
      </c>
      <c r="AI253" s="16">
        <v>0</v>
      </c>
      <c r="AJ253" s="16">
        <v>0</v>
      </c>
      <c r="AK253" s="16">
        <v>0</v>
      </c>
      <c r="AL253" s="16">
        <v>0</v>
      </c>
      <c r="AM253" s="16">
        <v>0</v>
      </c>
      <c r="AN253" s="16">
        <v>0</v>
      </c>
      <c r="AO253" s="16">
        <v>0</v>
      </c>
      <c r="AP253" s="16">
        <v>0</v>
      </c>
      <c r="AQ253" s="16">
        <v>0</v>
      </c>
      <c r="AR253" s="16">
        <v>0</v>
      </c>
      <c r="AS253" s="16">
        <v>0</v>
      </c>
      <c r="AT253" s="16">
        <v>0</v>
      </c>
      <c r="AU253" s="16">
        <v>0</v>
      </c>
      <c r="AV253" s="16">
        <v>0</v>
      </c>
      <c r="AW253" s="16">
        <v>0</v>
      </c>
      <c r="AX253" s="16">
        <v>0</v>
      </c>
      <c r="AY253" s="16">
        <v>0</v>
      </c>
      <c r="AZ253" s="16">
        <v>0</v>
      </c>
      <c r="BA253" s="16">
        <v>-435.32000000029802</v>
      </c>
      <c r="BB253" s="16">
        <f t="shared" si="122"/>
        <v>-435.32000000029802</v>
      </c>
      <c r="BC253" s="16">
        <f t="shared" si="110"/>
        <v>793632.29</v>
      </c>
      <c r="BD253" s="16">
        <f t="shared" si="111"/>
        <v>6962000</v>
      </c>
      <c r="BE253" s="16"/>
      <c r="BF253" s="16">
        <f t="shared" si="115"/>
        <v>6962000</v>
      </c>
    </row>
    <row r="254" spans="1:58" outlineLevel="1">
      <c r="A254" s="10">
        <v>253</v>
      </c>
      <c r="B254" s="204"/>
      <c r="C254" s="39" t="s">
        <v>209</v>
      </c>
      <c r="D254" s="33">
        <v>390</v>
      </c>
      <c r="E254" s="16">
        <v>74868141.189999998</v>
      </c>
      <c r="F254" s="16">
        <v>0</v>
      </c>
      <c r="G254" s="16">
        <v>0</v>
      </c>
      <c r="H254" s="16">
        <v>0</v>
      </c>
      <c r="I254" s="16">
        <v>0</v>
      </c>
      <c r="J254" s="16">
        <v>0</v>
      </c>
      <c r="K254" s="16">
        <v>0</v>
      </c>
      <c r="L254" s="16">
        <v>0</v>
      </c>
      <c r="M254" s="16">
        <v>0</v>
      </c>
      <c r="N254" s="16">
        <v>0</v>
      </c>
      <c r="O254" s="16">
        <v>0</v>
      </c>
      <c r="P254" s="16">
        <v>0</v>
      </c>
      <c r="Q254" s="16">
        <v>0</v>
      </c>
      <c r="R254" s="16">
        <v>0</v>
      </c>
      <c r="S254" s="16">
        <v>0</v>
      </c>
      <c r="T254" s="16">
        <v>0</v>
      </c>
      <c r="U254" s="16">
        <v>0</v>
      </c>
      <c r="V254" s="16">
        <v>0</v>
      </c>
      <c r="W254" s="16">
        <v>0</v>
      </c>
      <c r="X254" s="16">
        <v>0</v>
      </c>
      <c r="Y254" s="16">
        <v>0</v>
      </c>
      <c r="Z254" s="16">
        <v>0</v>
      </c>
      <c r="AA254" s="16">
        <v>0</v>
      </c>
      <c r="AB254" s="16">
        <v>6199307.0100000054</v>
      </c>
      <c r="AC254" s="16">
        <f t="shared" si="113"/>
        <v>6199307.0100000054</v>
      </c>
      <c r="AD254" s="16">
        <v>0</v>
      </c>
      <c r="AE254" s="16">
        <v>0</v>
      </c>
      <c r="AF254" s="16">
        <v>0</v>
      </c>
      <c r="AG254" s="16">
        <v>0</v>
      </c>
      <c r="AH254" s="16">
        <v>0</v>
      </c>
      <c r="AI254" s="16">
        <v>0</v>
      </c>
      <c r="AJ254" s="16">
        <v>0</v>
      </c>
      <c r="AK254" s="16">
        <v>0</v>
      </c>
      <c r="AL254" s="16">
        <v>0</v>
      </c>
      <c r="AM254" s="16">
        <v>0</v>
      </c>
      <c r="AN254" s="16">
        <v>0</v>
      </c>
      <c r="AO254" s="16">
        <v>0</v>
      </c>
      <c r="AP254" s="16">
        <v>0</v>
      </c>
      <c r="AQ254" s="16">
        <v>0</v>
      </c>
      <c r="AR254" s="16">
        <v>0</v>
      </c>
      <c r="AS254" s="16">
        <v>0</v>
      </c>
      <c r="AT254" s="16">
        <v>0</v>
      </c>
      <c r="AU254" s="16">
        <v>0</v>
      </c>
      <c r="AV254" s="16">
        <v>0</v>
      </c>
      <c r="AW254" s="16">
        <v>0</v>
      </c>
      <c r="AX254" s="16">
        <v>0</v>
      </c>
      <c r="AY254" s="16">
        <v>0</v>
      </c>
      <c r="AZ254" s="16">
        <v>0</v>
      </c>
      <c r="BA254" s="16">
        <v>-448.20000000298023</v>
      </c>
      <c r="BB254" s="16">
        <f t="shared" si="122"/>
        <v>-448.20000000298023</v>
      </c>
      <c r="BC254" s="16">
        <f t="shared" si="110"/>
        <v>6198858.8100000024</v>
      </c>
      <c r="BD254" s="16">
        <f t="shared" si="111"/>
        <v>81067000</v>
      </c>
      <c r="BE254" s="16"/>
      <c r="BF254" s="16">
        <f t="shared" si="115"/>
        <v>81067000</v>
      </c>
    </row>
    <row r="255" spans="1:58" outlineLevel="1">
      <c r="A255" s="10">
        <v>254</v>
      </c>
      <c r="B255" s="204"/>
      <c r="C255" s="39" t="s">
        <v>247</v>
      </c>
      <c r="D255" s="33">
        <v>391</v>
      </c>
      <c r="E255" s="16">
        <v>47863070.619999997</v>
      </c>
      <c r="F255" s="16">
        <v>0</v>
      </c>
      <c r="G255" s="16">
        <v>0</v>
      </c>
      <c r="H255" s="16">
        <v>0</v>
      </c>
      <c r="I255" s="16">
        <v>-4708761.1997626899</v>
      </c>
      <c r="J255" s="16">
        <v>0</v>
      </c>
      <c r="K255" s="16">
        <v>0</v>
      </c>
      <c r="L255" s="16">
        <v>0</v>
      </c>
      <c r="M255" s="16">
        <v>0</v>
      </c>
      <c r="N255" s="16">
        <v>0</v>
      </c>
      <c r="O255" s="16">
        <v>0</v>
      </c>
      <c r="P255" s="16">
        <v>0</v>
      </c>
      <c r="Q255" s="16">
        <v>0</v>
      </c>
      <c r="R255" s="16">
        <v>0</v>
      </c>
      <c r="S255" s="16">
        <v>0</v>
      </c>
      <c r="T255" s="16">
        <v>0</v>
      </c>
      <c r="U255" s="16">
        <v>0</v>
      </c>
      <c r="V255" s="16">
        <v>0</v>
      </c>
      <c r="W255" s="16">
        <v>0</v>
      </c>
      <c r="X255" s="16">
        <v>0</v>
      </c>
      <c r="Y255" s="16">
        <v>0</v>
      </c>
      <c r="Z255" s="16">
        <v>0</v>
      </c>
      <c r="AA255" s="16">
        <v>0</v>
      </c>
      <c r="AB255" s="16">
        <v>-570958.38197179977</v>
      </c>
      <c r="AC255" s="16">
        <f t="shared" si="113"/>
        <v>-5279719.5817344896</v>
      </c>
      <c r="AD255" s="16">
        <v>0</v>
      </c>
      <c r="AE255" s="16">
        <v>0</v>
      </c>
      <c r="AF255" s="16">
        <v>0</v>
      </c>
      <c r="AG255" s="16">
        <v>0</v>
      </c>
      <c r="AH255" s="16">
        <v>0</v>
      </c>
      <c r="AI255" s="16">
        <v>0</v>
      </c>
      <c r="AJ255" s="16">
        <v>0</v>
      </c>
      <c r="AK255" s="16">
        <v>0</v>
      </c>
      <c r="AL255" s="16">
        <v>0</v>
      </c>
      <c r="AM255" s="16">
        <v>0</v>
      </c>
      <c r="AN255" s="16">
        <v>0</v>
      </c>
      <c r="AO255" s="16">
        <v>0</v>
      </c>
      <c r="AP255" s="16">
        <v>19000</v>
      </c>
      <c r="AQ255" s="16">
        <v>995000</v>
      </c>
      <c r="AR255" s="16">
        <v>4921000</v>
      </c>
      <c r="AS255" s="16">
        <v>0</v>
      </c>
      <c r="AT255" s="16">
        <v>-3299000</v>
      </c>
      <c r="AU255" s="16">
        <v>5366317</v>
      </c>
      <c r="AV255" s="16">
        <v>0</v>
      </c>
      <c r="AW255" s="16">
        <v>0</v>
      </c>
      <c r="AX255" s="16">
        <v>0</v>
      </c>
      <c r="AY255" s="16">
        <v>0</v>
      </c>
      <c r="AZ255" s="16">
        <v>0</v>
      </c>
      <c r="BA255" s="16">
        <v>331.96173448860645</v>
      </c>
      <c r="BB255" s="16">
        <f t="shared" si="122"/>
        <v>8002648.9617344886</v>
      </c>
      <c r="BC255" s="16">
        <f t="shared" si="110"/>
        <v>2722929.379999999</v>
      </c>
      <c r="BD255" s="16">
        <f t="shared" si="111"/>
        <v>50586000</v>
      </c>
      <c r="BE255" s="16"/>
      <c r="BF255" s="16">
        <f t="shared" si="115"/>
        <v>50586000</v>
      </c>
    </row>
    <row r="256" spans="1:58" outlineLevel="1">
      <c r="A256" s="10">
        <v>255</v>
      </c>
      <c r="B256" s="204"/>
      <c r="C256" s="39" t="s">
        <v>248</v>
      </c>
      <c r="D256" s="33">
        <v>392</v>
      </c>
      <c r="E256" s="16">
        <v>40505301.530000001</v>
      </c>
      <c r="F256" s="16">
        <v>0</v>
      </c>
      <c r="G256" s="16">
        <v>0</v>
      </c>
      <c r="H256" s="16">
        <v>0</v>
      </c>
      <c r="I256" s="16">
        <v>0</v>
      </c>
      <c r="J256" s="16">
        <v>0</v>
      </c>
      <c r="K256" s="16">
        <v>0</v>
      </c>
      <c r="L256" s="16">
        <v>0</v>
      </c>
      <c r="M256" s="16">
        <v>0</v>
      </c>
      <c r="N256" s="16">
        <v>0</v>
      </c>
      <c r="O256" s="16">
        <v>0</v>
      </c>
      <c r="P256" s="16">
        <v>0</v>
      </c>
      <c r="Q256" s="16">
        <v>0</v>
      </c>
      <c r="R256" s="16">
        <v>0</v>
      </c>
      <c r="S256" s="16">
        <v>0</v>
      </c>
      <c r="T256" s="16">
        <v>0</v>
      </c>
      <c r="U256" s="16">
        <v>0</v>
      </c>
      <c r="V256" s="16">
        <v>0</v>
      </c>
      <c r="W256" s="16">
        <v>0</v>
      </c>
      <c r="X256" s="16">
        <v>0</v>
      </c>
      <c r="Y256" s="16">
        <v>0</v>
      </c>
      <c r="Z256" s="16">
        <v>0</v>
      </c>
      <c r="AA256" s="16">
        <v>0</v>
      </c>
      <c r="AB256" s="16">
        <v>1777235.0300000012</v>
      </c>
      <c r="AC256" s="16">
        <f t="shared" si="113"/>
        <v>1777235.0300000012</v>
      </c>
      <c r="AD256" s="16">
        <v>0</v>
      </c>
      <c r="AE256" s="16">
        <v>0</v>
      </c>
      <c r="AF256" s="16">
        <v>0</v>
      </c>
      <c r="AG256" s="16">
        <v>0</v>
      </c>
      <c r="AH256" s="16">
        <v>0</v>
      </c>
      <c r="AI256" s="16">
        <v>0</v>
      </c>
      <c r="AJ256" s="16">
        <v>0</v>
      </c>
      <c r="AK256" s="16">
        <v>0</v>
      </c>
      <c r="AL256" s="16">
        <v>0</v>
      </c>
      <c r="AM256" s="16">
        <v>0</v>
      </c>
      <c r="AN256" s="16">
        <v>0</v>
      </c>
      <c r="AO256" s="16">
        <v>0</v>
      </c>
      <c r="AP256" s="16">
        <v>0</v>
      </c>
      <c r="AQ256" s="16">
        <v>0</v>
      </c>
      <c r="AR256" s="16">
        <v>0</v>
      </c>
      <c r="AS256" s="16">
        <v>0</v>
      </c>
      <c r="AT256" s="16">
        <v>0</v>
      </c>
      <c r="AU256" s="16">
        <v>0</v>
      </c>
      <c r="AV256" s="16">
        <v>0</v>
      </c>
      <c r="AW256" s="16">
        <v>0</v>
      </c>
      <c r="AX256" s="16">
        <v>0</v>
      </c>
      <c r="AY256" s="16">
        <v>0</v>
      </c>
      <c r="AZ256" s="16">
        <v>0</v>
      </c>
      <c r="BA256" s="16">
        <v>463.43999999761581</v>
      </c>
      <c r="BB256" s="16">
        <f t="shared" si="122"/>
        <v>463.43999999761581</v>
      </c>
      <c r="BC256" s="16">
        <f t="shared" si="110"/>
        <v>1777698.4699999988</v>
      </c>
      <c r="BD256" s="16">
        <f t="shared" si="111"/>
        <v>42283000</v>
      </c>
      <c r="BE256" s="16"/>
      <c r="BF256" s="16">
        <f t="shared" si="115"/>
        <v>42283000</v>
      </c>
    </row>
    <row r="257" spans="1:58" outlineLevel="1">
      <c r="A257" s="10">
        <v>256</v>
      </c>
      <c r="B257" s="204"/>
      <c r="C257" s="39" t="s">
        <v>249</v>
      </c>
      <c r="D257" s="33">
        <v>393</v>
      </c>
      <c r="E257" s="16">
        <v>2918908.28</v>
      </c>
      <c r="F257" s="16">
        <v>0</v>
      </c>
      <c r="G257" s="16">
        <v>0</v>
      </c>
      <c r="H257" s="16">
        <v>0</v>
      </c>
      <c r="I257" s="16">
        <v>0</v>
      </c>
      <c r="J257" s="16">
        <v>0</v>
      </c>
      <c r="K257" s="16">
        <v>0</v>
      </c>
      <c r="L257" s="16">
        <v>0</v>
      </c>
      <c r="M257" s="16">
        <v>0</v>
      </c>
      <c r="N257" s="16">
        <v>0</v>
      </c>
      <c r="O257" s="16">
        <v>0</v>
      </c>
      <c r="P257" s="16">
        <v>0</v>
      </c>
      <c r="Q257" s="16">
        <v>0</v>
      </c>
      <c r="R257" s="16">
        <v>0</v>
      </c>
      <c r="S257" s="16">
        <v>0</v>
      </c>
      <c r="T257" s="16">
        <v>0</v>
      </c>
      <c r="U257" s="16">
        <v>0</v>
      </c>
      <c r="V257" s="16">
        <v>0</v>
      </c>
      <c r="W257" s="16">
        <v>0</v>
      </c>
      <c r="X257" s="16">
        <v>0</v>
      </c>
      <c r="Y257" s="16">
        <v>0</v>
      </c>
      <c r="Z257" s="16">
        <v>0</v>
      </c>
      <c r="AA257" s="16">
        <v>0</v>
      </c>
      <c r="AB257" s="16">
        <v>-44856.169999999925</v>
      </c>
      <c r="AC257" s="16">
        <f t="shared" si="113"/>
        <v>-44856.169999999925</v>
      </c>
      <c r="AD257" s="16">
        <v>0</v>
      </c>
      <c r="AE257" s="16">
        <v>0</v>
      </c>
      <c r="AF257" s="16">
        <v>0</v>
      </c>
      <c r="AG257" s="16">
        <v>0</v>
      </c>
      <c r="AH257" s="16">
        <v>0</v>
      </c>
      <c r="AI257" s="16">
        <v>0</v>
      </c>
      <c r="AJ257" s="16">
        <v>0</v>
      </c>
      <c r="AK257" s="16">
        <v>0</v>
      </c>
      <c r="AL257" s="16">
        <v>0</v>
      </c>
      <c r="AM257" s="16">
        <v>0</v>
      </c>
      <c r="AN257" s="16">
        <v>0</v>
      </c>
      <c r="AO257" s="16">
        <v>0</v>
      </c>
      <c r="AP257" s="16">
        <v>0</v>
      </c>
      <c r="AQ257" s="16">
        <v>0</v>
      </c>
      <c r="AR257" s="16">
        <v>0</v>
      </c>
      <c r="AS257" s="16">
        <v>0</v>
      </c>
      <c r="AT257" s="16">
        <v>0</v>
      </c>
      <c r="AU257" s="16">
        <v>0</v>
      </c>
      <c r="AV257" s="16">
        <v>0</v>
      </c>
      <c r="AW257" s="16">
        <v>0</v>
      </c>
      <c r="AX257" s="16">
        <v>0</v>
      </c>
      <c r="AY257" s="16">
        <v>0</v>
      </c>
      <c r="AZ257" s="16">
        <v>0</v>
      </c>
      <c r="BA257" s="16">
        <v>-52.109999999869615</v>
      </c>
      <c r="BB257" s="16">
        <f t="shared" si="122"/>
        <v>-52.109999999869615</v>
      </c>
      <c r="BC257" s="16">
        <f t="shared" si="110"/>
        <v>-44908.279999999795</v>
      </c>
      <c r="BD257" s="16">
        <f t="shared" si="111"/>
        <v>2874000</v>
      </c>
      <c r="BE257" s="16"/>
      <c r="BF257" s="16">
        <f t="shared" si="115"/>
        <v>2874000</v>
      </c>
    </row>
    <row r="258" spans="1:58" outlineLevel="1">
      <c r="A258" s="10">
        <v>257</v>
      </c>
      <c r="B258" s="204"/>
      <c r="C258" s="39" t="s">
        <v>250</v>
      </c>
      <c r="D258" s="33">
        <v>394</v>
      </c>
      <c r="E258" s="16">
        <v>10634190.82</v>
      </c>
      <c r="F258" s="16">
        <v>0</v>
      </c>
      <c r="G258" s="16">
        <v>0</v>
      </c>
      <c r="H258" s="16">
        <v>0</v>
      </c>
      <c r="I258" s="16">
        <v>0</v>
      </c>
      <c r="J258" s="16">
        <v>0</v>
      </c>
      <c r="K258" s="16">
        <v>0</v>
      </c>
      <c r="L258" s="16">
        <v>0</v>
      </c>
      <c r="M258" s="16">
        <v>0</v>
      </c>
      <c r="N258" s="16">
        <v>0</v>
      </c>
      <c r="O258" s="16">
        <v>0</v>
      </c>
      <c r="P258" s="16">
        <v>0</v>
      </c>
      <c r="Q258" s="16">
        <v>0</v>
      </c>
      <c r="R258" s="16">
        <v>0</v>
      </c>
      <c r="S258" s="16">
        <v>0</v>
      </c>
      <c r="T258" s="16">
        <v>0</v>
      </c>
      <c r="U258" s="16">
        <v>0</v>
      </c>
      <c r="V258" s="16">
        <v>0</v>
      </c>
      <c r="W258" s="16">
        <v>0</v>
      </c>
      <c r="X258" s="16">
        <v>0</v>
      </c>
      <c r="Y258" s="16">
        <v>0</v>
      </c>
      <c r="Z258" s="16">
        <v>0</v>
      </c>
      <c r="AA258" s="16">
        <v>0</v>
      </c>
      <c r="AB258" s="16">
        <v>354199.66000000091</v>
      </c>
      <c r="AC258" s="16">
        <f t="shared" si="113"/>
        <v>354199.66000000091</v>
      </c>
      <c r="AD258" s="16">
        <v>0</v>
      </c>
      <c r="AE258" s="16">
        <v>0</v>
      </c>
      <c r="AF258" s="16">
        <v>0</v>
      </c>
      <c r="AG258" s="16">
        <v>0</v>
      </c>
      <c r="AH258" s="16">
        <v>0</v>
      </c>
      <c r="AI258" s="16">
        <v>0</v>
      </c>
      <c r="AJ258" s="16">
        <v>0</v>
      </c>
      <c r="AK258" s="16">
        <v>0</v>
      </c>
      <c r="AL258" s="16">
        <v>0</v>
      </c>
      <c r="AM258" s="16">
        <v>0</v>
      </c>
      <c r="AN258" s="16">
        <v>0</v>
      </c>
      <c r="AO258" s="16">
        <v>0</v>
      </c>
      <c r="AP258" s="16">
        <v>0</v>
      </c>
      <c r="AQ258" s="16">
        <v>0</v>
      </c>
      <c r="AR258" s="16">
        <v>0</v>
      </c>
      <c r="AS258" s="16">
        <v>0</v>
      </c>
      <c r="AT258" s="16">
        <v>0</v>
      </c>
      <c r="AU258" s="16">
        <v>0</v>
      </c>
      <c r="AV258" s="16">
        <v>0</v>
      </c>
      <c r="AW258" s="16">
        <v>0</v>
      </c>
      <c r="AX258" s="16">
        <v>0</v>
      </c>
      <c r="AY258" s="16">
        <v>0</v>
      </c>
      <c r="AZ258" s="16">
        <v>0</v>
      </c>
      <c r="BA258" s="16">
        <v>-390.48000000044703</v>
      </c>
      <c r="BB258" s="16">
        <f t="shared" si="122"/>
        <v>-390.48000000044703</v>
      </c>
      <c r="BC258" s="16">
        <f t="shared" ref="BC258:BC321" si="127">AC258+BB258</f>
        <v>353809.18000000046</v>
      </c>
      <c r="BD258" s="16">
        <f t="shared" ref="BD258:BD321" si="128">E258+BC258</f>
        <v>10988000</v>
      </c>
      <c r="BE258" s="16"/>
      <c r="BF258" s="16">
        <f t="shared" si="115"/>
        <v>10988000</v>
      </c>
    </row>
    <row r="259" spans="1:58" outlineLevel="1">
      <c r="A259" s="10">
        <v>258</v>
      </c>
      <c r="B259" s="204"/>
      <c r="C259" s="39" t="s">
        <v>251</v>
      </c>
      <c r="D259" s="33">
        <v>395</v>
      </c>
      <c r="E259" s="16">
        <v>1923152.6</v>
      </c>
      <c r="F259" s="16">
        <v>0</v>
      </c>
      <c r="G259" s="16">
        <v>0</v>
      </c>
      <c r="H259" s="16">
        <v>0</v>
      </c>
      <c r="I259" s="16">
        <v>-160223.61583333299</v>
      </c>
      <c r="J259" s="16">
        <v>0</v>
      </c>
      <c r="K259" s="16">
        <v>0</v>
      </c>
      <c r="L259" s="16">
        <v>0</v>
      </c>
      <c r="M259" s="16">
        <v>0</v>
      </c>
      <c r="N259" s="16">
        <v>0</v>
      </c>
      <c r="O259" s="16">
        <v>0</v>
      </c>
      <c r="P259" s="16">
        <v>0</v>
      </c>
      <c r="Q259" s="16">
        <v>0</v>
      </c>
      <c r="R259" s="16">
        <v>0</v>
      </c>
      <c r="S259" s="16">
        <v>0</v>
      </c>
      <c r="T259" s="16">
        <v>0</v>
      </c>
      <c r="U259" s="16">
        <v>0</v>
      </c>
      <c r="V259" s="16">
        <v>0</v>
      </c>
      <c r="W259" s="16">
        <v>0</v>
      </c>
      <c r="X259" s="16">
        <v>0</v>
      </c>
      <c r="Y259" s="16">
        <v>0</v>
      </c>
      <c r="Z259" s="16">
        <v>0</v>
      </c>
      <c r="AA259" s="16">
        <v>0</v>
      </c>
      <c r="AB259" s="16">
        <v>150571.15583333271</v>
      </c>
      <c r="AC259" s="16">
        <f t="shared" si="113"/>
        <v>-9652.4600000002829</v>
      </c>
      <c r="AD259" s="16">
        <v>0</v>
      </c>
      <c r="AE259" s="16">
        <v>0</v>
      </c>
      <c r="AF259" s="16">
        <v>0</v>
      </c>
      <c r="AG259" s="16">
        <v>0</v>
      </c>
      <c r="AH259" s="16">
        <v>0</v>
      </c>
      <c r="AI259" s="16">
        <v>0</v>
      </c>
      <c r="AJ259" s="16">
        <v>0</v>
      </c>
      <c r="AK259" s="16">
        <v>0</v>
      </c>
      <c r="AL259" s="16">
        <v>0</v>
      </c>
      <c r="AM259" s="16">
        <v>0</v>
      </c>
      <c r="AN259" s="16">
        <v>0</v>
      </c>
      <c r="AO259" s="16">
        <v>0</v>
      </c>
      <c r="AP259" s="16">
        <v>0</v>
      </c>
      <c r="AQ259" s="16">
        <v>0</v>
      </c>
      <c r="AR259" s="16">
        <v>0</v>
      </c>
      <c r="AS259" s="16">
        <v>0</v>
      </c>
      <c r="AT259" s="16">
        <v>0</v>
      </c>
      <c r="AU259" s="16">
        <v>238809</v>
      </c>
      <c r="AV259" s="16">
        <v>0</v>
      </c>
      <c r="AW259" s="16">
        <v>0</v>
      </c>
      <c r="AX259" s="16">
        <v>0</v>
      </c>
      <c r="AY259" s="16">
        <v>0</v>
      </c>
      <c r="AZ259" s="16">
        <v>0</v>
      </c>
      <c r="BA259" s="16">
        <v>-309.13999999966472</v>
      </c>
      <c r="BB259" s="16">
        <f t="shared" si="122"/>
        <v>238499.86000000034</v>
      </c>
      <c r="BC259" s="16">
        <f t="shared" si="127"/>
        <v>228847.40000000005</v>
      </c>
      <c r="BD259" s="16">
        <f t="shared" si="128"/>
        <v>2152000</v>
      </c>
      <c r="BE259" s="16"/>
      <c r="BF259" s="16">
        <f t="shared" si="115"/>
        <v>2152000</v>
      </c>
    </row>
    <row r="260" spans="1:58" outlineLevel="1">
      <c r="A260" s="10">
        <v>259</v>
      </c>
      <c r="B260" s="204"/>
      <c r="C260" s="39" t="s">
        <v>252</v>
      </c>
      <c r="D260" s="33">
        <v>396</v>
      </c>
      <c r="E260" s="16">
        <v>20714670.469999999</v>
      </c>
      <c r="F260" s="16">
        <v>0</v>
      </c>
      <c r="G260" s="16">
        <v>0</v>
      </c>
      <c r="H260" s="16">
        <v>0</v>
      </c>
      <c r="I260" s="16">
        <v>0</v>
      </c>
      <c r="J260" s="16">
        <v>0</v>
      </c>
      <c r="K260" s="16">
        <v>0</v>
      </c>
      <c r="L260" s="16">
        <v>0</v>
      </c>
      <c r="M260" s="16">
        <v>0</v>
      </c>
      <c r="N260" s="16">
        <v>0</v>
      </c>
      <c r="O260" s="16">
        <v>0</v>
      </c>
      <c r="P260" s="16">
        <v>0</v>
      </c>
      <c r="Q260" s="16">
        <v>0</v>
      </c>
      <c r="R260" s="16">
        <v>0</v>
      </c>
      <c r="S260" s="16">
        <v>0</v>
      </c>
      <c r="T260" s="16">
        <v>0</v>
      </c>
      <c r="U260" s="16">
        <v>0</v>
      </c>
      <c r="V260" s="16">
        <v>0</v>
      </c>
      <c r="W260" s="16">
        <v>0</v>
      </c>
      <c r="X260" s="16">
        <v>0</v>
      </c>
      <c r="Y260" s="16">
        <v>0</v>
      </c>
      <c r="Z260" s="16">
        <v>0</v>
      </c>
      <c r="AA260" s="16">
        <v>0</v>
      </c>
      <c r="AB260" s="16">
        <v>-151172.98000000045</v>
      </c>
      <c r="AC260" s="16">
        <f t="shared" si="113"/>
        <v>-151172.98000000045</v>
      </c>
      <c r="AD260" s="16">
        <v>0</v>
      </c>
      <c r="AE260" s="16">
        <v>0</v>
      </c>
      <c r="AF260" s="16">
        <v>0</v>
      </c>
      <c r="AG260" s="16">
        <v>0</v>
      </c>
      <c r="AH260" s="16">
        <v>0</v>
      </c>
      <c r="AI260" s="16">
        <v>0</v>
      </c>
      <c r="AJ260" s="16">
        <v>0</v>
      </c>
      <c r="AK260" s="16">
        <v>0</v>
      </c>
      <c r="AL260" s="16">
        <v>0</v>
      </c>
      <c r="AM260" s="16">
        <v>0</v>
      </c>
      <c r="AN260" s="16">
        <v>0</v>
      </c>
      <c r="AO260" s="16">
        <v>0</v>
      </c>
      <c r="AP260" s="16">
        <v>0</v>
      </c>
      <c r="AQ260" s="16">
        <v>0</v>
      </c>
      <c r="AR260" s="16">
        <v>0</v>
      </c>
      <c r="AS260" s="16">
        <v>0</v>
      </c>
      <c r="AT260" s="16">
        <v>0</v>
      </c>
      <c r="AU260" s="16">
        <v>0</v>
      </c>
      <c r="AV260" s="16">
        <v>0</v>
      </c>
      <c r="AW260" s="16">
        <v>0</v>
      </c>
      <c r="AX260" s="16">
        <v>0</v>
      </c>
      <c r="AY260" s="16">
        <v>0</v>
      </c>
      <c r="AZ260" s="16">
        <v>0</v>
      </c>
      <c r="BA260" s="16">
        <v>502.51000000163913</v>
      </c>
      <c r="BB260" s="16">
        <f t="shared" si="122"/>
        <v>502.51000000163913</v>
      </c>
      <c r="BC260" s="16">
        <f t="shared" si="127"/>
        <v>-150670.46999999881</v>
      </c>
      <c r="BD260" s="16">
        <f t="shared" si="128"/>
        <v>20564000</v>
      </c>
      <c r="BE260" s="16"/>
      <c r="BF260" s="16">
        <f t="shared" si="115"/>
        <v>20564000</v>
      </c>
    </row>
    <row r="261" spans="1:58" outlineLevel="1">
      <c r="A261" s="10">
        <v>260</v>
      </c>
      <c r="B261" s="204"/>
      <c r="C261" s="39" t="s">
        <v>253</v>
      </c>
      <c r="D261" s="33">
        <v>397</v>
      </c>
      <c r="E261" s="16">
        <v>73540856.319999993</v>
      </c>
      <c r="F261" s="16">
        <v>0</v>
      </c>
      <c r="G261" s="16">
        <v>0</v>
      </c>
      <c r="H261" s="16">
        <v>0</v>
      </c>
      <c r="I261" s="16">
        <v>-3427522.2522334801</v>
      </c>
      <c r="J261" s="16">
        <v>0</v>
      </c>
      <c r="K261" s="16">
        <v>0</v>
      </c>
      <c r="L261" s="16">
        <v>0</v>
      </c>
      <c r="M261" s="16">
        <v>0</v>
      </c>
      <c r="N261" s="16">
        <v>0</v>
      </c>
      <c r="O261" s="16">
        <v>0</v>
      </c>
      <c r="P261" s="16">
        <v>0</v>
      </c>
      <c r="Q261" s="16">
        <v>0</v>
      </c>
      <c r="R261" s="16">
        <v>0</v>
      </c>
      <c r="S261" s="16">
        <v>0</v>
      </c>
      <c r="T261" s="16">
        <v>0</v>
      </c>
      <c r="U261" s="16">
        <v>0</v>
      </c>
      <c r="V261" s="16">
        <v>0</v>
      </c>
      <c r="W261" s="16">
        <v>0</v>
      </c>
      <c r="X261" s="16">
        <v>0</v>
      </c>
      <c r="Y261" s="16">
        <v>0</v>
      </c>
      <c r="Z261" s="16">
        <v>0</v>
      </c>
      <c r="AA261" s="16">
        <v>0</v>
      </c>
      <c r="AB261" s="16">
        <v>-2906191.6509616077</v>
      </c>
      <c r="AC261" s="16">
        <f t="shared" ref="AC261:AC324" si="129">SUM(F261:AB261)</f>
        <v>-6333713.9031950878</v>
      </c>
      <c r="AD261" s="16">
        <v>0</v>
      </c>
      <c r="AE261" s="16">
        <v>0</v>
      </c>
      <c r="AF261" s="16">
        <v>0</v>
      </c>
      <c r="AG261" s="16">
        <v>0</v>
      </c>
      <c r="AH261" s="16">
        <v>0</v>
      </c>
      <c r="AI261" s="16">
        <v>0</v>
      </c>
      <c r="AJ261" s="16">
        <v>0</v>
      </c>
      <c r="AK261" s="16">
        <v>0</v>
      </c>
      <c r="AL261" s="16">
        <v>0</v>
      </c>
      <c r="AM261" s="16">
        <v>0</v>
      </c>
      <c r="AN261" s="16">
        <v>0</v>
      </c>
      <c r="AO261" s="16">
        <v>0</v>
      </c>
      <c r="AP261" s="16">
        <v>0</v>
      </c>
      <c r="AQ261" s="16">
        <v>0</v>
      </c>
      <c r="AR261" s="16">
        <v>0</v>
      </c>
      <c r="AS261" s="16">
        <v>0</v>
      </c>
      <c r="AT261" s="16">
        <v>0</v>
      </c>
      <c r="AU261" s="16">
        <v>11043696</v>
      </c>
      <c r="AV261" s="16">
        <v>0</v>
      </c>
      <c r="AW261" s="16">
        <v>0</v>
      </c>
      <c r="AX261" s="16">
        <v>0</v>
      </c>
      <c r="AY261" s="16">
        <v>0</v>
      </c>
      <c r="AZ261" s="16">
        <v>0</v>
      </c>
      <c r="BA261" s="16">
        <v>161.58319509029388</v>
      </c>
      <c r="BB261" s="16">
        <f t="shared" si="122"/>
        <v>11043857.58319509</v>
      </c>
      <c r="BC261" s="16">
        <f t="shared" si="127"/>
        <v>4710143.6800000025</v>
      </c>
      <c r="BD261" s="16">
        <f t="shared" si="128"/>
        <v>78251000</v>
      </c>
      <c r="BE261" s="16"/>
      <c r="BF261" s="16">
        <f t="shared" ref="BF261:BF324" si="130">BD261+BE261</f>
        <v>78251000</v>
      </c>
    </row>
    <row r="262" spans="1:58" outlineLevel="1">
      <c r="A262" s="10">
        <v>261</v>
      </c>
      <c r="B262" s="204"/>
      <c r="C262" s="39" t="s">
        <v>254</v>
      </c>
      <c r="D262" s="33">
        <v>398</v>
      </c>
      <c r="E262" s="16">
        <v>419588.24</v>
      </c>
      <c r="F262" s="16">
        <v>0</v>
      </c>
      <c r="G262" s="16">
        <v>0</v>
      </c>
      <c r="H262" s="16">
        <v>0</v>
      </c>
      <c r="I262" s="16">
        <v>0</v>
      </c>
      <c r="J262" s="16">
        <v>0</v>
      </c>
      <c r="K262" s="16">
        <v>0</v>
      </c>
      <c r="L262" s="16">
        <v>0</v>
      </c>
      <c r="M262" s="16">
        <v>0</v>
      </c>
      <c r="N262" s="16">
        <v>0</v>
      </c>
      <c r="O262" s="16">
        <v>0</v>
      </c>
      <c r="P262" s="16">
        <v>0</v>
      </c>
      <c r="Q262" s="16">
        <v>0</v>
      </c>
      <c r="R262" s="16">
        <v>0</v>
      </c>
      <c r="S262" s="16">
        <v>0</v>
      </c>
      <c r="T262" s="16">
        <v>0</v>
      </c>
      <c r="U262" s="16">
        <v>0</v>
      </c>
      <c r="V262" s="16">
        <v>0</v>
      </c>
      <c r="W262" s="16">
        <v>0</v>
      </c>
      <c r="X262" s="16">
        <v>0</v>
      </c>
      <c r="Y262" s="16">
        <v>0</v>
      </c>
      <c r="Z262" s="16">
        <v>0</v>
      </c>
      <c r="AA262" s="16">
        <v>0</v>
      </c>
      <c r="AB262" s="16">
        <v>11108.97000000003</v>
      </c>
      <c r="AC262" s="16">
        <f t="shared" si="129"/>
        <v>11108.97000000003</v>
      </c>
      <c r="AD262" s="16">
        <v>0</v>
      </c>
      <c r="AE262" s="16">
        <v>0</v>
      </c>
      <c r="AF262" s="16">
        <v>0</v>
      </c>
      <c r="AG262" s="16">
        <v>0</v>
      </c>
      <c r="AH262" s="16">
        <v>0</v>
      </c>
      <c r="AI262" s="16">
        <v>0</v>
      </c>
      <c r="AJ262" s="16">
        <v>0</v>
      </c>
      <c r="AK262" s="16">
        <v>0</v>
      </c>
      <c r="AL262" s="16">
        <v>0</v>
      </c>
      <c r="AM262" s="16">
        <v>0</v>
      </c>
      <c r="AN262" s="16">
        <v>0</v>
      </c>
      <c r="AO262" s="16">
        <v>0</v>
      </c>
      <c r="AP262" s="16">
        <v>0</v>
      </c>
      <c r="AQ262" s="16">
        <v>0</v>
      </c>
      <c r="AR262" s="16">
        <v>0</v>
      </c>
      <c r="AS262" s="16">
        <v>0</v>
      </c>
      <c r="AT262" s="16">
        <v>0</v>
      </c>
      <c r="AU262" s="16">
        <v>0</v>
      </c>
      <c r="AV262" s="16">
        <v>0</v>
      </c>
      <c r="AW262" s="16">
        <v>0</v>
      </c>
      <c r="AX262" s="16">
        <v>0</v>
      </c>
      <c r="AY262" s="16">
        <v>0</v>
      </c>
      <c r="AZ262" s="16">
        <v>0</v>
      </c>
      <c r="BA262" s="16">
        <v>302.78999999997905</v>
      </c>
      <c r="BB262" s="16">
        <f t="shared" si="122"/>
        <v>302.78999999997905</v>
      </c>
      <c r="BC262" s="16">
        <f t="shared" si="127"/>
        <v>11411.760000000009</v>
      </c>
      <c r="BD262" s="16">
        <f t="shared" si="128"/>
        <v>431000</v>
      </c>
      <c r="BE262" s="16"/>
      <c r="BF262" s="16">
        <f t="shared" si="130"/>
        <v>431000</v>
      </c>
    </row>
    <row r="263" spans="1:58" outlineLevel="1">
      <c r="A263" s="10">
        <v>262</v>
      </c>
      <c r="B263" s="204"/>
      <c r="C263" s="39" t="s">
        <v>255</v>
      </c>
      <c r="D263" s="33">
        <v>399</v>
      </c>
      <c r="E263" s="16">
        <v>0</v>
      </c>
      <c r="F263" s="16">
        <v>0</v>
      </c>
      <c r="G263" s="16">
        <v>0</v>
      </c>
      <c r="H263" s="16">
        <v>0</v>
      </c>
      <c r="I263" s="16">
        <v>0</v>
      </c>
      <c r="J263" s="16">
        <v>0</v>
      </c>
      <c r="K263" s="16">
        <v>0</v>
      </c>
      <c r="L263" s="16">
        <v>0</v>
      </c>
      <c r="M263" s="16">
        <v>0</v>
      </c>
      <c r="N263" s="16">
        <v>0</v>
      </c>
      <c r="O263" s="16">
        <v>0</v>
      </c>
      <c r="P263" s="16">
        <v>0</v>
      </c>
      <c r="Q263" s="16">
        <v>0</v>
      </c>
      <c r="R263" s="16">
        <v>0</v>
      </c>
      <c r="S263" s="16">
        <v>0</v>
      </c>
      <c r="T263" s="16">
        <v>0</v>
      </c>
      <c r="U263" s="16">
        <v>0</v>
      </c>
      <c r="V263" s="16">
        <v>0</v>
      </c>
      <c r="W263" s="16">
        <v>0</v>
      </c>
      <c r="X263" s="16">
        <v>0</v>
      </c>
      <c r="Y263" s="16">
        <v>0</v>
      </c>
      <c r="Z263" s="16">
        <v>0</v>
      </c>
      <c r="AA263" s="16">
        <v>0</v>
      </c>
      <c r="AB263" s="16">
        <v>0</v>
      </c>
      <c r="AC263" s="16">
        <f t="shared" si="129"/>
        <v>0</v>
      </c>
      <c r="AD263" s="16">
        <v>0</v>
      </c>
      <c r="AE263" s="16">
        <v>0</v>
      </c>
      <c r="AF263" s="16">
        <v>0</v>
      </c>
      <c r="AG263" s="16">
        <v>0</v>
      </c>
      <c r="AH263" s="16">
        <v>0</v>
      </c>
      <c r="AI263" s="16">
        <v>0</v>
      </c>
      <c r="AJ263" s="16">
        <v>0</v>
      </c>
      <c r="AK263" s="16">
        <v>0</v>
      </c>
      <c r="AL263" s="16">
        <v>0</v>
      </c>
      <c r="AM263" s="16">
        <v>0</v>
      </c>
      <c r="AN263" s="16">
        <v>0</v>
      </c>
      <c r="AO263" s="16">
        <v>0</v>
      </c>
      <c r="AP263" s="16">
        <v>0</v>
      </c>
      <c r="AQ263" s="16">
        <v>0</v>
      </c>
      <c r="AR263" s="16">
        <v>0</v>
      </c>
      <c r="AS263" s="16">
        <v>0</v>
      </c>
      <c r="AT263" s="16">
        <v>0</v>
      </c>
      <c r="AU263" s="16">
        <v>0</v>
      </c>
      <c r="AV263" s="16">
        <v>0</v>
      </c>
      <c r="AW263" s="16">
        <v>0</v>
      </c>
      <c r="AX263" s="16">
        <v>0</v>
      </c>
      <c r="AY263" s="16">
        <v>0</v>
      </c>
      <c r="AZ263" s="16">
        <v>0</v>
      </c>
      <c r="BA263" s="16">
        <v>0</v>
      </c>
      <c r="BB263" s="16">
        <f t="shared" si="122"/>
        <v>0</v>
      </c>
      <c r="BC263" s="16">
        <f t="shared" si="127"/>
        <v>0</v>
      </c>
      <c r="BD263" s="16">
        <f t="shared" si="128"/>
        <v>0</v>
      </c>
      <c r="BE263" s="16"/>
      <c r="BF263" s="16">
        <f t="shared" si="130"/>
        <v>0</v>
      </c>
    </row>
    <row r="264" spans="1:58" ht="15.75" customHeight="1" outlineLevel="1">
      <c r="A264" s="10">
        <v>263</v>
      </c>
      <c r="B264" s="204"/>
      <c r="C264" s="40" t="s">
        <v>256</v>
      </c>
      <c r="D264" s="49">
        <v>399.1</v>
      </c>
      <c r="E264" s="16">
        <v>0</v>
      </c>
      <c r="F264" s="16">
        <v>0</v>
      </c>
      <c r="G264" s="16">
        <v>0</v>
      </c>
      <c r="H264" s="16">
        <v>0</v>
      </c>
      <c r="I264" s="16">
        <v>0</v>
      </c>
      <c r="J264" s="16">
        <v>0</v>
      </c>
      <c r="K264" s="16">
        <v>0</v>
      </c>
      <c r="L264" s="16">
        <v>0</v>
      </c>
      <c r="M264" s="16">
        <v>0</v>
      </c>
      <c r="N264" s="16">
        <v>0</v>
      </c>
      <c r="O264" s="16">
        <v>0</v>
      </c>
      <c r="P264" s="16">
        <v>0</v>
      </c>
      <c r="Q264" s="16">
        <v>0</v>
      </c>
      <c r="R264" s="16">
        <v>0</v>
      </c>
      <c r="S264" s="16">
        <v>0</v>
      </c>
      <c r="T264" s="16">
        <v>0</v>
      </c>
      <c r="U264" s="16">
        <v>0</v>
      </c>
      <c r="V264" s="16">
        <v>0</v>
      </c>
      <c r="W264" s="16">
        <v>0</v>
      </c>
      <c r="X264" s="16">
        <v>0</v>
      </c>
      <c r="Y264" s="16">
        <v>0</v>
      </c>
      <c r="Z264" s="16">
        <v>0</v>
      </c>
      <c r="AA264" s="16">
        <v>0</v>
      </c>
      <c r="AB264" s="16">
        <v>0</v>
      </c>
      <c r="AC264" s="16">
        <f t="shared" si="129"/>
        <v>0</v>
      </c>
      <c r="AD264" s="16">
        <v>0</v>
      </c>
      <c r="AE264" s="16">
        <v>0</v>
      </c>
      <c r="AF264" s="16">
        <v>0</v>
      </c>
      <c r="AG264" s="16">
        <v>0</v>
      </c>
      <c r="AH264" s="16">
        <v>0</v>
      </c>
      <c r="AI264" s="16">
        <v>0</v>
      </c>
      <c r="AJ264" s="16">
        <v>0</v>
      </c>
      <c r="AK264" s="16">
        <v>0</v>
      </c>
      <c r="AL264" s="16">
        <v>0</v>
      </c>
      <c r="AM264" s="16">
        <v>0</v>
      </c>
      <c r="AN264" s="16">
        <v>0</v>
      </c>
      <c r="AO264" s="16">
        <v>0</v>
      </c>
      <c r="AP264" s="16">
        <v>0</v>
      </c>
      <c r="AQ264" s="16">
        <v>0</v>
      </c>
      <c r="AR264" s="16">
        <v>0</v>
      </c>
      <c r="AS264" s="16">
        <v>0</v>
      </c>
      <c r="AT264" s="16">
        <v>0</v>
      </c>
      <c r="AU264" s="16">
        <v>0</v>
      </c>
      <c r="AV264" s="16">
        <v>0</v>
      </c>
      <c r="AW264" s="16">
        <v>0</v>
      </c>
      <c r="AX264" s="16">
        <v>0</v>
      </c>
      <c r="AY264" s="16">
        <v>0</v>
      </c>
      <c r="AZ264" s="16">
        <v>0</v>
      </c>
      <c r="BA264" s="16">
        <v>0</v>
      </c>
      <c r="BB264" s="16">
        <f t="shared" si="122"/>
        <v>0</v>
      </c>
      <c r="BC264" s="16">
        <f t="shared" si="127"/>
        <v>0</v>
      </c>
      <c r="BD264" s="16">
        <f t="shared" si="128"/>
        <v>0</v>
      </c>
      <c r="BE264" s="16"/>
      <c r="BF264" s="16">
        <f t="shared" si="130"/>
        <v>0</v>
      </c>
    </row>
    <row r="265" spans="1:58">
      <c r="A265" s="10">
        <v>264</v>
      </c>
      <c r="B265" s="198"/>
      <c r="C265" s="180" t="s">
        <v>257</v>
      </c>
      <c r="D265" s="212"/>
      <c r="E265" s="21">
        <f>SUM(E253:E264)</f>
        <v>279556247.77999997</v>
      </c>
      <c r="F265" s="22">
        <f>SUM(F253:F264)</f>
        <v>0</v>
      </c>
      <c r="G265" s="22">
        <f t="shared" ref="G265:BA265" si="131">SUM(G253:G264)</f>
        <v>0</v>
      </c>
      <c r="H265" s="22">
        <f t="shared" si="131"/>
        <v>0</v>
      </c>
      <c r="I265" s="22">
        <f t="shared" si="131"/>
        <v>-8296507.0678295027</v>
      </c>
      <c r="J265" s="22">
        <f t="shared" si="131"/>
        <v>0</v>
      </c>
      <c r="K265" s="22">
        <f t="shared" si="131"/>
        <v>0</v>
      </c>
      <c r="L265" s="22">
        <f t="shared" si="131"/>
        <v>0</v>
      </c>
      <c r="M265" s="22">
        <f t="shared" si="131"/>
        <v>0</v>
      </c>
      <c r="N265" s="22">
        <f t="shared" si="131"/>
        <v>0</v>
      </c>
      <c r="O265" s="22">
        <f t="shared" si="131"/>
        <v>0</v>
      </c>
      <c r="P265" s="22">
        <f t="shared" si="131"/>
        <v>0</v>
      </c>
      <c r="Q265" s="22">
        <f t="shared" si="131"/>
        <v>0</v>
      </c>
      <c r="R265" s="22">
        <f t="shared" si="131"/>
        <v>0</v>
      </c>
      <c r="S265" s="22">
        <f t="shared" si="131"/>
        <v>0</v>
      </c>
      <c r="T265" s="22">
        <f t="shared" si="131"/>
        <v>0</v>
      </c>
      <c r="U265" s="22">
        <f t="shared" si="131"/>
        <v>0</v>
      </c>
      <c r="V265" s="22">
        <f t="shared" si="131"/>
        <v>0</v>
      </c>
      <c r="W265" s="22">
        <f t="shared" si="131"/>
        <v>0</v>
      </c>
      <c r="X265" s="22">
        <f t="shared" si="131"/>
        <v>0</v>
      </c>
      <c r="Y265" s="22">
        <f t="shared" si="131"/>
        <v>0</v>
      </c>
      <c r="Z265" s="22">
        <f t="shared" si="131"/>
        <v>0</v>
      </c>
      <c r="AA265" s="22">
        <f t="shared" si="131"/>
        <v>0</v>
      </c>
      <c r="AB265" s="22">
        <f t="shared" si="131"/>
        <v>5613310.2528999308</v>
      </c>
      <c r="AC265" s="22">
        <f t="shared" si="129"/>
        <v>-2683196.8149295719</v>
      </c>
      <c r="AD265" s="22">
        <f t="shared" si="131"/>
        <v>0</v>
      </c>
      <c r="AE265" s="22">
        <f t="shared" si="131"/>
        <v>0</v>
      </c>
      <c r="AF265" s="22">
        <f t="shared" si="131"/>
        <v>0</v>
      </c>
      <c r="AG265" s="22">
        <f t="shared" si="131"/>
        <v>0</v>
      </c>
      <c r="AH265" s="22">
        <f t="shared" si="131"/>
        <v>0</v>
      </c>
      <c r="AI265" s="22">
        <f t="shared" si="131"/>
        <v>0</v>
      </c>
      <c r="AJ265" s="22">
        <f t="shared" si="131"/>
        <v>0</v>
      </c>
      <c r="AK265" s="22">
        <f t="shared" si="131"/>
        <v>0</v>
      </c>
      <c r="AL265" s="22">
        <f t="shared" si="131"/>
        <v>0</v>
      </c>
      <c r="AM265" s="22">
        <f t="shared" si="131"/>
        <v>0</v>
      </c>
      <c r="AN265" s="22">
        <f t="shared" si="131"/>
        <v>0</v>
      </c>
      <c r="AO265" s="22">
        <f t="shared" si="131"/>
        <v>0</v>
      </c>
      <c r="AP265" s="22">
        <f t="shared" si="131"/>
        <v>19000</v>
      </c>
      <c r="AQ265" s="22">
        <f t="shared" si="131"/>
        <v>995000</v>
      </c>
      <c r="AR265" s="22">
        <f t="shared" si="131"/>
        <v>4921000</v>
      </c>
      <c r="AS265" s="22">
        <f t="shared" si="131"/>
        <v>0</v>
      </c>
      <c r="AT265" s="22">
        <f t="shared" si="131"/>
        <v>-3299000</v>
      </c>
      <c r="AU265" s="22">
        <f t="shared" si="131"/>
        <v>16648822</v>
      </c>
      <c r="AV265" s="22">
        <f t="shared" si="131"/>
        <v>0</v>
      </c>
      <c r="AW265" s="22">
        <f t="shared" si="131"/>
        <v>0</v>
      </c>
      <c r="AX265" s="22">
        <f t="shared" si="131"/>
        <v>0</v>
      </c>
      <c r="AY265" s="22">
        <f t="shared" si="131"/>
        <v>0</v>
      </c>
      <c r="AZ265" s="22">
        <f t="shared" si="131"/>
        <v>0</v>
      </c>
      <c r="BA265" s="22">
        <f t="shared" si="131"/>
        <v>127.0349295748747</v>
      </c>
      <c r="BB265" s="22">
        <f t="shared" si="122"/>
        <v>19284949.034929574</v>
      </c>
      <c r="BC265" s="22">
        <f t="shared" si="127"/>
        <v>16601752.220000003</v>
      </c>
      <c r="BD265" s="22">
        <f t="shared" si="128"/>
        <v>296158000</v>
      </c>
      <c r="BE265" s="22">
        <f t="shared" ref="BE265" si="132">SUM(BE253:BE264)</f>
        <v>0</v>
      </c>
      <c r="BF265" s="22">
        <f t="shared" si="130"/>
        <v>296158000</v>
      </c>
    </row>
    <row r="266" spans="1:58" ht="16.5" thickBot="1">
      <c r="A266" s="10">
        <v>265</v>
      </c>
      <c r="B266" s="190" t="s">
        <v>203</v>
      </c>
      <c r="C266" s="190"/>
      <c r="D266" s="191"/>
      <c r="E266" s="51">
        <f>E197+E206+E215+E225+E236+E252+E265</f>
        <v>3097741331.0100002</v>
      </c>
      <c r="F266" s="28">
        <f>F197+F206+F215+F225+F236+F252+F265</f>
        <v>0</v>
      </c>
      <c r="G266" s="28">
        <f t="shared" ref="G266:BA266" si="133">G197+G206+G215+G225+G236+G252+G265</f>
        <v>0</v>
      </c>
      <c r="H266" s="28">
        <f t="shared" si="133"/>
        <v>0</v>
      </c>
      <c r="I266" s="28">
        <f t="shared" si="133"/>
        <v>-57667001.729552805</v>
      </c>
      <c r="J266" s="28">
        <f t="shared" si="133"/>
        <v>0</v>
      </c>
      <c r="K266" s="28">
        <f t="shared" si="133"/>
        <v>0</v>
      </c>
      <c r="L266" s="28">
        <f t="shared" si="133"/>
        <v>0</v>
      </c>
      <c r="M266" s="28">
        <f t="shared" si="133"/>
        <v>0</v>
      </c>
      <c r="N266" s="28">
        <f t="shared" si="133"/>
        <v>0</v>
      </c>
      <c r="O266" s="28">
        <f t="shared" si="133"/>
        <v>0</v>
      </c>
      <c r="P266" s="28">
        <f t="shared" si="133"/>
        <v>0</v>
      </c>
      <c r="Q266" s="28">
        <f t="shared" si="133"/>
        <v>0</v>
      </c>
      <c r="R266" s="28">
        <f t="shared" si="133"/>
        <v>0</v>
      </c>
      <c r="S266" s="28">
        <f t="shared" si="133"/>
        <v>0</v>
      </c>
      <c r="T266" s="28">
        <f t="shared" si="133"/>
        <v>0</v>
      </c>
      <c r="U266" s="28">
        <f t="shared" si="133"/>
        <v>0</v>
      </c>
      <c r="V266" s="28">
        <f t="shared" si="133"/>
        <v>0</v>
      </c>
      <c r="W266" s="28">
        <f t="shared" si="133"/>
        <v>0</v>
      </c>
      <c r="X266" s="28">
        <f t="shared" si="133"/>
        <v>0</v>
      </c>
      <c r="Y266" s="28">
        <f t="shared" si="133"/>
        <v>0</v>
      </c>
      <c r="Z266" s="28">
        <f t="shared" si="133"/>
        <v>0</v>
      </c>
      <c r="AA266" s="28">
        <f t="shared" si="133"/>
        <v>0</v>
      </c>
      <c r="AB266" s="28">
        <f t="shared" si="133"/>
        <v>37514166.378680952</v>
      </c>
      <c r="AC266" s="28">
        <f t="shared" si="129"/>
        <v>-20152835.350871854</v>
      </c>
      <c r="AD266" s="28">
        <f t="shared" si="133"/>
        <v>0</v>
      </c>
      <c r="AE266" s="28">
        <f t="shared" si="133"/>
        <v>0</v>
      </c>
      <c r="AF266" s="28">
        <f t="shared" si="133"/>
        <v>0</v>
      </c>
      <c r="AG266" s="28">
        <f t="shared" si="133"/>
        <v>0</v>
      </c>
      <c r="AH266" s="28">
        <f t="shared" si="133"/>
        <v>0</v>
      </c>
      <c r="AI266" s="28">
        <f t="shared" si="133"/>
        <v>0</v>
      </c>
      <c r="AJ266" s="28">
        <f t="shared" si="133"/>
        <v>0</v>
      </c>
      <c r="AK266" s="28">
        <f t="shared" si="133"/>
        <v>0</v>
      </c>
      <c r="AL266" s="28">
        <f t="shared" si="133"/>
        <v>0</v>
      </c>
      <c r="AM266" s="28">
        <f t="shared" si="133"/>
        <v>0</v>
      </c>
      <c r="AN266" s="28">
        <f t="shared" si="133"/>
        <v>0</v>
      </c>
      <c r="AO266" s="28">
        <f t="shared" si="133"/>
        <v>0</v>
      </c>
      <c r="AP266" s="28">
        <f t="shared" si="133"/>
        <v>3726000</v>
      </c>
      <c r="AQ266" s="28">
        <f t="shared" si="133"/>
        <v>15633000</v>
      </c>
      <c r="AR266" s="28">
        <f t="shared" si="133"/>
        <v>43319000</v>
      </c>
      <c r="AS266" s="28">
        <f t="shared" si="133"/>
        <v>33737000</v>
      </c>
      <c r="AT266" s="28">
        <f t="shared" si="133"/>
        <v>3707000</v>
      </c>
      <c r="AU266" s="28">
        <f t="shared" si="133"/>
        <v>81197464</v>
      </c>
      <c r="AV266" s="28">
        <f t="shared" si="133"/>
        <v>13535934</v>
      </c>
      <c r="AW266" s="28">
        <f t="shared" si="133"/>
        <v>10775133</v>
      </c>
      <c r="AX266" s="28">
        <f t="shared" si="133"/>
        <v>12359965.289999999</v>
      </c>
      <c r="AY266" s="28">
        <f t="shared" si="133"/>
        <v>0</v>
      </c>
      <c r="AZ266" s="28">
        <f t="shared" si="133"/>
        <v>0</v>
      </c>
      <c r="BA266" s="28">
        <f t="shared" si="133"/>
        <v>1008.0508718415049</v>
      </c>
      <c r="BB266" s="28">
        <f t="shared" si="122"/>
        <v>217991504.34087184</v>
      </c>
      <c r="BC266" s="28">
        <f t="shared" si="127"/>
        <v>197838668.98999998</v>
      </c>
      <c r="BD266" s="28">
        <f t="shared" si="128"/>
        <v>3295580000</v>
      </c>
      <c r="BE266" s="28">
        <f t="shared" ref="BE266" si="134">BE197+BE206+BE215+BE225+BE236+BE252+BE265</f>
        <v>0</v>
      </c>
      <c r="BF266" s="28">
        <f t="shared" si="130"/>
        <v>3295580000</v>
      </c>
    </row>
    <row r="267" spans="1:58" ht="16.5" outlineLevel="1" thickTop="1">
      <c r="A267" s="10">
        <v>266</v>
      </c>
      <c r="B267" s="203" t="s">
        <v>258</v>
      </c>
      <c r="C267" s="55" t="s">
        <v>207</v>
      </c>
      <c r="D267" s="56">
        <v>101.1</v>
      </c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  <c r="AA267" s="16"/>
      <c r="AB267" s="16"/>
      <c r="AC267" s="16">
        <f t="shared" si="129"/>
        <v>0</v>
      </c>
      <c r="AD267" s="16"/>
      <c r="AE267" s="16"/>
      <c r="AF267" s="16"/>
      <c r="AG267" s="16"/>
      <c r="AH267" s="16"/>
      <c r="AI267" s="16"/>
      <c r="AJ267" s="16"/>
      <c r="AK267" s="16"/>
      <c r="AL267" s="16"/>
      <c r="AM267" s="16"/>
      <c r="AN267" s="16"/>
      <c r="AO267" s="16"/>
      <c r="AP267" s="16"/>
      <c r="AQ267" s="16"/>
      <c r="AR267" s="16"/>
      <c r="AS267" s="16"/>
      <c r="AT267" s="16"/>
      <c r="AU267" s="16"/>
      <c r="AV267" s="16"/>
      <c r="AW267" s="16"/>
      <c r="AX267" s="16"/>
      <c r="AY267" s="16"/>
      <c r="AZ267" s="16"/>
      <c r="BA267" s="16"/>
      <c r="BB267" s="16">
        <f t="shared" si="122"/>
        <v>0</v>
      </c>
      <c r="BC267" s="16">
        <f t="shared" si="127"/>
        <v>0</v>
      </c>
      <c r="BD267" s="16">
        <f t="shared" si="128"/>
        <v>0</v>
      </c>
      <c r="BE267" s="16"/>
      <c r="BF267" s="16">
        <f t="shared" si="130"/>
        <v>0</v>
      </c>
    </row>
    <row r="268" spans="1:58" outlineLevel="1">
      <c r="A268" s="10">
        <v>267</v>
      </c>
      <c r="B268" s="204"/>
      <c r="C268" s="42" t="s">
        <v>216</v>
      </c>
      <c r="D268" s="35">
        <v>101.1</v>
      </c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  <c r="AA268" s="16"/>
      <c r="AB268" s="16"/>
      <c r="AC268" s="16">
        <f t="shared" si="129"/>
        <v>0</v>
      </c>
      <c r="AD268" s="16"/>
      <c r="AE268" s="16"/>
      <c r="AF268" s="16"/>
      <c r="AG268" s="16"/>
      <c r="AH268" s="16"/>
      <c r="AI268" s="16"/>
      <c r="AJ268" s="16"/>
      <c r="AK268" s="16"/>
      <c r="AL268" s="16"/>
      <c r="AM268" s="16"/>
      <c r="AN268" s="16"/>
      <c r="AO268" s="16"/>
      <c r="AP268" s="16"/>
      <c r="AQ268" s="16"/>
      <c r="AR268" s="16"/>
      <c r="AS268" s="16"/>
      <c r="AT268" s="16"/>
      <c r="AU268" s="16"/>
      <c r="AV268" s="16"/>
      <c r="AW268" s="16"/>
      <c r="AX268" s="16"/>
      <c r="AY268" s="16"/>
      <c r="AZ268" s="16"/>
      <c r="BA268" s="16"/>
      <c r="BB268" s="16">
        <f t="shared" si="122"/>
        <v>0</v>
      </c>
      <c r="BC268" s="16">
        <f t="shared" si="127"/>
        <v>0</v>
      </c>
      <c r="BD268" s="16">
        <f t="shared" si="128"/>
        <v>0</v>
      </c>
      <c r="BE268" s="16"/>
      <c r="BF268" s="16">
        <f t="shared" si="130"/>
        <v>0</v>
      </c>
    </row>
    <row r="269" spans="1:58" outlineLevel="1">
      <c r="A269" s="10">
        <v>268</v>
      </c>
      <c r="B269" s="204"/>
      <c r="C269" s="42" t="s">
        <v>221</v>
      </c>
      <c r="D269" s="35">
        <v>101.1</v>
      </c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  <c r="AA269" s="16"/>
      <c r="AB269" s="16"/>
      <c r="AC269" s="16">
        <f t="shared" si="129"/>
        <v>0</v>
      </c>
      <c r="AD269" s="16"/>
      <c r="AE269" s="16"/>
      <c r="AF269" s="16"/>
      <c r="AG269" s="16"/>
      <c r="AH269" s="16"/>
      <c r="AI269" s="16"/>
      <c r="AJ269" s="16"/>
      <c r="AK269" s="16"/>
      <c r="AL269" s="16"/>
      <c r="AM269" s="16"/>
      <c r="AN269" s="16"/>
      <c r="AO269" s="16"/>
      <c r="AP269" s="16"/>
      <c r="AQ269" s="16"/>
      <c r="AR269" s="16"/>
      <c r="AS269" s="16"/>
      <c r="AT269" s="16"/>
      <c r="AU269" s="16"/>
      <c r="AV269" s="16"/>
      <c r="AW269" s="16"/>
      <c r="AX269" s="16"/>
      <c r="AY269" s="16"/>
      <c r="AZ269" s="16"/>
      <c r="BA269" s="16"/>
      <c r="BB269" s="16">
        <f t="shared" si="122"/>
        <v>0</v>
      </c>
      <c r="BC269" s="16">
        <f t="shared" si="127"/>
        <v>0</v>
      </c>
      <c r="BD269" s="16">
        <f t="shared" si="128"/>
        <v>0</v>
      </c>
      <c r="BE269" s="16"/>
      <c r="BF269" s="16">
        <f t="shared" si="130"/>
        <v>0</v>
      </c>
    </row>
    <row r="270" spans="1:58" outlineLevel="1">
      <c r="A270" s="10">
        <v>269</v>
      </c>
      <c r="B270" s="204"/>
      <c r="C270" s="42" t="s">
        <v>227</v>
      </c>
      <c r="D270" s="35">
        <v>101.1</v>
      </c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  <c r="AA270" s="16"/>
      <c r="AB270" s="16"/>
      <c r="AC270" s="16">
        <f t="shared" si="129"/>
        <v>0</v>
      </c>
      <c r="AD270" s="16"/>
      <c r="AE270" s="16"/>
      <c r="AF270" s="16"/>
      <c r="AG270" s="16"/>
      <c r="AH270" s="16"/>
      <c r="AI270" s="16"/>
      <c r="AJ270" s="16"/>
      <c r="AK270" s="16"/>
      <c r="AL270" s="16"/>
      <c r="AM270" s="16"/>
      <c r="AN270" s="16"/>
      <c r="AO270" s="16"/>
      <c r="AP270" s="16"/>
      <c r="AQ270" s="16"/>
      <c r="AR270" s="16"/>
      <c r="AS270" s="16"/>
      <c r="AT270" s="16"/>
      <c r="AU270" s="16"/>
      <c r="AV270" s="16"/>
      <c r="AW270" s="16"/>
      <c r="AX270" s="16"/>
      <c r="AY270" s="16"/>
      <c r="AZ270" s="16"/>
      <c r="BA270" s="16"/>
      <c r="BB270" s="16">
        <f t="shared" si="122"/>
        <v>0</v>
      </c>
      <c r="BC270" s="16">
        <f t="shared" si="127"/>
        <v>0</v>
      </c>
      <c r="BD270" s="16">
        <f t="shared" si="128"/>
        <v>0</v>
      </c>
      <c r="BE270" s="16"/>
      <c r="BF270" s="16">
        <f t="shared" si="130"/>
        <v>0</v>
      </c>
    </row>
    <row r="271" spans="1:58" outlineLevel="1">
      <c r="A271" s="10">
        <v>270</v>
      </c>
      <c r="B271" s="204"/>
      <c r="C271" s="42" t="s">
        <v>236</v>
      </c>
      <c r="D271" s="35">
        <v>101.1</v>
      </c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  <c r="AA271" s="16"/>
      <c r="AB271" s="16"/>
      <c r="AC271" s="16">
        <f t="shared" si="129"/>
        <v>0</v>
      </c>
      <c r="AD271" s="16"/>
      <c r="AE271" s="16"/>
      <c r="AF271" s="16"/>
      <c r="AG271" s="16"/>
      <c r="AH271" s="16"/>
      <c r="AI271" s="16"/>
      <c r="AJ271" s="16"/>
      <c r="AK271" s="16"/>
      <c r="AL271" s="16"/>
      <c r="AM271" s="16"/>
      <c r="AN271" s="16"/>
      <c r="AO271" s="16"/>
      <c r="AP271" s="16"/>
      <c r="AQ271" s="16"/>
      <c r="AR271" s="16"/>
      <c r="AS271" s="16"/>
      <c r="AT271" s="16"/>
      <c r="AU271" s="16"/>
      <c r="AV271" s="16"/>
      <c r="AW271" s="16"/>
      <c r="AX271" s="16"/>
      <c r="AY271" s="16"/>
      <c r="AZ271" s="16"/>
      <c r="BA271" s="16"/>
      <c r="BB271" s="16">
        <f t="shared" si="122"/>
        <v>0</v>
      </c>
      <c r="BC271" s="16">
        <f t="shared" si="127"/>
        <v>0</v>
      </c>
      <c r="BD271" s="16">
        <f t="shared" si="128"/>
        <v>0</v>
      </c>
      <c r="BE271" s="16"/>
      <c r="BF271" s="16">
        <f t="shared" si="130"/>
        <v>0</v>
      </c>
    </row>
    <row r="272" spans="1:58" outlineLevel="1">
      <c r="A272" s="10">
        <v>271</v>
      </c>
      <c r="B272" s="204"/>
      <c r="C272" s="42" t="s">
        <v>246</v>
      </c>
      <c r="D272" s="35">
        <v>101.1</v>
      </c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  <c r="AA272" s="16"/>
      <c r="AB272" s="16"/>
      <c r="AC272" s="16">
        <f t="shared" si="129"/>
        <v>0</v>
      </c>
      <c r="AD272" s="16"/>
      <c r="AE272" s="16"/>
      <c r="AF272" s="16"/>
      <c r="AG272" s="16"/>
      <c r="AH272" s="16"/>
      <c r="AI272" s="16"/>
      <c r="AJ272" s="16"/>
      <c r="AK272" s="16"/>
      <c r="AL272" s="16"/>
      <c r="AM272" s="16"/>
      <c r="AN272" s="16"/>
      <c r="AO272" s="16"/>
      <c r="AP272" s="16"/>
      <c r="AQ272" s="16"/>
      <c r="AR272" s="16"/>
      <c r="AS272" s="16"/>
      <c r="AT272" s="16"/>
      <c r="AU272" s="16"/>
      <c r="AV272" s="16"/>
      <c r="AW272" s="16"/>
      <c r="AX272" s="16"/>
      <c r="AY272" s="16"/>
      <c r="AZ272" s="16"/>
      <c r="BA272" s="16"/>
      <c r="BB272" s="16">
        <f t="shared" si="122"/>
        <v>0</v>
      </c>
      <c r="BC272" s="16">
        <f t="shared" si="127"/>
        <v>0</v>
      </c>
      <c r="BD272" s="16">
        <f t="shared" si="128"/>
        <v>0</v>
      </c>
      <c r="BE272" s="16"/>
      <c r="BF272" s="16">
        <f t="shared" si="130"/>
        <v>0</v>
      </c>
    </row>
    <row r="273" spans="1:58">
      <c r="A273" s="10">
        <v>272</v>
      </c>
      <c r="B273" s="205"/>
      <c r="C273" s="57" t="s">
        <v>257</v>
      </c>
      <c r="D273" s="58">
        <v>101.1</v>
      </c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  <c r="AA273" s="16"/>
      <c r="AB273" s="16"/>
      <c r="AC273" s="16">
        <f t="shared" si="129"/>
        <v>0</v>
      </c>
      <c r="AD273" s="16"/>
      <c r="AE273" s="16"/>
      <c r="AF273" s="16"/>
      <c r="AG273" s="16"/>
      <c r="AH273" s="16"/>
      <c r="AI273" s="16"/>
      <c r="AJ273" s="16"/>
      <c r="AK273" s="16"/>
      <c r="AL273" s="16"/>
      <c r="AM273" s="16"/>
      <c r="AN273" s="16"/>
      <c r="AO273" s="16"/>
      <c r="AP273" s="16"/>
      <c r="AQ273" s="16"/>
      <c r="AR273" s="16"/>
      <c r="AS273" s="16"/>
      <c r="AT273" s="16"/>
      <c r="AU273" s="16"/>
      <c r="AV273" s="16"/>
      <c r="AW273" s="16"/>
      <c r="AX273" s="16"/>
      <c r="AY273" s="16"/>
      <c r="AZ273" s="16"/>
      <c r="BA273" s="16"/>
      <c r="BB273" s="16">
        <f t="shared" si="122"/>
        <v>0</v>
      </c>
      <c r="BC273" s="16">
        <f t="shared" si="127"/>
        <v>0</v>
      </c>
      <c r="BD273" s="16">
        <f t="shared" si="128"/>
        <v>0</v>
      </c>
      <c r="BE273" s="16"/>
      <c r="BF273" s="16">
        <f t="shared" si="130"/>
        <v>0</v>
      </c>
    </row>
    <row r="274" spans="1:58">
      <c r="A274" s="10">
        <v>273</v>
      </c>
      <c r="B274" s="199" t="s">
        <v>259</v>
      </c>
      <c r="C274" s="206"/>
      <c r="D274" s="207"/>
      <c r="E274" s="21">
        <f>SUM(E267:E273)</f>
        <v>0</v>
      </c>
      <c r="F274" s="22">
        <f>SUM(F267:F273)</f>
        <v>0</v>
      </c>
      <c r="G274" s="22">
        <f t="shared" ref="G274:BA274" si="135">SUM(G267:G273)</f>
        <v>0</v>
      </c>
      <c r="H274" s="22">
        <f t="shared" si="135"/>
        <v>0</v>
      </c>
      <c r="I274" s="22">
        <f t="shared" si="135"/>
        <v>0</v>
      </c>
      <c r="J274" s="22">
        <f t="shared" si="135"/>
        <v>0</v>
      </c>
      <c r="K274" s="22">
        <f t="shared" si="135"/>
        <v>0</v>
      </c>
      <c r="L274" s="22">
        <f t="shared" si="135"/>
        <v>0</v>
      </c>
      <c r="M274" s="22">
        <f t="shared" si="135"/>
        <v>0</v>
      </c>
      <c r="N274" s="22">
        <f t="shared" si="135"/>
        <v>0</v>
      </c>
      <c r="O274" s="22">
        <f t="shared" si="135"/>
        <v>0</v>
      </c>
      <c r="P274" s="22">
        <f t="shared" si="135"/>
        <v>0</v>
      </c>
      <c r="Q274" s="22">
        <f t="shared" si="135"/>
        <v>0</v>
      </c>
      <c r="R274" s="22">
        <f t="shared" si="135"/>
        <v>0</v>
      </c>
      <c r="S274" s="22">
        <f t="shared" si="135"/>
        <v>0</v>
      </c>
      <c r="T274" s="22">
        <f t="shared" si="135"/>
        <v>0</v>
      </c>
      <c r="U274" s="22">
        <f t="shared" si="135"/>
        <v>0</v>
      </c>
      <c r="V274" s="22">
        <f t="shared" si="135"/>
        <v>0</v>
      </c>
      <c r="W274" s="22">
        <f t="shared" si="135"/>
        <v>0</v>
      </c>
      <c r="X274" s="22">
        <f t="shared" si="135"/>
        <v>0</v>
      </c>
      <c r="Y274" s="22">
        <f t="shared" si="135"/>
        <v>0</v>
      </c>
      <c r="Z274" s="22">
        <f t="shared" si="135"/>
        <v>0</v>
      </c>
      <c r="AA274" s="22">
        <f t="shared" si="135"/>
        <v>0</v>
      </c>
      <c r="AB274" s="22">
        <f t="shared" si="135"/>
        <v>0</v>
      </c>
      <c r="AC274" s="22">
        <f t="shared" si="129"/>
        <v>0</v>
      </c>
      <c r="AD274" s="22">
        <f t="shared" si="135"/>
        <v>0</v>
      </c>
      <c r="AE274" s="22">
        <f t="shared" si="135"/>
        <v>0</v>
      </c>
      <c r="AF274" s="22">
        <f t="shared" si="135"/>
        <v>0</v>
      </c>
      <c r="AG274" s="22">
        <f t="shared" si="135"/>
        <v>0</v>
      </c>
      <c r="AH274" s="22">
        <f t="shared" si="135"/>
        <v>0</v>
      </c>
      <c r="AI274" s="22">
        <f t="shared" si="135"/>
        <v>0</v>
      </c>
      <c r="AJ274" s="22">
        <f t="shared" si="135"/>
        <v>0</v>
      </c>
      <c r="AK274" s="22">
        <f t="shared" si="135"/>
        <v>0</v>
      </c>
      <c r="AL274" s="22">
        <f t="shared" si="135"/>
        <v>0</v>
      </c>
      <c r="AM274" s="22">
        <f t="shared" si="135"/>
        <v>0</v>
      </c>
      <c r="AN274" s="22">
        <f t="shared" si="135"/>
        <v>0</v>
      </c>
      <c r="AO274" s="22">
        <f t="shared" si="135"/>
        <v>0</v>
      </c>
      <c r="AP274" s="22">
        <f t="shared" si="135"/>
        <v>0</v>
      </c>
      <c r="AQ274" s="22">
        <f t="shared" si="135"/>
        <v>0</v>
      </c>
      <c r="AR274" s="22">
        <f t="shared" si="135"/>
        <v>0</v>
      </c>
      <c r="AS274" s="22">
        <f t="shared" si="135"/>
        <v>0</v>
      </c>
      <c r="AT274" s="22">
        <f t="shared" si="135"/>
        <v>0</v>
      </c>
      <c r="AU274" s="22">
        <f t="shared" si="135"/>
        <v>0</v>
      </c>
      <c r="AV274" s="22">
        <f t="shared" si="135"/>
        <v>0</v>
      </c>
      <c r="AW274" s="22">
        <f t="shared" si="135"/>
        <v>0</v>
      </c>
      <c r="AX274" s="22">
        <f t="shared" si="135"/>
        <v>0</v>
      </c>
      <c r="AY274" s="22">
        <f t="shared" si="135"/>
        <v>0</v>
      </c>
      <c r="AZ274" s="22">
        <f t="shared" si="135"/>
        <v>0</v>
      </c>
      <c r="BA274" s="22">
        <f t="shared" si="135"/>
        <v>0</v>
      </c>
      <c r="BB274" s="22">
        <f t="shared" si="122"/>
        <v>0</v>
      </c>
      <c r="BC274" s="22">
        <f t="shared" si="127"/>
        <v>0</v>
      </c>
      <c r="BD274" s="22">
        <f t="shared" si="128"/>
        <v>0</v>
      </c>
      <c r="BE274" s="22">
        <f t="shared" ref="BE274" si="136">SUM(BE267:BE273)</f>
        <v>0</v>
      </c>
      <c r="BF274" s="22">
        <f t="shared" si="130"/>
        <v>0</v>
      </c>
    </row>
    <row r="275" spans="1:58" ht="34.5" customHeight="1">
      <c r="A275" s="10">
        <v>274</v>
      </c>
      <c r="B275" s="59" t="s">
        <v>260</v>
      </c>
      <c r="C275" s="60" t="s">
        <v>260</v>
      </c>
      <c r="D275" s="61">
        <v>102</v>
      </c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  <c r="AA275" s="16"/>
      <c r="AB275" s="16"/>
      <c r="AC275" s="16">
        <f t="shared" si="129"/>
        <v>0</v>
      </c>
      <c r="AD275" s="16"/>
      <c r="AE275" s="16"/>
      <c r="AF275" s="16"/>
      <c r="AG275" s="16"/>
      <c r="AH275" s="16"/>
      <c r="AI275" s="16"/>
      <c r="AJ275" s="16"/>
      <c r="AK275" s="16"/>
      <c r="AL275" s="16"/>
      <c r="AM275" s="16"/>
      <c r="AN275" s="16"/>
      <c r="AO275" s="16"/>
      <c r="AP275" s="16"/>
      <c r="AQ275" s="16"/>
      <c r="AR275" s="16"/>
      <c r="AS275" s="16"/>
      <c r="AT275" s="16"/>
      <c r="AU275" s="16"/>
      <c r="AV275" s="16"/>
      <c r="AW275" s="16"/>
      <c r="AX275" s="16"/>
      <c r="AY275" s="16"/>
      <c r="AZ275" s="16"/>
      <c r="BA275" s="16"/>
      <c r="BB275" s="16">
        <f t="shared" si="122"/>
        <v>0</v>
      </c>
      <c r="BC275" s="16">
        <f t="shared" si="127"/>
        <v>0</v>
      </c>
      <c r="BD275" s="16">
        <f t="shared" si="128"/>
        <v>0</v>
      </c>
      <c r="BE275" s="16"/>
      <c r="BF275" s="16">
        <f t="shared" si="130"/>
        <v>0</v>
      </c>
    </row>
    <row r="276" spans="1:58">
      <c r="A276" s="10">
        <v>275</v>
      </c>
      <c r="B276" s="199" t="s">
        <v>261</v>
      </c>
      <c r="C276" s="201"/>
      <c r="D276" s="202"/>
      <c r="E276" s="21">
        <f>SUM(E275)</f>
        <v>0</v>
      </c>
      <c r="F276" s="22">
        <f>SUM(F275)</f>
        <v>0</v>
      </c>
      <c r="G276" s="22">
        <f t="shared" ref="G276:BA276" si="137">SUM(G275)</f>
        <v>0</v>
      </c>
      <c r="H276" s="22">
        <f t="shared" si="137"/>
        <v>0</v>
      </c>
      <c r="I276" s="22">
        <f t="shared" si="137"/>
        <v>0</v>
      </c>
      <c r="J276" s="22">
        <f t="shared" si="137"/>
        <v>0</v>
      </c>
      <c r="K276" s="22">
        <f t="shared" si="137"/>
        <v>0</v>
      </c>
      <c r="L276" s="22">
        <f t="shared" si="137"/>
        <v>0</v>
      </c>
      <c r="M276" s="22">
        <f t="shared" si="137"/>
        <v>0</v>
      </c>
      <c r="N276" s="22">
        <f t="shared" si="137"/>
        <v>0</v>
      </c>
      <c r="O276" s="22">
        <f t="shared" si="137"/>
        <v>0</v>
      </c>
      <c r="P276" s="22">
        <f t="shared" si="137"/>
        <v>0</v>
      </c>
      <c r="Q276" s="22">
        <f t="shared" si="137"/>
        <v>0</v>
      </c>
      <c r="R276" s="22">
        <f t="shared" si="137"/>
        <v>0</v>
      </c>
      <c r="S276" s="22">
        <f t="shared" si="137"/>
        <v>0</v>
      </c>
      <c r="T276" s="22">
        <f t="shared" si="137"/>
        <v>0</v>
      </c>
      <c r="U276" s="22">
        <f t="shared" si="137"/>
        <v>0</v>
      </c>
      <c r="V276" s="22">
        <f t="shared" si="137"/>
        <v>0</v>
      </c>
      <c r="W276" s="22">
        <f t="shared" si="137"/>
        <v>0</v>
      </c>
      <c r="X276" s="22">
        <f t="shared" si="137"/>
        <v>0</v>
      </c>
      <c r="Y276" s="22">
        <f t="shared" si="137"/>
        <v>0</v>
      </c>
      <c r="Z276" s="22">
        <f t="shared" si="137"/>
        <v>0</v>
      </c>
      <c r="AA276" s="22">
        <f t="shared" si="137"/>
        <v>0</v>
      </c>
      <c r="AB276" s="22">
        <f t="shared" si="137"/>
        <v>0</v>
      </c>
      <c r="AC276" s="22">
        <f t="shared" si="129"/>
        <v>0</v>
      </c>
      <c r="AD276" s="22">
        <f t="shared" si="137"/>
        <v>0</v>
      </c>
      <c r="AE276" s="22">
        <f t="shared" si="137"/>
        <v>0</v>
      </c>
      <c r="AF276" s="22">
        <f t="shared" si="137"/>
        <v>0</v>
      </c>
      <c r="AG276" s="22">
        <f t="shared" si="137"/>
        <v>0</v>
      </c>
      <c r="AH276" s="22">
        <f t="shared" si="137"/>
        <v>0</v>
      </c>
      <c r="AI276" s="22">
        <f t="shared" si="137"/>
        <v>0</v>
      </c>
      <c r="AJ276" s="22">
        <f t="shared" si="137"/>
        <v>0</v>
      </c>
      <c r="AK276" s="22">
        <f t="shared" si="137"/>
        <v>0</v>
      </c>
      <c r="AL276" s="22">
        <f t="shared" si="137"/>
        <v>0</v>
      </c>
      <c r="AM276" s="22">
        <f t="shared" si="137"/>
        <v>0</v>
      </c>
      <c r="AN276" s="22">
        <f t="shared" si="137"/>
        <v>0</v>
      </c>
      <c r="AO276" s="22">
        <f t="shared" si="137"/>
        <v>0</v>
      </c>
      <c r="AP276" s="22">
        <f t="shared" si="137"/>
        <v>0</v>
      </c>
      <c r="AQ276" s="22">
        <f t="shared" si="137"/>
        <v>0</v>
      </c>
      <c r="AR276" s="22">
        <f t="shared" si="137"/>
        <v>0</v>
      </c>
      <c r="AS276" s="22">
        <f t="shared" si="137"/>
        <v>0</v>
      </c>
      <c r="AT276" s="22">
        <f t="shared" si="137"/>
        <v>0</v>
      </c>
      <c r="AU276" s="22">
        <f t="shared" si="137"/>
        <v>0</v>
      </c>
      <c r="AV276" s="22">
        <f t="shared" si="137"/>
        <v>0</v>
      </c>
      <c r="AW276" s="22">
        <f t="shared" si="137"/>
        <v>0</v>
      </c>
      <c r="AX276" s="22">
        <f t="shared" si="137"/>
        <v>0</v>
      </c>
      <c r="AY276" s="22">
        <f t="shared" si="137"/>
        <v>0</v>
      </c>
      <c r="AZ276" s="22">
        <f t="shared" si="137"/>
        <v>0</v>
      </c>
      <c r="BA276" s="22">
        <f t="shared" si="137"/>
        <v>0</v>
      </c>
      <c r="BB276" s="22">
        <f t="shared" si="122"/>
        <v>0</v>
      </c>
      <c r="BC276" s="22">
        <f t="shared" si="127"/>
        <v>0</v>
      </c>
      <c r="BD276" s="22">
        <f t="shared" si="128"/>
        <v>0</v>
      </c>
      <c r="BE276" s="22">
        <f t="shared" ref="BE276" si="138">SUM(BE275)</f>
        <v>0</v>
      </c>
      <c r="BF276" s="22">
        <f t="shared" si="130"/>
        <v>0</v>
      </c>
    </row>
    <row r="277" spans="1:58" outlineLevel="1">
      <c r="A277" s="10">
        <v>276</v>
      </c>
      <c r="B277" s="203" t="s">
        <v>262</v>
      </c>
      <c r="C277" s="55" t="s">
        <v>207</v>
      </c>
      <c r="D277" s="56">
        <v>104</v>
      </c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  <c r="AA277" s="16"/>
      <c r="AB277" s="16"/>
      <c r="AC277" s="16">
        <f t="shared" si="129"/>
        <v>0</v>
      </c>
      <c r="AD277" s="16"/>
      <c r="AE277" s="16"/>
      <c r="AF277" s="16"/>
      <c r="AG277" s="16"/>
      <c r="AH277" s="16"/>
      <c r="AI277" s="16"/>
      <c r="AJ277" s="16"/>
      <c r="AK277" s="16"/>
      <c r="AL277" s="16"/>
      <c r="AM277" s="16"/>
      <c r="AN277" s="16"/>
      <c r="AO277" s="16"/>
      <c r="AP277" s="16"/>
      <c r="AQ277" s="16"/>
      <c r="AR277" s="16"/>
      <c r="AS277" s="16"/>
      <c r="AT277" s="16"/>
      <c r="AU277" s="16"/>
      <c r="AV277" s="16"/>
      <c r="AW277" s="16"/>
      <c r="AX277" s="16"/>
      <c r="AY277" s="16"/>
      <c r="AZ277" s="16"/>
      <c r="BA277" s="16"/>
      <c r="BB277" s="16">
        <f t="shared" si="122"/>
        <v>0</v>
      </c>
      <c r="BC277" s="16">
        <f t="shared" si="127"/>
        <v>0</v>
      </c>
      <c r="BD277" s="16">
        <f t="shared" si="128"/>
        <v>0</v>
      </c>
      <c r="BE277" s="16"/>
      <c r="BF277" s="16">
        <f t="shared" si="130"/>
        <v>0</v>
      </c>
    </row>
    <row r="278" spans="1:58" outlineLevel="1">
      <c r="A278" s="10">
        <v>277</v>
      </c>
      <c r="B278" s="204"/>
      <c r="C278" s="42" t="s">
        <v>216</v>
      </c>
      <c r="D278" s="35">
        <v>104</v>
      </c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  <c r="AA278" s="16"/>
      <c r="AB278" s="16"/>
      <c r="AC278" s="16">
        <f t="shared" si="129"/>
        <v>0</v>
      </c>
      <c r="AD278" s="16"/>
      <c r="AE278" s="16"/>
      <c r="AF278" s="16"/>
      <c r="AG278" s="16"/>
      <c r="AH278" s="16"/>
      <c r="AI278" s="16"/>
      <c r="AJ278" s="16"/>
      <c r="AK278" s="16"/>
      <c r="AL278" s="16"/>
      <c r="AM278" s="16"/>
      <c r="AN278" s="16"/>
      <c r="AO278" s="16"/>
      <c r="AP278" s="16"/>
      <c r="AQ278" s="16"/>
      <c r="AR278" s="16"/>
      <c r="AS278" s="16"/>
      <c r="AT278" s="16"/>
      <c r="AU278" s="16"/>
      <c r="AV278" s="16"/>
      <c r="AW278" s="16"/>
      <c r="AX278" s="16"/>
      <c r="AY278" s="16"/>
      <c r="AZ278" s="16"/>
      <c r="BA278" s="16"/>
      <c r="BB278" s="16">
        <f t="shared" si="122"/>
        <v>0</v>
      </c>
      <c r="BC278" s="16">
        <f t="shared" si="127"/>
        <v>0</v>
      </c>
      <c r="BD278" s="16">
        <f t="shared" si="128"/>
        <v>0</v>
      </c>
      <c r="BE278" s="16"/>
      <c r="BF278" s="16">
        <f t="shared" si="130"/>
        <v>0</v>
      </c>
    </row>
    <row r="279" spans="1:58" outlineLevel="1">
      <c r="A279" s="10">
        <v>278</v>
      </c>
      <c r="B279" s="204"/>
      <c r="C279" s="42" t="s">
        <v>221</v>
      </c>
      <c r="D279" s="35">
        <v>104</v>
      </c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  <c r="AA279" s="16"/>
      <c r="AB279" s="16"/>
      <c r="AC279" s="16">
        <f t="shared" si="129"/>
        <v>0</v>
      </c>
      <c r="AD279" s="16"/>
      <c r="AE279" s="16"/>
      <c r="AF279" s="16"/>
      <c r="AG279" s="16"/>
      <c r="AH279" s="16"/>
      <c r="AI279" s="16"/>
      <c r="AJ279" s="16"/>
      <c r="AK279" s="16"/>
      <c r="AL279" s="16"/>
      <c r="AM279" s="16"/>
      <c r="AN279" s="16"/>
      <c r="AO279" s="16"/>
      <c r="AP279" s="16"/>
      <c r="AQ279" s="16"/>
      <c r="AR279" s="16"/>
      <c r="AS279" s="16"/>
      <c r="AT279" s="16"/>
      <c r="AU279" s="16"/>
      <c r="AV279" s="16"/>
      <c r="AW279" s="16"/>
      <c r="AX279" s="16"/>
      <c r="AY279" s="16"/>
      <c r="AZ279" s="16"/>
      <c r="BA279" s="16"/>
      <c r="BB279" s="16">
        <f t="shared" si="122"/>
        <v>0</v>
      </c>
      <c r="BC279" s="16">
        <f t="shared" si="127"/>
        <v>0</v>
      </c>
      <c r="BD279" s="16">
        <f t="shared" si="128"/>
        <v>0</v>
      </c>
      <c r="BE279" s="16"/>
      <c r="BF279" s="16">
        <f t="shared" si="130"/>
        <v>0</v>
      </c>
    </row>
    <row r="280" spans="1:58" outlineLevel="1">
      <c r="A280" s="10">
        <v>279</v>
      </c>
      <c r="B280" s="204"/>
      <c r="C280" s="42" t="s">
        <v>227</v>
      </c>
      <c r="D280" s="35">
        <v>104</v>
      </c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  <c r="AA280" s="16"/>
      <c r="AB280" s="16"/>
      <c r="AC280" s="16">
        <f t="shared" si="129"/>
        <v>0</v>
      </c>
      <c r="AD280" s="16"/>
      <c r="AE280" s="16"/>
      <c r="AF280" s="16"/>
      <c r="AG280" s="16"/>
      <c r="AH280" s="16"/>
      <c r="AI280" s="16"/>
      <c r="AJ280" s="16"/>
      <c r="AK280" s="16"/>
      <c r="AL280" s="16"/>
      <c r="AM280" s="16"/>
      <c r="AN280" s="16"/>
      <c r="AO280" s="16"/>
      <c r="AP280" s="16"/>
      <c r="AQ280" s="16"/>
      <c r="AR280" s="16"/>
      <c r="AS280" s="16"/>
      <c r="AT280" s="16"/>
      <c r="AU280" s="16"/>
      <c r="AV280" s="16"/>
      <c r="AW280" s="16"/>
      <c r="AX280" s="16"/>
      <c r="AY280" s="16"/>
      <c r="AZ280" s="16"/>
      <c r="BA280" s="16"/>
      <c r="BB280" s="16">
        <f t="shared" si="122"/>
        <v>0</v>
      </c>
      <c r="BC280" s="16">
        <f t="shared" si="127"/>
        <v>0</v>
      </c>
      <c r="BD280" s="16">
        <f t="shared" si="128"/>
        <v>0</v>
      </c>
      <c r="BE280" s="16"/>
      <c r="BF280" s="16">
        <f t="shared" si="130"/>
        <v>0</v>
      </c>
    </row>
    <row r="281" spans="1:58" outlineLevel="1">
      <c r="A281" s="10">
        <v>280</v>
      </c>
      <c r="B281" s="204"/>
      <c r="C281" s="42" t="s">
        <v>236</v>
      </c>
      <c r="D281" s="35">
        <v>104</v>
      </c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  <c r="AA281" s="16"/>
      <c r="AB281" s="16"/>
      <c r="AC281" s="16">
        <f t="shared" si="129"/>
        <v>0</v>
      </c>
      <c r="AD281" s="16"/>
      <c r="AE281" s="16"/>
      <c r="AF281" s="16"/>
      <c r="AG281" s="16"/>
      <c r="AH281" s="16"/>
      <c r="AI281" s="16"/>
      <c r="AJ281" s="16"/>
      <c r="AK281" s="16"/>
      <c r="AL281" s="16"/>
      <c r="AM281" s="16"/>
      <c r="AN281" s="16"/>
      <c r="AO281" s="16"/>
      <c r="AP281" s="16"/>
      <c r="AQ281" s="16"/>
      <c r="AR281" s="16"/>
      <c r="AS281" s="16"/>
      <c r="AT281" s="16"/>
      <c r="AU281" s="16"/>
      <c r="AV281" s="16"/>
      <c r="AW281" s="16"/>
      <c r="AX281" s="16"/>
      <c r="AY281" s="16"/>
      <c r="AZ281" s="16"/>
      <c r="BA281" s="16"/>
      <c r="BB281" s="16">
        <f t="shared" si="122"/>
        <v>0</v>
      </c>
      <c r="BC281" s="16">
        <f t="shared" si="127"/>
        <v>0</v>
      </c>
      <c r="BD281" s="16">
        <f t="shared" si="128"/>
        <v>0</v>
      </c>
      <c r="BE281" s="16"/>
      <c r="BF281" s="16">
        <f t="shared" si="130"/>
        <v>0</v>
      </c>
    </row>
    <row r="282" spans="1:58" outlineLevel="1">
      <c r="A282" s="10">
        <v>281</v>
      </c>
      <c r="B282" s="204"/>
      <c r="C282" s="42" t="s">
        <v>246</v>
      </c>
      <c r="D282" s="35">
        <v>104</v>
      </c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  <c r="AA282" s="16"/>
      <c r="AB282" s="16"/>
      <c r="AC282" s="16">
        <f t="shared" si="129"/>
        <v>0</v>
      </c>
      <c r="AD282" s="16"/>
      <c r="AE282" s="16"/>
      <c r="AF282" s="16"/>
      <c r="AG282" s="16"/>
      <c r="AH282" s="16"/>
      <c r="AI282" s="16"/>
      <c r="AJ282" s="16"/>
      <c r="AK282" s="16"/>
      <c r="AL282" s="16"/>
      <c r="AM282" s="16"/>
      <c r="AN282" s="16"/>
      <c r="AO282" s="16"/>
      <c r="AP282" s="16"/>
      <c r="AQ282" s="16"/>
      <c r="AR282" s="16"/>
      <c r="AS282" s="16"/>
      <c r="AT282" s="16"/>
      <c r="AU282" s="16"/>
      <c r="AV282" s="16"/>
      <c r="AW282" s="16"/>
      <c r="AX282" s="16"/>
      <c r="AY282" s="16"/>
      <c r="AZ282" s="16"/>
      <c r="BA282" s="16"/>
      <c r="BB282" s="16">
        <f t="shared" si="122"/>
        <v>0</v>
      </c>
      <c r="BC282" s="16">
        <f t="shared" si="127"/>
        <v>0</v>
      </c>
      <c r="BD282" s="16">
        <f t="shared" si="128"/>
        <v>0</v>
      </c>
      <c r="BE282" s="16"/>
      <c r="BF282" s="16">
        <f t="shared" si="130"/>
        <v>0</v>
      </c>
    </row>
    <row r="283" spans="1:58">
      <c r="A283" s="10">
        <v>282</v>
      </c>
      <c r="B283" s="205"/>
      <c r="C283" s="57" t="s">
        <v>257</v>
      </c>
      <c r="D283" s="58">
        <v>104</v>
      </c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  <c r="AA283" s="16"/>
      <c r="AB283" s="16"/>
      <c r="AC283" s="16">
        <f t="shared" si="129"/>
        <v>0</v>
      </c>
      <c r="AD283" s="16"/>
      <c r="AE283" s="16"/>
      <c r="AF283" s="16"/>
      <c r="AG283" s="16"/>
      <c r="AH283" s="16"/>
      <c r="AI283" s="16"/>
      <c r="AJ283" s="16"/>
      <c r="AK283" s="16"/>
      <c r="AL283" s="16"/>
      <c r="AM283" s="16"/>
      <c r="AN283" s="16"/>
      <c r="AO283" s="16"/>
      <c r="AP283" s="16"/>
      <c r="AQ283" s="16"/>
      <c r="AR283" s="16"/>
      <c r="AS283" s="16"/>
      <c r="AT283" s="16"/>
      <c r="AU283" s="16"/>
      <c r="AV283" s="16"/>
      <c r="AW283" s="16"/>
      <c r="AX283" s="16"/>
      <c r="AY283" s="16"/>
      <c r="AZ283" s="16"/>
      <c r="BA283" s="16"/>
      <c r="BB283" s="16">
        <f t="shared" si="122"/>
        <v>0</v>
      </c>
      <c r="BC283" s="16">
        <f t="shared" si="127"/>
        <v>0</v>
      </c>
      <c r="BD283" s="16">
        <f t="shared" si="128"/>
        <v>0</v>
      </c>
      <c r="BE283" s="16"/>
      <c r="BF283" s="16">
        <f t="shared" si="130"/>
        <v>0</v>
      </c>
    </row>
    <row r="284" spans="1:58">
      <c r="A284" s="10">
        <v>283</v>
      </c>
      <c r="B284" s="199" t="s">
        <v>263</v>
      </c>
      <c r="C284" s="208"/>
      <c r="D284" s="209"/>
      <c r="E284" s="21">
        <f>SUM(E277:E283)</f>
        <v>0</v>
      </c>
      <c r="F284" s="22">
        <f>SUM(F277:F283)</f>
        <v>0</v>
      </c>
      <c r="G284" s="22">
        <f t="shared" ref="G284:BA284" si="139">SUM(G277:G283)</f>
        <v>0</v>
      </c>
      <c r="H284" s="22">
        <f t="shared" si="139"/>
        <v>0</v>
      </c>
      <c r="I284" s="22">
        <f t="shared" si="139"/>
        <v>0</v>
      </c>
      <c r="J284" s="22">
        <f t="shared" si="139"/>
        <v>0</v>
      </c>
      <c r="K284" s="22">
        <f t="shared" si="139"/>
        <v>0</v>
      </c>
      <c r="L284" s="22">
        <f t="shared" si="139"/>
        <v>0</v>
      </c>
      <c r="M284" s="22">
        <f t="shared" si="139"/>
        <v>0</v>
      </c>
      <c r="N284" s="22">
        <f t="shared" si="139"/>
        <v>0</v>
      </c>
      <c r="O284" s="22">
        <f t="shared" si="139"/>
        <v>0</v>
      </c>
      <c r="P284" s="22">
        <f t="shared" si="139"/>
        <v>0</v>
      </c>
      <c r="Q284" s="22">
        <f t="shared" si="139"/>
        <v>0</v>
      </c>
      <c r="R284" s="22">
        <f t="shared" si="139"/>
        <v>0</v>
      </c>
      <c r="S284" s="22">
        <f t="shared" si="139"/>
        <v>0</v>
      </c>
      <c r="T284" s="22">
        <f t="shared" si="139"/>
        <v>0</v>
      </c>
      <c r="U284" s="22">
        <f t="shared" si="139"/>
        <v>0</v>
      </c>
      <c r="V284" s="22">
        <f t="shared" si="139"/>
        <v>0</v>
      </c>
      <c r="W284" s="22">
        <f t="shared" si="139"/>
        <v>0</v>
      </c>
      <c r="X284" s="22">
        <f t="shared" si="139"/>
        <v>0</v>
      </c>
      <c r="Y284" s="22">
        <f t="shared" si="139"/>
        <v>0</v>
      </c>
      <c r="Z284" s="22">
        <f t="shared" si="139"/>
        <v>0</v>
      </c>
      <c r="AA284" s="22">
        <f t="shared" si="139"/>
        <v>0</v>
      </c>
      <c r="AB284" s="22">
        <f t="shared" si="139"/>
        <v>0</v>
      </c>
      <c r="AC284" s="22">
        <f t="shared" si="129"/>
        <v>0</v>
      </c>
      <c r="AD284" s="22">
        <f t="shared" si="139"/>
        <v>0</v>
      </c>
      <c r="AE284" s="22">
        <f t="shared" si="139"/>
        <v>0</v>
      </c>
      <c r="AF284" s="22">
        <f t="shared" si="139"/>
        <v>0</v>
      </c>
      <c r="AG284" s="22">
        <f t="shared" si="139"/>
        <v>0</v>
      </c>
      <c r="AH284" s="22">
        <f t="shared" si="139"/>
        <v>0</v>
      </c>
      <c r="AI284" s="22">
        <f t="shared" si="139"/>
        <v>0</v>
      </c>
      <c r="AJ284" s="22">
        <f t="shared" si="139"/>
        <v>0</v>
      </c>
      <c r="AK284" s="22">
        <f t="shared" si="139"/>
        <v>0</v>
      </c>
      <c r="AL284" s="22">
        <f t="shared" si="139"/>
        <v>0</v>
      </c>
      <c r="AM284" s="22">
        <f t="shared" si="139"/>
        <v>0</v>
      </c>
      <c r="AN284" s="22">
        <f t="shared" si="139"/>
        <v>0</v>
      </c>
      <c r="AO284" s="22">
        <f t="shared" si="139"/>
        <v>0</v>
      </c>
      <c r="AP284" s="22">
        <f t="shared" si="139"/>
        <v>0</v>
      </c>
      <c r="AQ284" s="22">
        <f t="shared" si="139"/>
        <v>0</v>
      </c>
      <c r="AR284" s="22">
        <f t="shared" si="139"/>
        <v>0</v>
      </c>
      <c r="AS284" s="22">
        <f t="shared" si="139"/>
        <v>0</v>
      </c>
      <c r="AT284" s="22">
        <f t="shared" si="139"/>
        <v>0</v>
      </c>
      <c r="AU284" s="22">
        <f t="shared" si="139"/>
        <v>0</v>
      </c>
      <c r="AV284" s="22">
        <f t="shared" si="139"/>
        <v>0</v>
      </c>
      <c r="AW284" s="22">
        <f t="shared" si="139"/>
        <v>0</v>
      </c>
      <c r="AX284" s="22">
        <f t="shared" si="139"/>
        <v>0</v>
      </c>
      <c r="AY284" s="22">
        <f t="shared" si="139"/>
        <v>0</v>
      </c>
      <c r="AZ284" s="22">
        <f t="shared" si="139"/>
        <v>0</v>
      </c>
      <c r="BA284" s="22">
        <f t="shared" si="139"/>
        <v>0</v>
      </c>
      <c r="BB284" s="22">
        <f t="shared" si="122"/>
        <v>0</v>
      </c>
      <c r="BC284" s="22">
        <f t="shared" si="127"/>
        <v>0</v>
      </c>
      <c r="BD284" s="22">
        <f t="shared" si="128"/>
        <v>0</v>
      </c>
      <c r="BE284" s="22">
        <f t="shared" ref="BE284" si="140">SUM(BE277:BE283)</f>
        <v>0</v>
      </c>
      <c r="BF284" s="22">
        <f t="shared" si="130"/>
        <v>0</v>
      </c>
    </row>
    <row r="285" spans="1:58" outlineLevel="1">
      <c r="A285" s="10">
        <v>284</v>
      </c>
      <c r="B285" s="203" t="s">
        <v>264</v>
      </c>
      <c r="C285" s="55" t="s">
        <v>216</v>
      </c>
      <c r="D285" s="56">
        <v>105</v>
      </c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  <c r="AA285" s="16"/>
      <c r="AB285" s="16"/>
      <c r="AC285" s="16">
        <f t="shared" si="129"/>
        <v>0</v>
      </c>
      <c r="AD285" s="16"/>
      <c r="AE285" s="16"/>
      <c r="AF285" s="16"/>
      <c r="AG285" s="16"/>
      <c r="AH285" s="16"/>
      <c r="AI285" s="16"/>
      <c r="AJ285" s="16"/>
      <c r="AK285" s="16"/>
      <c r="AL285" s="16"/>
      <c r="AM285" s="16"/>
      <c r="AN285" s="16"/>
      <c r="AO285" s="16"/>
      <c r="AP285" s="16"/>
      <c r="AQ285" s="16"/>
      <c r="AR285" s="16"/>
      <c r="AS285" s="16"/>
      <c r="AT285" s="16"/>
      <c r="AU285" s="16"/>
      <c r="AV285" s="16"/>
      <c r="AW285" s="16"/>
      <c r="AX285" s="16"/>
      <c r="AY285" s="16"/>
      <c r="AZ285" s="16"/>
      <c r="BA285" s="16"/>
      <c r="BB285" s="16">
        <f t="shared" si="122"/>
        <v>0</v>
      </c>
      <c r="BC285" s="16">
        <f t="shared" si="127"/>
        <v>0</v>
      </c>
      <c r="BD285" s="16">
        <f t="shared" si="128"/>
        <v>0</v>
      </c>
      <c r="BE285" s="16"/>
      <c r="BF285" s="16">
        <f t="shared" si="130"/>
        <v>0</v>
      </c>
    </row>
    <row r="286" spans="1:58" outlineLevel="1">
      <c r="A286" s="10">
        <v>285</v>
      </c>
      <c r="B286" s="204"/>
      <c r="C286" s="42" t="s">
        <v>221</v>
      </c>
      <c r="D286" s="35">
        <v>105</v>
      </c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  <c r="AA286" s="16"/>
      <c r="AB286" s="16"/>
      <c r="AC286" s="16">
        <f t="shared" si="129"/>
        <v>0</v>
      </c>
      <c r="AD286" s="16"/>
      <c r="AE286" s="16"/>
      <c r="AF286" s="16"/>
      <c r="AG286" s="16"/>
      <c r="AH286" s="16"/>
      <c r="AI286" s="16"/>
      <c r="AJ286" s="16"/>
      <c r="AK286" s="16"/>
      <c r="AL286" s="16"/>
      <c r="AM286" s="16"/>
      <c r="AN286" s="16"/>
      <c r="AO286" s="16"/>
      <c r="AP286" s="16"/>
      <c r="AQ286" s="16"/>
      <c r="AR286" s="16"/>
      <c r="AS286" s="16"/>
      <c r="AT286" s="16"/>
      <c r="AU286" s="16"/>
      <c r="AV286" s="16"/>
      <c r="AW286" s="16"/>
      <c r="AX286" s="16"/>
      <c r="AY286" s="16"/>
      <c r="AZ286" s="16"/>
      <c r="BA286" s="16"/>
      <c r="BB286" s="16">
        <f t="shared" si="122"/>
        <v>0</v>
      </c>
      <c r="BC286" s="16">
        <f t="shared" si="127"/>
        <v>0</v>
      </c>
      <c r="BD286" s="16">
        <f t="shared" si="128"/>
        <v>0</v>
      </c>
      <c r="BE286" s="16"/>
      <c r="BF286" s="16">
        <f t="shared" si="130"/>
        <v>0</v>
      </c>
    </row>
    <row r="287" spans="1:58" outlineLevel="1">
      <c r="A287" s="10">
        <v>286</v>
      </c>
      <c r="B287" s="204"/>
      <c r="C287" s="42" t="s">
        <v>227</v>
      </c>
      <c r="D287" s="35">
        <v>105</v>
      </c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  <c r="AA287" s="16"/>
      <c r="AB287" s="16"/>
      <c r="AC287" s="16">
        <f t="shared" si="129"/>
        <v>0</v>
      </c>
      <c r="AD287" s="16"/>
      <c r="AE287" s="16"/>
      <c r="AF287" s="16"/>
      <c r="AG287" s="16"/>
      <c r="AH287" s="16"/>
      <c r="AI287" s="16"/>
      <c r="AJ287" s="16"/>
      <c r="AK287" s="16"/>
      <c r="AL287" s="16"/>
      <c r="AM287" s="16"/>
      <c r="AN287" s="16"/>
      <c r="AO287" s="16"/>
      <c r="AP287" s="16"/>
      <c r="AQ287" s="16"/>
      <c r="AR287" s="16"/>
      <c r="AS287" s="16"/>
      <c r="AT287" s="16"/>
      <c r="AU287" s="16"/>
      <c r="AV287" s="16"/>
      <c r="AW287" s="16"/>
      <c r="AX287" s="16"/>
      <c r="AY287" s="16"/>
      <c r="AZ287" s="16"/>
      <c r="BA287" s="16"/>
      <c r="BB287" s="16">
        <f t="shared" si="122"/>
        <v>0</v>
      </c>
      <c r="BC287" s="16">
        <f t="shared" si="127"/>
        <v>0</v>
      </c>
      <c r="BD287" s="16">
        <f t="shared" si="128"/>
        <v>0</v>
      </c>
      <c r="BE287" s="16"/>
      <c r="BF287" s="16">
        <f t="shared" si="130"/>
        <v>0</v>
      </c>
    </row>
    <row r="288" spans="1:58" outlineLevel="1">
      <c r="A288" s="10">
        <v>287</v>
      </c>
      <c r="B288" s="204"/>
      <c r="C288" s="42" t="s">
        <v>236</v>
      </c>
      <c r="D288" s="35">
        <v>105</v>
      </c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  <c r="AA288" s="16"/>
      <c r="AB288" s="16"/>
      <c r="AC288" s="16">
        <f t="shared" si="129"/>
        <v>0</v>
      </c>
      <c r="AD288" s="16"/>
      <c r="AE288" s="16"/>
      <c r="AF288" s="16"/>
      <c r="AG288" s="16"/>
      <c r="AH288" s="16"/>
      <c r="AI288" s="16"/>
      <c r="AJ288" s="16"/>
      <c r="AK288" s="16"/>
      <c r="AL288" s="16"/>
      <c r="AM288" s="16"/>
      <c r="AN288" s="16"/>
      <c r="AO288" s="16"/>
      <c r="AP288" s="16"/>
      <c r="AQ288" s="16"/>
      <c r="AR288" s="16"/>
      <c r="AS288" s="16"/>
      <c r="AT288" s="16"/>
      <c r="AU288" s="16"/>
      <c r="AV288" s="16"/>
      <c r="AW288" s="16"/>
      <c r="AX288" s="16"/>
      <c r="AY288" s="16"/>
      <c r="AZ288" s="16"/>
      <c r="BA288" s="16"/>
      <c r="BB288" s="16">
        <f t="shared" si="122"/>
        <v>0</v>
      </c>
      <c r="BC288" s="16">
        <f t="shared" si="127"/>
        <v>0</v>
      </c>
      <c r="BD288" s="16">
        <f t="shared" si="128"/>
        <v>0</v>
      </c>
      <c r="BE288" s="16"/>
      <c r="BF288" s="16">
        <f t="shared" si="130"/>
        <v>0</v>
      </c>
    </row>
    <row r="289" spans="1:58" outlineLevel="1">
      <c r="A289" s="10">
        <v>288</v>
      </c>
      <c r="B289" s="204"/>
      <c r="C289" s="42" t="s">
        <v>246</v>
      </c>
      <c r="D289" s="35">
        <v>105</v>
      </c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  <c r="AA289" s="16"/>
      <c r="AB289" s="16"/>
      <c r="AC289" s="16">
        <f t="shared" si="129"/>
        <v>0</v>
      </c>
      <c r="AD289" s="16"/>
      <c r="AE289" s="16"/>
      <c r="AF289" s="16"/>
      <c r="AG289" s="16"/>
      <c r="AH289" s="16"/>
      <c r="AI289" s="16"/>
      <c r="AJ289" s="16"/>
      <c r="AK289" s="16"/>
      <c r="AL289" s="16"/>
      <c r="AM289" s="16"/>
      <c r="AN289" s="16"/>
      <c r="AO289" s="16"/>
      <c r="AP289" s="16"/>
      <c r="AQ289" s="16"/>
      <c r="AR289" s="16"/>
      <c r="AS289" s="16"/>
      <c r="AT289" s="16"/>
      <c r="AU289" s="16"/>
      <c r="AV289" s="16"/>
      <c r="AW289" s="16"/>
      <c r="AX289" s="16"/>
      <c r="AY289" s="16"/>
      <c r="AZ289" s="16"/>
      <c r="BA289" s="16"/>
      <c r="BB289" s="16">
        <f t="shared" si="122"/>
        <v>0</v>
      </c>
      <c r="BC289" s="16">
        <f t="shared" si="127"/>
        <v>0</v>
      </c>
      <c r="BD289" s="16">
        <f t="shared" si="128"/>
        <v>0</v>
      </c>
      <c r="BE289" s="16"/>
      <c r="BF289" s="16">
        <f t="shared" si="130"/>
        <v>0</v>
      </c>
    </row>
    <row r="290" spans="1:58">
      <c r="A290" s="10">
        <v>289</v>
      </c>
      <c r="B290" s="205"/>
      <c r="C290" s="57" t="s">
        <v>257</v>
      </c>
      <c r="D290" s="58">
        <v>105</v>
      </c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  <c r="AA290" s="16"/>
      <c r="AB290" s="16"/>
      <c r="AC290" s="16">
        <f t="shared" si="129"/>
        <v>0</v>
      </c>
      <c r="AD290" s="16"/>
      <c r="AE290" s="16"/>
      <c r="AF290" s="16"/>
      <c r="AG290" s="16"/>
      <c r="AH290" s="16"/>
      <c r="AI290" s="16"/>
      <c r="AJ290" s="16"/>
      <c r="AK290" s="16"/>
      <c r="AL290" s="16"/>
      <c r="AM290" s="16"/>
      <c r="AN290" s="16"/>
      <c r="AO290" s="16"/>
      <c r="AP290" s="16"/>
      <c r="AQ290" s="16"/>
      <c r="AR290" s="16"/>
      <c r="AS290" s="16"/>
      <c r="AT290" s="16"/>
      <c r="AU290" s="16"/>
      <c r="AV290" s="16"/>
      <c r="AW290" s="16"/>
      <c r="AX290" s="16"/>
      <c r="AY290" s="16"/>
      <c r="AZ290" s="16"/>
      <c r="BA290" s="16"/>
      <c r="BB290" s="16">
        <f t="shared" ref="BB290:BB321" si="141">SUM(AD290:BA290)</f>
        <v>0</v>
      </c>
      <c r="BC290" s="16">
        <f t="shared" si="127"/>
        <v>0</v>
      </c>
      <c r="BD290" s="16">
        <f t="shared" si="128"/>
        <v>0</v>
      </c>
      <c r="BE290" s="16"/>
      <c r="BF290" s="16">
        <f t="shared" si="130"/>
        <v>0</v>
      </c>
    </row>
    <row r="291" spans="1:58">
      <c r="A291" s="10">
        <v>290</v>
      </c>
      <c r="B291" s="199" t="s">
        <v>265</v>
      </c>
      <c r="C291" s="206"/>
      <c r="D291" s="207"/>
      <c r="E291" s="21">
        <f>SUM(E285:E290)</f>
        <v>0</v>
      </c>
      <c r="F291" s="22">
        <f>SUM(F285:F290)</f>
        <v>0</v>
      </c>
      <c r="G291" s="22">
        <f t="shared" ref="G291:BA291" si="142">SUM(G285:G290)</f>
        <v>0</v>
      </c>
      <c r="H291" s="22">
        <f t="shared" si="142"/>
        <v>0</v>
      </c>
      <c r="I291" s="22">
        <f t="shared" si="142"/>
        <v>0</v>
      </c>
      <c r="J291" s="22">
        <f t="shared" si="142"/>
        <v>0</v>
      </c>
      <c r="K291" s="22">
        <f t="shared" si="142"/>
        <v>0</v>
      </c>
      <c r="L291" s="22">
        <f t="shared" si="142"/>
        <v>0</v>
      </c>
      <c r="M291" s="22">
        <f t="shared" si="142"/>
        <v>0</v>
      </c>
      <c r="N291" s="22">
        <f t="shared" si="142"/>
        <v>0</v>
      </c>
      <c r="O291" s="22">
        <f t="shared" si="142"/>
        <v>0</v>
      </c>
      <c r="P291" s="22">
        <f t="shared" si="142"/>
        <v>0</v>
      </c>
      <c r="Q291" s="22">
        <f t="shared" si="142"/>
        <v>0</v>
      </c>
      <c r="R291" s="22">
        <f t="shared" si="142"/>
        <v>0</v>
      </c>
      <c r="S291" s="22">
        <f t="shared" si="142"/>
        <v>0</v>
      </c>
      <c r="T291" s="22">
        <f t="shared" si="142"/>
        <v>0</v>
      </c>
      <c r="U291" s="22">
        <f t="shared" si="142"/>
        <v>0</v>
      </c>
      <c r="V291" s="22">
        <f t="shared" si="142"/>
        <v>0</v>
      </c>
      <c r="W291" s="22">
        <f t="shared" si="142"/>
        <v>0</v>
      </c>
      <c r="X291" s="22">
        <f t="shared" si="142"/>
        <v>0</v>
      </c>
      <c r="Y291" s="22">
        <f t="shared" si="142"/>
        <v>0</v>
      </c>
      <c r="Z291" s="22">
        <f t="shared" si="142"/>
        <v>0</v>
      </c>
      <c r="AA291" s="22">
        <f t="shared" si="142"/>
        <v>0</v>
      </c>
      <c r="AB291" s="22">
        <f t="shared" si="142"/>
        <v>0</v>
      </c>
      <c r="AC291" s="22">
        <f t="shared" si="129"/>
        <v>0</v>
      </c>
      <c r="AD291" s="22">
        <f t="shared" si="142"/>
        <v>0</v>
      </c>
      <c r="AE291" s="22">
        <f t="shared" si="142"/>
        <v>0</v>
      </c>
      <c r="AF291" s="22">
        <f t="shared" si="142"/>
        <v>0</v>
      </c>
      <c r="AG291" s="22">
        <f t="shared" si="142"/>
        <v>0</v>
      </c>
      <c r="AH291" s="22">
        <f t="shared" si="142"/>
        <v>0</v>
      </c>
      <c r="AI291" s="22">
        <f t="shared" si="142"/>
        <v>0</v>
      </c>
      <c r="AJ291" s="22">
        <f t="shared" si="142"/>
        <v>0</v>
      </c>
      <c r="AK291" s="22">
        <f t="shared" si="142"/>
        <v>0</v>
      </c>
      <c r="AL291" s="22">
        <f t="shared" si="142"/>
        <v>0</v>
      </c>
      <c r="AM291" s="22">
        <f t="shared" si="142"/>
        <v>0</v>
      </c>
      <c r="AN291" s="22">
        <f t="shared" si="142"/>
        <v>0</v>
      </c>
      <c r="AO291" s="22">
        <f t="shared" si="142"/>
        <v>0</v>
      </c>
      <c r="AP291" s="22">
        <f t="shared" si="142"/>
        <v>0</v>
      </c>
      <c r="AQ291" s="22">
        <f t="shared" si="142"/>
        <v>0</v>
      </c>
      <c r="AR291" s="22">
        <f t="shared" si="142"/>
        <v>0</v>
      </c>
      <c r="AS291" s="22">
        <f t="shared" si="142"/>
        <v>0</v>
      </c>
      <c r="AT291" s="22">
        <f t="shared" si="142"/>
        <v>0</v>
      </c>
      <c r="AU291" s="22">
        <f t="shared" si="142"/>
        <v>0</v>
      </c>
      <c r="AV291" s="22">
        <f t="shared" si="142"/>
        <v>0</v>
      </c>
      <c r="AW291" s="22">
        <f t="shared" si="142"/>
        <v>0</v>
      </c>
      <c r="AX291" s="22">
        <f t="shared" si="142"/>
        <v>0</v>
      </c>
      <c r="AY291" s="22">
        <f t="shared" si="142"/>
        <v>0</v>
      </c>
      <c r="AZ291" s="22">
        <f t="shared" si="142"/>
        <v>0</v>
      </c>
      <c r="BA291" s="22">
        <f t="shared" si="142"/>
        <v>0</v>
      </c>
      <c r="BB291" s="22">
        <f t="shared" si="141"/>
        <v>0</v>
      </c>
      <c r="BC291" s="22">
        <f t="shared" si="127"/>
        <v>0</v>
      </c>
      <c r="BD291" s="22">
        <f t="shared" si="128"/>
        <v>0</v>
      </c>
      <c r="BE291" s="22">
        <f t="shared" ref="BE291" si="143">SUM(BE285:BE290)</f>
        <v>0</v>
      </c>
      <c r="BF291" s="22">
        <f t="shared" si="130"/>
        <v>0</v>
      </c>
    </row>
    <row r="292" spans="1:58" ht="31.5">
      <c r="A292" s="10">
        <v>291</v>
      </c>
      <c r="B292" s="59" t="s">
        <v>266</v>
      </c>
      <c r="C292" s="62" t="s">
        <v>266</v>
      </c>
      <c r="D292" s="63">
        <v>106</v>
      </c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  <c r="AA292" s="16"/>
      <c r="AB292" s="16"/>
      <c r="AC292" s="16">
        <f t="shared" si="129"/>
        <v>0</v>
      </c>
      <c r="AD292" s="16"/>
      <c r="AE292" s="16"/>
      <c r="AF292" s="16"/>
      <c r="AG292" s="16"/>
      <c r="AH292" s="16"/>
      <c r="AI292" s="16"/>
      <c r="AJ292" s="16"/>
      <c r="AK292" s="16"/>
      <c r="AL292" s="16"/>
      <c r="AM292" s="16"/>
      <c r="AN292" s="16"/>
      <c r="AO292" s="16"/>
      <c r="AP292" s="16"/>
      <c r="AQ292" s="16"/>
      <c r="AR292" s="16"/>
      <c r="AS292" s="16"/>
      <c r="AT292" s="16"/>
      <c r="AU292" s="16"/>
      <c r="AV292" s="16"/>
      <c r="AW292" s="16"/>
      <c r="AX292" s="16"/>
      <c r="AY292" s="16"/>
      <c r="AZ292" s="16"/>
      <c r="BA292" s="16"/>
      <c r="BB292" s="16">
        <f t="shared" si="141"/>
        <v>0</v>
      </c>
      <c r="BC292" s="16">
        <f t="shared" si="127"/>
        <v>0</v>
      </c>
      <c r="BD292" s="16">
        <f t="shared" si="128"/>
        <v>0</v>
      </c>
      <c r="BE292" s="16"/>
      <c r="BF292" s="16">
        <f t="shared" si="130"/>
        <v>0</v>
      </c>
    </row>
    <row r="293" spans="1:58">
      <c r="A293" s="10">
        <v>292</v>
      </c>
      <c r="B293" s="199" t="s">
        <v>267</v>
      </c>
      <c r="C293" s="201"/>
      <c r="D293" s="202"/>
      <c r="E293" s="21">
        <f>SUM(E292)</f>
        <v>0</v>
      </c>
      <c r="F293" s="22">
        <f>SUM(F292)</f>
        <v>0</v>
      </c>
      <c r="G293" s="22">
        <f t="shared" ref="G293:BA293" si="144">SUM(G292)</f>
        <v>0</v>
      </c>
      <c r="H293" s="22">
        <f t="shared" si="144"/>
        <v>0</v>
      </c>
      <c r="I293" s="22">
        <f t="shared" si="144"/>
        <v>0</v>
      </c>
      <c r="J293" s="22">
        <f t="shared" si="144"/>
        <v>0</v>
      </c>
      <c r="K293" s="22">
        <f t="shared" si="144"/>
        <v>0</v>
      </c>
      <c r="L293" s="22">
        <f t="shared" si="144"/>
        <v>0</v>
      </c>
      <c r="M293" s="22">
        <f t="shared" si="144"/>
        <v>0</v>
      </c>
      <c r="N293" s="22">
        <f t="shared" si="144"/>
        <v>0</v>
      </c>
      <c r="O293" s="22">
        <f t="shared" si="144"/>
        <v>0</v>
      </c>
      <c r="P293" s="22">
        <f t="shared" si="144"/>
        <v>0</v>
      </c>
      <c r="Q293" s="22">
        <f t="shared" si="144"/>
        <v>0</v>
      </c>
      <c r="R293" s="22">
        <f t="shared" si="144"/>
        <v>0</v>
      </c>
      <c r="S293" s="22">
        <f t="shared" si="144"/>
        <v>0</v>
      </c>
      <c r="T293" s="22">
        <f t="shared" si="144"/>
        <v>0</v>
      </c>
      <c r="U293" s="22">
        <f t="shared" si="144"/>
        <v>0</v>
      </c>
      <c r="V293" s="22">
        <f t="shared" si="144"/>
        <v>0</v>
      </c>
      <c r="W293" s="22">
        <f t="shared" si="144"/>
        <v>0</v>
      </c>
      <c r="X293" s="22">
        <f t="shared" si="144"/>
        <v>0</v>
      </c>
      <c r="Y293" s="22">
        <f t="shared" si="144"/>
        <v>0</v>
      </c>
      <c r="Z293" s="22">
        <f t="shared" si="144"/>
        <v>0</v>
      </c>
      <c r="AA293" s="22">
        <f t="shared" si="144"/>
        <v>0</v>
      </c>
      <c r="AB293" s="22">
        <f t="shared" si="144"/>
        <v>0</v>
      </c>
      <c r="AC293" s="22">
        <f t="shared" si="129"/>
        <v>0</v>
      </c>
      <c r="AD293" s="22">
        <f t="shared" si="144"/>
        <v>0</v>
      </c>
      <c r="AE293" s="22">
        <f t="shared" si="144"/>
        <v>0</v>
      </c>
      <c r="AF293" s="22">
        <f t="shared" si="144"/>
        <v>0</v>
      </c>
      <c r="AG293" s="22">
        <f t="shared" si="144"/>
        <v>0</v>
      </c>
      <c r="AH293" s="22">
        <f t="shared" si="144"/>
        <v>0</v>
      </c>
      <c r="AI293" s="22">
        <f t="shared" si="144"/>
        <v>0</v>
      </c>
      <c r="AJ293" s="22">
        <f t="shared" si="144"/>
        <v>0</v>
      </c>
      <c r="AK293" s="22">
        <f t="shared" si="144"/>
        <v>0</v>
      </c>
      <c r="AL293" s="22">
        <f t="shared" si="144"/>
        <v>0</v>
      </c>
      <c r="AM293" s="22">
        <f t="shared" si="144"/>
        <v>0</v>
      </c>
      <c r="AN293" s="22">
        <f t="shared" si="144"/>
        <v>0</v>
      </c>
      <c r="AO293" s="22">
        <f t="shared" si="144"/>
        <v>0</v>
      </c>
      <c r="AP293" s="22">
        <f t="shared" si="144"/>
        <v>0</v>
      </c>
      <c r="AQ293" s="22">
        <f t="shared" si="144"/>
        <v>0</v>
      </c>
      <c r="AR293" s="22">
        <f t="shared" si="144"/>
        <v>0</v>
      </c>
      <c r="AS293" s="22">
        <f t="shared" si="144"/>
        <v>0</v>
      </c>
      <c r="AT293" s="22">
        <f t="shared" si="144"/>
        <v>0</v>
      </c>
      <c r="AU293" s="22">
        <f t="shared" si="144"/>
        <v>0</v>
      </c>
      <c r="AV293" s="22">
        <f t="shared" si="144"/>
        <v>0</v>
      </c>
      <c r="AW293" s="22">
        <f t="shared" si="144"/>
        <v>0</v>
      </c>
      <c r="AX293" s="22">
        <f t="shared" si="144"/>
        <v>0</v>
      </c>
      <c r="AY293" s="22">
        <f t="shared" si="144"/>
        <v>0</v>
      </c>
      <c r="AZ293" s="22">
        <f t="shared" si="144"/>
        <v>0</v>
      </c>
      <c r="BA293" s="22">
        <f t="shared" si="144"/>
        <v>0</v>
      </c>
      <c r="BB293" s="22">
        <f t="shared" si="141"/>
        <v>0</v>
      </c>
      <c r="BC293" s="22">
        <f t="shared" si="127"/>
        <v>0</v>
      </c>
      <c r="BD293" s="22">
        <f t="shared" si="128"/>
        <v>0</v>
      </c>
      <c r="BE293" s="22">
        <f t="shared" ref="BE293" si="145">SUM(BE292)</f>
        <v>0</v>
      </c>
      <c r="BF293" s="22">
        <f t="shared" si="130"/>
        <v>0</v>
      </c>
    </row>
    <row r="294" spans="1:58" outlineLevel="1">
      <c r="A294" s="10">
        <v>293</v>
      </c>
      <c r="B294" s="203" t="s">
        <v>268</v>
      </c>
      <c r="C294" s="55" t="s">
        <v>216</v>
      </c>
      <c r="D294" s="56">
        <v>107</v>
      </c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  <c r="AA294" s="16"/>
      <c r="AB294" s="16"/>
      <c r="AC294" s="16">
        <f t="shared" si="129"/>
        <v>0</v>
      </c>
      <c r="AD294" s="16"/>
      <c r="AE294" s="16"/>
      <c r="AF294" s="16"/>
      <c r="AG294" s="16"/>
      <c r="AH294" s="16"/>
      <c r="AI294" s="16"/>
      <c r="AJ294" s="16"/>
      <c r="AK294" s="16"/>
      <c r="AL294" s="16"/>
      <c r="AM294" s="16"/>
      <c r="AN294" s="16"/>
      <c r="AO294" s="16"/>
      <c r="AP294" s="16"/>
      <c r="AQ294" s="16"/>
      <c r="AR294" s="16"/>
      <c r="AS294" s="16"/>
      <c r="AT294" s="16"/>
      <c r="AU294" s="16"/>
      <c r="AV294" s="16"/>
      <c r="AW294" s="16"/>
      <c r="AX294" s="16"/>
      <c r="AY294" s="16"/>
      <c r="AZ294" s="16"/>
      <c r="BA294" s="16"/>
      <c r="BB294" s="16">
        <f t="shared" si="141"/>
        <v>0</v>
      </c>
      <c r="BC294" s="16">
        <f t="shared" si="127"/>
        <v>0</v>
      </c>
      <c r="BD294" s="16">
        <f t="shared" si="128"/>
        <v>0</v>
      </c>
      <c r="BE294" s="16"/>
      <c r="BF294" s="16">
        <f t="shared" si="130"/>
        <v>0</v>
      </c>
    </row>
    <row r="295" spans="1:58" outlineLevel="1">
      <c r="A295" s="10">
        <v>294</v>
      </c>
      <c r="B295" s="204"/>
      <c r="C295" s="42" t="s">
        <v>221</v>
      </c>
      <c r="D295" s="35">
        <v>107</v>
      </c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  <c r="AA295" s="16"/>
      <c r="AB295" s="16"/>
      <c r="AC295" s="16">
        <f t="shared" si="129"/>
        <v>0</v>
      </c>
      <c r="AD295" s="16"/>
      <c r="AE295" s="16"/>
      <c r="AF295" s="16"/>
      <c r="AG295" s="16"/>
      <c r="AH295" s="16"/>
      <c r="AI295" s="16"/>
      <c r="AJ295" s="16"/>
      <c r="AK295" s="16"/>
      <c r="AL295" s="16"/>
      <c r="AM295" s="16"/>
      <c r="AN295" s="16"/>
      <c r="AO295" s="16"/>
      <c r="AP295" s="16"/>
      <c r="AQ295" s="16"/>
      <c r="AR295" s="16"/>
      <c r="AS295" s="16"/>
      <c r="AT295" s="16"/>
      <c r="AU295" s="16"/>
      <c r="AV295" s="16"/>
      <c r="AW295" s="16"/>
      <c r="AX295" s="16"/>
      <c r="AY295" s="16"/>
      <c r="AZ295" s="16"/>
      <c r="BA295" s="16"/>
      <c r="BB295" s="16">
        <f t="shared" si="141"/>
        <v>0</v>
      </c>
      <c r="BC295" s="16">
        <f t="shared" si="127"/>
        <v>0</v>
      </c>
      <c r="BD295" s="16">
        <f t="shared" si="128"/>
        <v>0</v>
      </c>
      <c r="BE295" s="16"/>
      <c r="BF295" s="16">
        <f t="shared" si="130"/>
        <v>0</v>
      </c>
    </row>
    <row r="296" spans="1:58" outlineLevel="1">
      <c r="A296" s="10">
        <v>295</v>
      </c>
      <c r="B296" s="204"/>
      <c r="C296" s="42" t="s">
        <v>227</v>
      </c>
      <c r="D296" s="35">
        <v>107</v>
      </c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  <c r="AA296" s="16"/>
      <c r="AB296" s="16"/>
      <c r="AC296" s="16">
        <f t="shared" si="129"/>
        <v>0</v>
      </c>
      <c r="AD296" s="16"/>
      <c r="AE296" s="16"/>
      <c r="AF296" s="16"/>
      <c r="AG296" s="16"/>
      <c r="AH296" s="16"/>
      <c r="AI296" s="16"/>
      <c r="AJ296" s="16"/>
      <c r="AK296" s="16"/>
      <c r="AL296" s="16"/>
      <c r="AM296" s="16"/>
      <c r="AN296" s="16"/>
      <c r="AO296" s="16"/>
      <c r="AP296" s="16"/>
      <c r="AQ296" s="16"/>
      <c r="AR296" s="16"/>
      <c r="AS296" s="16"/>
      <c r="AT296" s="16"/>
      <c r="AU296" s="16"/>
      <c r="AV296" s="16"/>
      <c r="AW296" s="16"/>
      <c r="AX296" s="16"/>
      <c r="AY296" s="16"/>
      <c r="AZ296" s="16"/>
      <c r="BA296" s="16"/>
      <c r="BB296" s="16">
        <f t="shared" si="141"/>
        <v>0</v>
      </c>
      <c r="BC296" s="16">
        <f t="shared" si="127"/>
        <v>0</v>
      </c>
      <c r="BD296" s="16">
        <f t="shared" si="128"/>
        <v>0</v>
      </c>
      <c r="BE296" s="16"/>
      <c r="BF296" s="16">
        <f t="shared" si="130"/>
        <v>0</v>
      </c>
    </row>
    <row r="297" spans="1:58" outlineLevel="1">
      <c r="A297" s="10">
        <v>296</v>
      </c>
      <c r="B297" s="204"/>
      <c r="C297" s="42" t="s">
        <v>236</v>
      </c>
      <c r="D297" s="35">
        <v>107</v>
      </c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  <c r="AA297" s="16"/>
      <c r="AB297" s="16"/>
      <c r="AC297" s="16">
        <f t="shared" si="129"/>
        <v>0</v>
      </c>
      <c r="AD297" s="16"/>
      <c r="AE297" s="16"/>
      <c r="AF297" s="16"/>
      <c r="AG297" s="16"/>
      <c r="AH297" s="16"/>
      <c r="AI297" s="16"/>
      <c r="AJ297" s="16"/>
      <c r="AK297" s="16"/>
      <c r="AL297" s="16"/>
      <c r="AM297" s="16"/>
      <c r="AN297" s="16"/>
      <c r="AO297" s="16"/>
      <c r="AP297" s="16"/>
      <c r="AQ297" s="16"/>
      <c r="AR297" s="16"/>
      <c r="AS297" s="16"/>
      <c r="AT297" s="16"/>
      <c r="AU297" s="16"/>
      <c r="AV297" s="16"/>
      <c r="AW297" s="16"/>
      <c r="AX297" s="16"/>
      <c r="AY297" s="16"/>
      <c r="AZ297" s="16"/>
      <c r="BA297" s="16"/>
      <c r="BB297" s="16">
        <f t="shared" si="141"/>
        <v>0</v>
      </c>
      <c r="BC297" s="16">
        <f t="shared" si="127"/>
        <v>0</v>
      </c>
      <c r="BD297" s="16">
        <f t="shared" si="128"/>
        <v>0</v>
      </c>
      <c r="BE297" s="16"/>
      <c r="BF297" s="16">
        <f t="shared" si="130"/>
        <v>0</v>
      </c>
    </row>
    <row r="298" spans="1:58" outlineLevel="1">
      <c r="A298" s="10">
        <v>297</v>
      </c>
      <c r="B298" s="204"/>
      <c r="C298" s="42" t="s">
        <v>246</v>
      </c>
      <c r="D298" s="35">
        <v>107</v>
      </c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  <c r="AA298" s="16"/>
      <c r="AB298" s="16"/>
      <c r="AC298" s="16">
        <f t="shared" si="129"/>
        <v>0</v>
      </c>
      <c r="AD298" s="16"/>
      <c r="AE298" s="16"/>
      <c r="AF298" s="16"/>
      <c r="AG298" s="16"/>
      <c r="AH298" s="16"/>
      <c r="AI298" s="16"/>
      <c r="AJ298" s="16"/>
      <c r="AK298" s="16"/>
      <c r="AL298" s="16"/>
      <c r="AM298" s="16"/>
      <c r="AN298" s="16"/>
      <c r="AO298" s="16"/>
      <c r="AP298" s="16"/>
      <c r="AQ298" s="16"/>
      <c r="AR298" s="16"/>
      <c r="AS298" s="16"/>
      <c r="AT298" s="16"/>
      <c r="AU298" s="16"/>
      <c r="AV298" s="16"/>
      <c r="AW298" s="16"/>
      <c r="AX298" s="16"/>
      <c r="AY298" s="16"/>
      <c r="AZ298" s="16"/>
      <c r="BA298" s="16"/>
      <c r="BB298" s="16">
        <f t="shared" si="141"/>
        <v>0</v>
      </c>
      <c r="BC298" s="16">
        <f t="shared" si="127"/>
        <v>0</v>
      </c>
      <c r="BD298" s="16">
        <f t="shared" si="128"/>
        <v>0</v>
      </c>
      <c r="BE298" s="16"/>
      <c r="BF298" s="16">
        <f t="shared" si="130"/>
        <v>0</v>
      </c>
    </row>
    <row r="299" spans="1:58">
      <c r="A299" s="10">
        <v>298</v>
      </c>
      <c r="B299" s="205"/>
      <c r="C299" s="57" t="s">
        <v>257</v>
      </c>
      <c r="D299" s="58">
        <v>107</v>
      </c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  <c r="AA299" s="16"/>
      <c r="AB299" s="16"/>
      <c r="AC299" s="16">
        <f t="shared" si="129"/>
        <v>0</v>
      </c>
      <c r="AD299" s="16"/>
      <c r="AE299" s="16"/>
      <c r="AF299" s="16"/>
      <c r="AG299" s="16"/>
      <c r="AH299" s="16"/>
      <c r="AI299" s="16"/>
      <c r="AJ299" s="16"/>
      <c r="AK299" s="16"/>
      <c r="AL299" s="16"/>
      <c r="AM299" s="16"/>
      <c r="AN299" s="16"/>
      <c r="AO299" s="16"/>
      <c r="AP299" s="16"/>
      <c r="AQ299" s="16"/>
      <c r="AR299" s="16"/>
      <c r="AS299" s="16"/>
      <c r="AT299" s="16"/>
      <c r="AU299" s="16"/>
      <c r="AV299" s="16"/>
      <c r="AW299" s="16"/>
      <c r="AX299" s="16"/>
      <c r="AY299" s="16"/>
      <c r="AZ299" s="16"/>
      <c r="BA299" s="16"/>
      <c r="BB299" s="16">
        <f t="shared" si="141"/>
        <v>0</v>
      </c>
      <c r="BC299" s="16">
        <f t="shared" si="127"/>
        <v>0</v>
      </c>
      <c r="BD299" s="16">
        <f t="shared" si="128"/>
        <v>0</v>
      </c>
      <c r="BE299" s="16"/>
      <c r="BF299" s="16">
        <f t="shared" si="130"/>
        <v>0</v>
      </c>
    </row>
    <row r="300" spans="1:58">
      <c r="A300" s="10">
        <v>299</v>
      </c>
      <c r="B300" s="199" t="s">
        <v>269</v>
      </c>
      <c r="C300" s="199"/>
      <c r="D300" s="200"/>
      <c r="E300" s="21">
        <f>SUM(E294:E299)</f>
        <v>0</v>
      </c>
      <c r="F300" s="22">
        <f>SUM(F294:F299)</f>
        <v>0</v>
      </c>
      <c r="G300" s="22">
        <f t="shared" ref="G300:BA300" si="146">SUM(G294:G299)</f>
        <v>0</v>
      </c>
      <c r="H300" s="22">
        <f t="shared" si="146"/>
        <v>0</v>
      </c>
      <c r="I300" s="22">
        <f t="shared" si="146"/>
        <v>0</v>
      </c>
      <c r="J300" s="22">
        <f t="shared" si="146"/>
        <v>0</v>
      </c>
      <c r="K300" s="22">
        <f t="shared" si="146"/>
        <v>0</v>
      </c>
      <c r="L300" s="22">
        <f t="shared" si="146"/>
        <v>0</v>
      </c>
      <c r="M300" s="22">
        <f t="shared" si="146"/>
        <v>0</v>
      </c>
      <c r="N300" s="22">
        <f t="shared" si="146"/>
        <v>0</v>
      </c>
      <c r="O300" s="22">
        <f t="shared" si="146"/>
        <v>0</v>
      </c>
      <c r="P300" s="22">
        <f t="shared" si="146"/>
        <v>0</v>
      </c>
      <c r="Q300" s="22">
        <f t="shared" si="146"/>
        <v>0</v>
      </c>
      <c r="R300" s="22">
        <f t="shared" si="146"/>
        <v>0</v>
      </c>
      <c r="S300" s="22">
        <f t="shared" si="146"/>
        <v>0</v>
      </c>
      <c r="T300" s="22">
        <f t="shared" si="146"/>
        <v>0</v>
      </c>
      <c r="U300" s="22">
        <f t="shared" si="146"/>
        <v>0</v>
      </c>
      <c r="V300" s="22">
        <f t="shared" si="146"/>
        <v>0</v>
      </c>
      <c r="W300" s="22">
        <f t="shared" si="146"/>
        <v>0</v>
      </c>
      <c r="X300" s="22">
        <f t="shared" si="146"/>
        <v>0</v>
      </c>
      <c r="Y300" s="22">
        <f t="shared" si="146"/>
        <v>0</v>
      </c>
      <c r="Z300" s="22">
        <f t="shared" si="146"/>
        <v>0</v>
      </c>
      <c r="AA300" s="22">
        <f t="shared" si="146"/>
        <v>0</v>
      </c>
      <c r="AB300" s="22">
        <f t="shared" si="146"/>
        <v>0</v>
      </c>
      <c r="AC300" s="22">
        <f t="shared" si="129"/>
        <v>0</v>
      </c>
      <c r="AD300" s="22">
        <f t="shared" si="146"/>
        <v>0</v>
      </c>
      <c r="AE300" s="22">
        <f t="shared" si="146"/>
        <v>0</v>
      </c>
      <c r="AF300" s="22">
        <f t="shared" si="146"/>
        <v>0</v>
      </c>
      <c r="AG300" s="22">
        <f t="shared" si="146"/>
        <v>0</v>
      </c>
      <c r="AH300" s="22">
        <f t="shared" si="146"/>
        <v>0</v>
      </c>
      <c r="AI300" s="22">
        <f t="shared" si="146"/>
        <v>0</v>
      </c>
      <c r="AJ300" s="22">
        <f t="shared" si="146"/>
        <v>0</v>
      </c>
      <c r="AK300" s="22">
        <f t="shared" si="146"/>
        <v>0</v>
      </c>
      <c r="AL300" s="22">
        <f t="shared" si="146"/>
        <v>0</v>
      </c>
      <c r="AM300" s="22">
        <f t="shared" si="146"/>
        <v>0</v>
      </c>
      <c r="AN300" s="22">
        <f t="shared" si="146"/>
        <v>0</v>
      </c>
      <c r="AO300" s="22">
        <f t="shared" si="146"/>
        <v>0</v>
      </c>
      <c r="AP300" s="22">
        <f t="shared" si="146"/>
        <v>0</v>
      </c>
      <c r="AQ300" s="22">
        <f t="shared" si="146"/>
        <v>0</v>
      </c>
      <c r="AR300" s="22">
        <f t="shared" si="146"/>
        <v>0</v>
      </c>
      <c r="AS300" s="22">
        <f t="shared" si="146"/>
        <v>0</v>
      </c>
      <c r="AT300" s="22">
        <f t="shared" si="146"/>
        <v>0</v>
      </c>
      <c r="AU300" s="22">
        <f t="shared" si="146"/>
        <v>0</v>
      </c>
      <c r="AV300" s="22">
        <f t="shared" si="146"/>
        <v>0</v>
      </c>
      <c r="AW300" s="22">
        <f t="shared" si="146"/>
        <v>0</v>
      </c>
      <c r="AX300" s="22">
        <f t="shared" si="146"/>
        <v>0</v>
      </c>
      <c r="AY300" s="22">
        <f t="shared" si="146"/>
        <v>0</v>
      </c>
      <c r="AZ300" s="22">
        <f t="shared" si="146"/>
        <v>0</v>
      </c>
      <c r="BA300" s="22">
        <f t="shared" si="146"/>
        <v>0</v>
      </c>
      <c r="BB300" s="22">
        <f t="shared" si="141"/>
        <v>0</v>
      </c>
      <c r="BC300" s="22">
        <f t="shared" si="127"/>
        <v>0</v>
      </c>
      <c r="BD300" s="22">
        <f t="shared" si="128"/>
        <v>0</v>
      </c>
      <c r="BE300" s="22">
        <f t="shared" ref="BE300" si="147">SUM(BE294:BE299)</f>
        <v>0</v>
      </c>
      <c r="BF300" s="22">
        <f t="shared" si="130"/>
        <v>0</v>
      </c>
    </row>
    <row r="301" spans="1:58" outlineLevel="1">
      <c r="A301" s="10">
        <v>300</v>
      </c>
      <c r="B301" s="204" t="s">
        <v>270</v>
      </c>
      <c r="C301" s="55" t="s">
        <v>216</v>
      </c>
      <c r="D301" s="56">
        <v>108</v>
      </c>
      <c r="E301" s="16">
        <v>-202373415.43000001</v>
      </c>
      <c r="F301" s="16">
        <v>0</v>
      </c>
      <c r="G301" s="16">
        <v>0</v>
      </c>
      <c r="H301" s="16">
        <v>0</v>
      </c>
      <c r="I301" s="16">
        <v>0</v>
      </c>
      <c r="J301" s="16">
        <v>0</v>
      </c>
      <c r="K301" s="16">
        <v>0</v>
      </c>
      <c r="L301" s="16">
        <v>0</v>
      </c>
      <c r="M301" s="16">
        <v>0</v>
      </c>
      <c r="N301" s="16">
        <v>0</v>
      </c>
      <c r="O301" s="16">
        <v>0</v>
      </c>
      <c r="P301" s="16">
        <v>0</v>
      </c>
      <c r="Q301" s="16">
        <v>0</v>
      </c>
      <c r="R301" s="16">
        <v>0</v>
      </c>
      <c r="S301" s="16">
        <v>0</v>
      </c>
      <c r="T301" s="16">
        <v>0</v>
      </c>
      <c r="U301" s="16">
        <v>0</v>
      </c>
      <c r="V301" s="16">
        <v>0</v>
      </c>
      <c r="W301" s="16">
        <v>0</v>
      </c>
      <c r="X301" s="16">
        <v>0</v>
      </c>
      <c r="Y301" s="16">
        <v>0</v>
      </c>
      <c r="Z301" s="16">
        <v>0</v>
      </c>
      <c r="AA301" s="16">
        <v>0</v>
      </c>
      <c r="AB301" s="16">
        <v>-2231761.8499999978</v>
      </c>
      <c r="AC301" s="16">
        <f t="shared" si="129"/>
        <v>-2231761.8499999978</v>
      </c>
      <c r="AD301" s="16">
        <v>0</v>
      </c>
      <c r="AE301" s="16">
        <v>0</v>
      </c>
      <c r="AF301" s="16">
        <v>0</v>
      </c>
      <c r="AG301" s="16">
        <v>0</v>
      </c>
      <c r="AH301" s="16">
        <v>0</v>
      </c>
      <c r="AI301" s="16">
        <v>0</v>
      </c>
      <c r="AJ301" s="16">
        <v>0</v>
      </c>
      <c r="AK301" s="16">
        <v>0</v>
      </c>
      <c r="AL301" s="16">
        <v>0</v>
      </c>
      <c r="AM301" s="16">
        <v>0</v>
      </c>
      <c r="AN301" s="16">
        <v>0</v>
      </c>
      <c r="AO301" s="16">
        <v>0</v>
      </c>
      <c r="AP301" s="16">
        <v>0</v>
      </c>
      <c r="AQ301" s="16">
        <v>2083000</v>
      </c>
      <c r="AR301" s="16">
        <v>0</v>
      </c>
      <c r="AS301" s="16">
        <v>0</v>
      </c>
      <c r="AT301" s="16">
        <v>0</v>
      </c>
      <c r="AU301" s="16">
        <v>0</v>
      </c>
      <c r="AV301" s="16">
        <v>0</v>
      </c>
      <c r="AW301" s="16">
        <v>0</v>
      </c>
      <c r="AX301" s="16">
        <v>-25563284.705269374</v>
      </c>
      <c r="AY301" s="16">
        <v>0</v>
      </c>
      <c r="AZ301" s="16">
        <v>0</v>
      </c>
      <c r="BA301" s="16">
        <v>-538.01473063230515</v>
      </c>
      <c r="BB301" s="16">
        <f t="shared" si="141"/>
        <v>-23480822.720000006</v>
      </c>
      <c r="BC301" s="16">
        <f t="shared" si="127"/>
        <v>-25712584.570000004</v>
      </c>
      <c r="BD301" s="16">
        <f t="shared" si="128"/>
        <v>-228086000</v>
      </c>
      <c r="BE301" s="16"/>
      <c r="BF301" s="16">
        <f t="shared" si="130"/>
        <v>-228086000</v>
      </c>
    </row>
    <row r="302" spans="1:58" outlineLevel="1">
      <c r="A302" s="10">
        <v>301</v>
      </c>
      <c r="B302" s="204"/>
      <c r="C302" s="42" t="s">
        <v>221</v>
      </c>
      <c r="D302" s="35">
        <v>108</v>
      </c>
      <c r="E302" s="16">
        <v>-92485466.189999998</v>
      </c>
      <c r="F302" s="16">
        <v>0</v>
      </c>
      <c r="G302" s="16">
        <v>0</v>
      </c>
      <c r="H302" s="16">
        <v>0</v>
      </c>
      <c r="I302" s="16">
        <v>0</v>
      </c>
      <c r="J302" s="16">
        <v>0</v>
      </c>
      <c r="K302" s="16">
        <v>0</v>
      </c>
      <c r="L302" s="16">
        <v>0</v>
      </c>
      <c r="M302" s="16">
        <v>0</v>
      </c>
      <c r="N302" s="16">
        <v>0</v>
      </c>
      <c r="O302" s="16">
        <v>0</v>
      </c>
      <c r="P302" s="16">
        <v>0</v>
      </c>
      <c r="Q302" s="16">
        <v>0</v>
      </c>
      <c r="R302" s="16">
        <v>0</v>
      </c>
      <c r="S302" s="16">
        <v>0</v>
      </c>
      <c r="T302" s="16">
        <v>0</v>
      </c>
      <c r="U302" s="16">
        <v>0</v>
      </c>
      <c r="V302" s="16">
        <v>0</v>
      </c>
      <c r="W302" s="16">
        <v>0</v>
      </c>
      <c r="X302" s="16">
        <v>0</v>
      </c>
      <c r="Y302" s="16">
        <v>0</v>
      </c>
      <c r="Z302" s="16">
        <v>0</v>
      </c>
      <c r="AA302" s="16">
        <v>0</v>
      </c>
      <c r="AB302" s="16">
        <v>-2507902.4699999983</v>
      </c>
      <c r="AC302" s="16">
        <f t="shared" si="129"/>
        <v>-2507902.4699999983</v>
      </c>
      <c r="AD302" s="16">
        <v>0</v>
      </c>
      <c r="AE302" s="16">
        <v>0</v>
      </c>
      <c r="AF302" s="16">
        <v>0</v>
      </c>
      <c r="AG302" s="16">
        <v>0</v>
      </c>
      <c r="AH302" s="16">
        <v>0</v>
      </c>
      <c r="AI302" s="16">
        <v>0</v>
      </c>
      <c r="AJ302" s="16">
        <v>0</v>
      </c>
      <c r="AK302" s="16">
        <v>0</v>
      </c>
      <c r="AL302" s="16">
        <v>0</v>
      </c>
      <c r="AM302" s="16">
        <v>0</v>
      </c>
      <c r="AN302" s="16">
        <v>0</v>
      </c>
      <c r="AO302" s="16">
        <v>0</v>
      </c>
      <c r="AP302" s="16">
        <v>0</v>
      </c>
      <c r="AQ302" s="16">
        <v>576000</v>
      </c>
      <c r="AR302" s="16">
        <v>182000</v>
      </c>
      <c r="AS302" s="16">
        <v>337000</v>
      </c>
      <c r="AT302" s="16">
        <v>0</v>
      </c>
      <c r="AU302" s="16">
        <v>0</v>
      </c>
      <c r="AV302" s="16">
        <v>0</v>
      </c>
      <c r="AW302" s="16">
        <v>-79549</v>
      </c>
      <c r="AX302" s="16">
        <v>0</v>
      </c>
      <c r="AY302" s="16">
        <v>0</v>
      </c>
      <c r="AZ302" s="16">
        <v>0</v>
      </c>
      <c r="BA302" s="16">
        <v>-82.34000001847744</v>
      </c>
      <c r="BB302" s="16">
        <f t="shared" si="141"/>
        <v>1015368.6599999815</v>
      </c>
      <c r="BC302" s="16">
        <f t="shared" si="127"/>
        <v>-1492533.8100000168</v>
      </c>
      <c r="BD302" s="16">
        <f t="shared" si="128"/>
        <v>-93978000.000000015</v>
      </c>
      <c r="BE302" s="16"/>
      <c r="BF302" s="16">
        <f t="shared" si="130"/>
        <v>-93978000.000000015</v>
      </c>
    </row>
    <row r="303" spans="1:58" outlineLevel="1">
      <c r="A303" s="10">
        <v>302</v>
      </c>
      <c r="B303" s="204"/>
      <c r="C303" s="42" t="s">
        <v>227</v>
      </c>
      <c r="D303" s="35">
        <v>108</v>
      </c>
      <c r="E303" s="16">
        <v>-87578969.969999999</v>
      </c>
      <c r="F303" s="16">
        <v>0</v>
      </c>
      <c r="G303" s="16">
        <v>0</v>
      </c>
      <c r="H303" s="16">
        <v>0</v>
      </c>
      <c r="I303" s="16">
        <v>0</v>
      </c>
      <c r="J303" s="16">
        <v>0</v>
      </c>
      <c r="K303" s="16">
        <v>0</v>
      </c>
      <c r="L303" s="16">
        <v>0</v>
      </c>
      <c r="M303" s="16">
        <v>0</v>
      </c>
      <c r="N303" s="16">
        <v>0</v>
      </c>
      <c r="O303" s="16">
        <v>0</v>
      </c>
      <c r="P303" s="16">
        <v>0</v>
      </c>
      <c r="Q303" s="16">
        <v>0</v>
      </c>
      <c r="R303" s="16">
        <v>0</v>
      </c>
      <c r="S303" s="16">
        <v>0</v>
      </c>
      <c r="T303" s="16">
        <v>0</v>
      </c>
      <c r="U303" s="16">
        <v>0</v>
      </c>
      <c r="V303" s="16">
        <v>0</v>
      </c>
      <c r="W303" s="16">
        <v>0</v>
      </c>
      <c r="X303" s="16">
        <v>0</v>
      </c>
      <c r="Y303" s="16">
        <v>0</v>
      </c>
      <c r="Z303" s="16">
        <v>0</v>
      </c>
      <c r="AA303" s="16">
        <v>0</v>
      </c>
      <c r="AB303" s="16">
        <v>-3433618.4600000042</v>
      </c>
      <c r="AC303" s="16">
        <f t="shared" si="129"/>
        <v>-3433618.4600000042</v>
      </c>
      <c r="AD303" s="16">
        <v>0</v>
      </c>
      <c r="AE303" s="16">
        <v>0</v>
      </c>
      <c r="AF303" s="16">
        <v>0</v>
      </c>
      <c r="AG303" s="16">
        <v>0</v>
      </c>
      <c r="AH303" s="16">
        <v>0</v>
      </c>
      <c r="AI303" s="16">
        <v>0</v>
      </c>
      <c r="AJ303" s="16">
        <v>0</v>
      </c>
      <c r="AK303" s="16">
        <v>0</v>
      </c>
      <c r="AL303" s="16">
        <v>0</v>
      </c>
      <c r="AM303" s="16">
        <v>0</v>
      </c>
      <c r="AN303" s="16">
        <v>0</v>
      </c>
      <c r="AO303" s="16">
        <v>0</v>
      </c>
      <c r="AP303" s="16">
        <v>0</v>
      </c>
      <c r="AQ303" s="16">
        <v>0</v>
      </c>
      <c r="AR303" s="16">
        <v>225000</v>
      </c>
      <c r="AS303" s="16">
        <v>0</v>
      </c>
      <c r="AT303" s="16">
        <v>0</v>
      </c>
      <c r="AU303" s="16">
        <v>0</v>
      </c>
      <c r="AV303" s="16">
        <v>0</v>
      </c>
      <c r="AW303" s="16">
        <v>0</v>
      </c>
      <c r="AX303" s="16">
        <v>0</v>
      </c>
      <c r="AY303" s="16">
        <v>0</v>
      </c>
      <c r="AZ303" s="16">
        <v>0</v>
      </c>
      <c r="BA303" s="16">
        <v>588.43000000715256</v>
      </c>
      <c r="BB303" s="16">
        <f t="shared" si="141"/>
        <v>225588.43000000715</v>
      </c>
      <c r="BC303" s="16">
        <f t="shared" si="127"/>
        <v>-3208030.029999997</v>
      </c>
      <c r="BD303" s="16">
        <f t="shared" si="128"/>
        <v>-90787000</v>
      </c>
      <c r="BE303" s="16"/>
      <c r="BF303" s="16">
        <f t="shared" si="130"/>
        <v>-90787000</v>
      </c>
    </row>
    <row r="304" spans="1:58" outlineLevel="1">
      <c r="A304" s="10">
        <v>303</v>
      </c>
      <c r="B304" s="204"/>
      <c r="C304" s="42" t="s">
        <v>236</v>
      </c>
      <c r="D304" s="35">
        <v>108</v>
      </c>
      <c r="E304" s="16">
        <v>-147015726.20999998</v>
      </c>
      <c r="F304" s="16">
        <v>0</v>
      </c>
      <c r="G304" s="16">
        <v>0</v>
      </c>
      <c r="H304" s="16">
        <v>0</v>
      </c>
      <c r="I304" s="16">
        <v>0</v>
      </c>
      <c r="J304" s="16">
        <v>0</v>
      </c>
      <c r="K304" s="16">
        <v>0</v>
      </c>
      <c r="L304" s="16">
        <v>0</v>
      </c>
      <c r="M304" s="16">
        <v>0</v>
      </c>
      <c r="N304" s="16">
        <v>0</v>
      </c>
      <c r="O304" s="16">
        <v>0</v>
      </c>
      <c r="P304" s="16">
        <v>0</v>
      </c>
      <c r="Q304" s="16">
        <v>0</v>
      </c>
      <c r="R304" s="16">
        <v>0</v>
      </c>
      <c r="S304" s="16">
        <v>0</v>
      </c>
      <c r="T304" s="16">
        <v>0</v>
      </c>
      <c r="U304" s="16">
        <v>0</v>
      </c>
      <c r="V304" s="16">
        <v>0</v>
      </c>
      <c r="W304" s="16">
        <v>0</v>
      </c>
      <c r="X304" s="16">
        <v>0</v>
      </c>
      <c r="Y304" s="16">
        <v>0</v>
      </c>
      <c r="Z304" s="16">
        <v>0</v>
      </c>
      <c r="AA304" s="16">
        <v>0</v>
      </c>
      <c r="AB304" s="16">
        <v>-3771001.3999999966</v>
      </c>
      <c r="AC304" s="16">
        <f t="shared" si="129"/>
        <v>-3771001.3999999966</v>
      </c>
      <c r="AD304" s="16">
        <v>0</v>
      </c>
      <c r="AE304" s="16">
        <v>0</v>
      </c>
      <c r="AF304" s="16">
        <v>0</v>
      </c>
      <c r="AG304" s="16">
        <v>0</v>
      </c>
      <c r="AH304" s="16">
        <v>0</v>
      </c>
      <c r="AI304" s="16">
        <v>0</v>
      </c>
      <c r="AJ304" s="16">
        <v>0</v>
      </c>
      <c r="AK304" s="16">
        <v>0</v>
      </c>
      <c r="AL304" s="16">
        <v>0</v>
      </c>
      <c r="AM304" s="16">
        <v>0</v>
      </c>
      <c r="AN304" s="16">
        <v>0</v>
      </c>
      <c r="AO304" s="16">
        <v>0</v>
      </c>
      <c r="AP304" s="16">
        <v>0</v>
      </c>
      <c r="AQ304" s="16">
        <v>2685000</v>
      </c>
      <c r="AR304" s="16">
        <v>760000</v>
      </c>
      <c r="AS304" s="16">
        <v>2084000</v>
      </c>
      <c r="AT304" s="16">
        <v>0</v>
      </c>
      <c r="AU304" s="16">
        <v>0</v>
      </c>
      <c r="AV304" s="16">
        <v>-91912</v>
      </c>
      <c r="AW304" s="16">
        <v>-30406</v>
      </c>
      <c r="AX304" s="16">
        <v>0</v>
      </c>
      <c r="AY304" s="16">
        <v>0</v>
      </c>
      <c r="AZ304" s="16">
        <v>0</v>
      </c>
      <c r="BA304" s="16">
        <v>1045.6099999845028</v>
      </c>
      <c r="BB304" s="16">
        <f t="shared" si="141"/>
        <v>5407727.6099999845</v>
      </c>
      <c r="BC304" s="16">
        <f t="shared" si="127"/>
        <v>1636726.2099999879</v>
      </c>
      <c r="BD304" s="16">
        <f t="shared" si="128"/>
        <v>-145379000</v>
      </c>
      <c r="BE304" s="16"/>
      <c r="BF304" s="16">
        <f t="shared" si="130"/>
        <v>-145379000</v>
      </c>
    </row>
    <row r="305" spans="1:58" outlineLevel="1">
      <c r="A305" s="10">
        <v>304</v>
      </c>
      <c r="B305" s="204"/>
      <c r="C305" s="42" t="s">
        <v>246</v>
      </c>
      <c r="D305" s="35">
        <v>108</v>
      </c>
      <c r="E305" s="16">
        <v>-358988794.79999995</v>
      </c>
      <c r="F305" s="16">
        <v>0</v>
      </c>
      <c r="G305" s="16">
        <v>0</v>
      </c>
      <c r="H305" s="16">
        <v>0</v>
      </c>
      <c r="I305" s="16">
        <v>546444.54416666599</v>
      </c>
      <c r="J305" s="16">
        <v>0</v>
      </c>
      <c r="K305" s="16">
        <v>0</v>
      </c>
      <c r="L305" s="16">
        <v>0</v>
      </c>
      <c r="M305" s="16">
        <v>0</v>
      </c>
      <c r="N305" s="16">
        <v>0</v>
      </c>
      <c r="O305" s="16">
        <v>0</v>
      </c>
      <c r="P305" s="16">
        <v>0</v>
      </c>
      <c r="Q305" s="16">
        <v>0</v>
      </c>
      <c r="R305" s="16">
        <v>0</v>
      </c>
      <c r="S305" s="16">
        <v>0</v>
      </c>
      <c r="T305" s="16">
        <v>0</v>
      </c>
      <c r="U305" s="16">
        <v>0</v>
      </c>
      <c r="V305" s="16">
        <v>0</v>
      </c>
      <c r="W305" s="16">
        <v>0</v>
      </c>
      <c r="X305" s="16">
        <v>0</v>
      </c>
      <c r="Y305" s="16">
        <v>0</v>
      </c>
      <c r="Z305" s="16">
        <v>0</v>
      </c>
      <c r="AA305" s="16">
        <v>0</v>
      </c>
      <c r="AB305" s="16">
        <v>558264.08583332202</v>
      </c>
      <c r="AC305" s="16">
        <f t="shared" si="129"/>
        <v>1104708.629999988</v>
      </c>
      <c r="AD305" s="16">
        <v>0</v>
      </c>
      <c r="AE305" s="16">
        <v>0</v>
      </c>
      <c r="AF305" s="16">
        <v>0</v>
      </c>
      <c r="AG305" s="16">
        <v>0</v>
      </c>
      <c r="AH305" s="16">
        <v>0</v>
      </c>
      <c r="AI305" s="16">
        <v>0</v>
      </c>
      <c r="AJ305" s="16">
        <v>0</v>
      </c>
      <c r="AK305" s="16">
        <v>0</v>
      </c>
      <c r="AL305" s="16">
        <v>0</v>
      </c>
      <c r="AM305" s="16">
        <v>0</v>
      </c>
      <c r="AN305" s="16">
        <v>0</v>
      </c>
      <c r="AO305" s="16">
        <v>0</v>
      </c>
      <c r="AP305" s="16">
        <v>0</v>
      </c>
      <c r="AQ305" s="16">
        <v>1366000</v>
      </c>
      <c r="AR305" s="16">
        <v>4218000</v>
      </c>
      <c r="AS305" s="16">
        <v>484000</v>
      </c>
      <c r="AT305" s="16">
        <v>0</v>
      </c>
      <c r="AU305" s="16">
        <v>-6933434</v>
      </c>
      <c r="AV305" s="16">
        <v>-151760</v>
      </c>
      <c r="AW305" s="16">
        <v>0</v>
      </c>
      <c r="AX305" s="16">
        <v>0</v>
      </c>
      <c r="AY305" s="16">
        <v>0</v>
      </c>
      <c r="AZ305" s="16">
        <v>0</v>
      </c>
      <c r="BA305" s="16">
        <v>-719.83000004291534</v>
      </c>
      <c r="BB305" s="16">
        <f t="shared" si="141"/>
        <v>-1017913.8300000429</v>
      </c>
      <c r="BC305" s="16">
        <f t="shared" si="127"/>
        <v>86794.799999945099</v>
      </c>
      <c r="BD305" s="16">
        <f t="shared" si="128"/>
        <v>-358902000</v>
      </c>
      <c r="BE305" s="16"/>
      <c r="BF305" s="16">
        <f t="shared" si="130"/>
        <v>-358902000</v>
      </c>
    </row>
    <row r="306" spans="1:58">
      <c r="A306" s="10">
        <v>305</v>
      </c>
      <c r="B306" s="205"/>
      <c r="C306" s="57" t="s">
        <v>257</v>
      </c>
      <c r="D306" s="58">
        <v>108</v>
      </c>
      <c r="E306" s="16">
        <v>-92864474.790000007</v>
      </c>
      <c r="F306" s="16">
        <v>0</v>
      </c>
      <c r="G306" s="16">
        <v>0</v>
      </c>
      <c r="H306" s="16">
        <v>0</v>
      </c>
      <c r="I306" s="16">
        <v>1199857.0593110528</v>
      </c>
      <c r="J306" s="16">
        <v>0</v>
      </c>
      <c r="K306" s="16">
        <v>0</v>
      </c>
      <c r="L306" s="16">
        <v>0</v>
      </c>
      <c r="M306" s="16">
        <v>0</v>
      </c>
      <c r="N306" s="16">
        <v>0</v>
      </c>
      <c r="O306" s="16">
        <v>0</v>
      </c>
      <c r="P306" s="16">
        <v>0</v>
      </c>
      <c r="Q306" s="16">
        <v>0</v>
      </c>
      <c r="R306" s="16">
        <v>0</v>
      </c>
      <c r="S306" s="16">
        <v>0</v>
      </c>
      <c r="T306" s="16">
        <v>0</v>
      </c>
      <c r="U306" s="16">
        <v>0</v>
      </c>
      <c r="V306" s="16">
        <v>0</v>
      </c>
      <c r="W306" s="16">
        <v>0</v>
      </c>
      <c r="X306" s="16">
        <v>0</v>
      </c>
      <c r="Y306" s="16">
        <v>0</v>
      </c>
      <c r="Z306" s="16">
        <v>0</v>
      </c>
      <c r="AA306" s="16">
        <v>0</v>
      </c>
      <c r="AB306" s="16">
        <v>1101826.8094429593</v>
      </c>
      <c r="AC306" s="16">
        <f t="shared" si="129"/>
        <v>2301683.868754012</v>
      </c>
      <c r="AD306" s="16">
        <v>0</v>
      </c>
      <c r="AE306" s="16">
        <v>0</v>
      </c>
      <c r="AF306" s="16">
        <v>0</v>
      </c>
      <c r="AG306" s="16">
        <v>0</v>
      </c>
      <c r="AH306" s="16">
        <v>0</v>
      </c>
      <c r="AI306" s="16">
        <v>0</v>
      </c>
      <c r="AJ306" s="16">
        <v>0</v>
      </c>
      <c r="AK306" s="16">
        <v>0</v>
      </c>
      <c r="AL306" s="16">
        <v>0</v>
      </c>
      <c r="AM306" s="16">
        <v>0</v>
      </c>
      <c r="AN306" s="16">
        <v>0</v>
      </c>
      <c r="AO306" s="16">
        <v>0</v>
      </c>
      <c r="AP306" s="16">
        <v>-2000</v>
      </c>
      <c r="AQ306" s="16">
        <v>1702000</v>
      </c>
      <c r="AR306" s="16">
        <v>4990000</v>
      </c>
      <c r="AS306" s="16">
        <v>0</v>
      </c>
      <c r="AT306" s="16">
        <v>7007000</v>
      </c>
      <c r="AU306" s="16">
        <v>-4883679</v>
      </c>
      <c r="AV306" s="16">
        <v>0</v>
      </c>
      <c r="AW306" s="16">
        <v>0</v>
      </c>
      <c r="AX306" s="16">
        <v>0</v>
      </c>
      <c r="AY306" s="16">
        <v>0</v>
      </c>
      <c r="AZ306" s="16">
        <v>0</v>
      </c>
      <c r="BA306" s="16">
        <v>-2530.0787540078163</v>
      </c>
      <c r="BB306" s="16">
        <f t="shared" si="141"/>
        <v>8810790.9212459922</v>
      </c>
      <c r="BC306" s="16">
        <f t="shared" si="127"/>
        <v>11112474.790000005</v>
      </c>
      <c r="BD306" s="16">
        <f t="shared" si="128"/>
        <v>-81752000</v>
      </c>
      <c r="BE306" s="16"/>
      <c r="BF306" s="16">
        <f t="shared" si="130"/>
        <v>-81752000</v>
      </c>
    </row>
    <row r="307" spans="1:58">
      <c r="A307" s="10">
        <v>306</v>
      </c>
      <c r="B307" s="199" t="s">
        <v>271</v>
      </c>
      <c r="C307" s="208"/>
      <c r="D307" s="209"/>
      <c r="E307" s="21">
        <f>SUM(E301:E306)</f>
        <v>-981306847.38999987</v>
      </c>
      <c r="F307" s="22">
        <f>SUM(F301:F306)</f>
        <v>0</v>
      </c>
      <c r="G307" s="22">
        <f t="shared" ref="G307:BA307" si="148">SUM(G301:G306)</f>
        <v>0</v>
      </c>
      <c r="H307" s="22">
        <f t="shared" si="148"/>
        <v>0</v>
      </c>
      <c r="I307" s="22">
        <f t="shared" si="148"/>
        <v>1746301.6034777188</v>
      </c>
      <c r="J307" s="22">
        <f t="shared" si="148"/>
        <v>0</v>
      </c>
      <c r="K307" s="22">
        <f t="shared" si="148"/>
        <v>0</v>
      </c>
      <c r="L307" s="22">
        <f t="shared" si="148"/>
        <v>0</v>
      </c>
      <c r="M307" s="22">
        <f t="shared" si="148"/>
        <v>0</v>
      </c>
      <c r="N307" s="22">
        <f t="shared" si="148"/>
        <v>0</v>
      </c>
      <c r="O307" s="22">
        <f t="shared" si="148"/>
        <v>0</v>
      </c>
      <c r="P307" s="22">
        <f t="shared" si="148"/>
        <v>0</v>
      </c>
      <c r="Q307" s="22">
        <f t="shared" si="148"/>
        <v>0</v>
      </c>
      <c r="R307" s="22">
        <f t="shared" si="148"/>
        <v>0</v>
      </c>
      <c r="S307" s="22">
        <f t="shared" si="148"/>
        <v>0</v>
      </c>
      <c r="T307" s="22">
        <f t="shared" si="148"/>
        <v>0</v>
      </c>
      <c r="U307" s="22">
        <f t="shared" si="148"/>
        <v>0</v>
      </c>
      <c r="V307" s="22">
        <f t="shared" si="148"/>
        <v>0</v>
      </c>
      <c r="W307" s="22">
        <f t="shared" si="148"/>
        <v>0</v>
      </c>
      <c r="X307" s="22">
        <f t="shared" si="148"/>
        <v>0</v>
      </c>
      <c r="Y307" s="22">
        <f t="shared" si="148"/>
        <v>0</v>
      </c>
      <c r="Z307" s="22">
        <f t="shared" si="148"/>
        <v>0</v>
      </c>
      <c r="AA307" s="22">
        <f t="shared" si="148"/>
        <v>0</v>
      </c>
      <c r="AB307" s="22">
        <f t="shared" si="148"/>
        <v>-10284193.284723716</v>
      </c>
      <c r="AC307" s="22">
        <f t="shared" si="129"/>
        <v>-8537891.6812459975</v>
      </c>
      <c r="AD307" s="22">
        <f t="shared" si="148"/>
        <v>0</v>
      </c>
      <c r="AE307" s="22">
        <f t="shared" si="148"/>
        <v>0</v>
      </c>
      <c r="AF307" s="22">
        <f t="shared" si="148"/>
        <v>0</v>
      </c>
      <c r="AG307" s="22">
        <f t="shared" si="148"/>
        <v>0</v>
      </c>
      <c r="AH307" s="22">
        <f t="shared" si="148"/>
        <v>0</v>
      </c>
      <c r="AI307" s="22">
        <f t="shared" si="148"/>
        <v>0</v>
      </c>
      <c r="AJ307" s="22">
        <f t="shared" si="148"/>
        <v>0</v>
      </c>
      <c r="AK307" s="22">
        <f t="shared" si="148"/>
        <v>0</v>
      </c>
      <c r="AL307" s="22">
        <f t="shared" si="148"/>
        <v>0</v>
      </c>
      <c r="AM307" s="22">
        <f t="shared" si="148"/>
        <v>0</v>
      </c>
      <c r="AN307" s="22">
        <f t="shared" si="148"/>
        <v>0</v>
      </c>
      <c r="AO307" s="22">
        <f t="shared" si="148"/>
        <v>0</v>
      </c>
      <c r="AP307" s="22">
        <f t="shared" si="148"/>
        <v>-2000</v>
      </c>
      <c r="AQ307" s="22">
        <f t="shared" si="148"/>
        <v>8412000</v>
      </c>
      <c r="AR307" s="22">
        <f t="shared" si="148"/>
        <v>10375000</v>
      </c>
      <c r="AS307" s="22">
        <f t="shared" si="148"/>
        <v>2905000</v>
      </c>
      <c r="AT307" s="22">
        <f t="shared" si="148"/>
        <v>7007000</v>
      </c>
      <c r="AU307" s="22">
        <f t="shared" si="148"/>
        <v>-11817113</v>
      </c>
      <c r="AV307" s="22">
        <f t="shared" si="148"/>
        <v>-243672</v>
      </c>
      <c r="AW307" s="22">
        <f t="shared" si="148"/>
        <v>-109955</v>
      </c>
      <c r="AX307" s="22">
        <f t="shared" si="148"/>
        <v>-25563284.705269374</v>
      </c>
      <c r="AY307" s="22">
        <f t="shared" si="148"/>
        <v>0</v>
      </c>
      <c r="AZ307" s="22">
        <f t="shared" si="148"/>
        <v>0</v>
      </c>
      <c r="BA307" s="22">
        <f t="shared" si="148"/>
        <v>-2236.2234847098589</v>
      </c>
      <c r="BB307" s="22">
        <f t="shared" si="141"/>
        <v>-9039260.9287540838</v>
      </c>
      <c r="BC307" s="22">
        <f t="shared" si="127"/>
        <v>-17577152.610000081</v>
      </c>
      <c r="BD307" s="22">
        <f t="shared" si="128"/>
        <v>-998884000</v>
      </c>
      <c r="BE307" s="22">
        <f t="shared" ref="BE307" si="149">SUM(BE301:BE306)</f>
        <v>0</v>
      </c>
      <c r="BF307" s="22">
        <f t="shared" si="130"/>
        <v>-998884000</v>
      </c>
    </row>
    <row r="308" spans="1:58" outlineLevel="1">
      <c r="A308" s="10">
        <v>307</v>
      </c>
      <c r="B308" s="203" t="s">
        <v>272</v>
      </c>
      <c r="C308" s="55" t="s">
        <v>207</v>
      </c>
      <c r="D308" s="56">
        <v>111</v>
      </c>
      <c r="E308" s="16">
        <v>-57078473.730000004</v>
      </c>
      <c r="F308" s="16">
        <v>0</v>
      </c>
      <c r="G308" s="16">
        <v>0</v>
      </c>
      <c r="H308" s="16">
        <v>0</v>
      </c>
      <c r="I308" s="16">
        <v>4432251.4118441399</v>
      </c>
      <c r="J308" s="16">
        <v>0</v>
      </c>
      <c r="K308" s="16">
        <v>0</v>
      </c>
      <c r="L308" s="16">
        <v>0</v>
      </c>
      <c r="M308" s="16">
        <v>0</v>
      </c>
      <c r="N308" s="16">
        <v>0</v>
      </c>
      <c r="O308" s="16">
        <v>0</v>
      </c>
      <c r="P308" s="16">
        <v>0</v>
      </c>
      <c r="Q308" s="16">
        <v>0</v>
      </c>
      <c r="R308" s="16">
        <v>0</v>
      </c>
      <c r="S308" s="16">
        <v>0</v>
      </c>
      <c r="T308" s="16">
        <v>0</v>
      </c>
      <c r="U308" s="16">
        <v>0</v>
      </c>
      <c r="V308" s="16">
        <v>0</v>
      </c>
      <c r="W308" s="16">
        <v>0</v>
      </c>
      <c r="X308" s="16">
        <v>0</v>
      </c>
      <c r="Y308" s="16">
        <v>0</v>
      </c>
      <c r="Z308" s="16">
        <v>0</v>
      </c>
      <c r="AA308" s="16">
        <v>0</v>
      </c>
      <c r="AB308" s="16">
        <v>-5297449.6186770489</v>
      </c>
      <c r="AC308" s="16">
        <f t="shared" si="129"/>
        <v>-865198.20683290903</v>
      </c>
      <c r="AD308" s="16">
        <v>0</v>
      </c>
      <c r="AE308" s="16">
        <v>0</v>
      </c>
      <c r="AF308" s="16">
        <v>0</v>
      </c>
      <c r="AG308" s="16">
        <v>0</v>
      </c>
      <c r="AH308" s="16">
        <v>0</v>
      </c>
      <c r="AI308" s="16">
        <v>0</v>
      </c>
      <c r="AJ308" s="16">
        <v>0</v>
      </c>
      <c r="AK308" s="16">
        <v>0</v>
      </c>
      <c r="AL308" s="16">
        <v>0</v>
      </c>
      <c r="AM308" s="16">
        <v>0</v>
      </c>
      <c r="AN308" s="16">
        <v>0</v>
      </c>
      <c r="AO308" s="16">
        <v>0</v>
      </c>
      <c r="AP308" s="16">
        <v>6156000</v>
      </c>
      <c r="AQ308" s="16">
        <v>-27000</v>
      </c>
      <c r="AR308" s="16">
        <v>-37000</v>
      </c>
      <c r="AS308" s="16">
        <v>0</v>
      </c>
      <c r="AT308" s="16">
        <v>703000</v>
      </c>
      <c r="AU308" s="16">
        <v>-16191606</v>
      </c>
      <c r="AV308" s="16">
        <v>0</v>
      </c>
      <c r="AW308" s="16">
        <v>-989584</v>
      </c>
      <c r="AX308" s="16">
        <v>0</v>
      </c>
      <c r="AY308" s="16">
        <v>0</v>
      </c>
      <c r="AZ308" s="16">
        <v>0</v>
      </c>
      <c r="BA308" s="16">
        <v>-1138.0631670951843</v>
      </c>
      <c r="BB308" s="16">
        <f t="shared" si="141"/>
        <v>-10387328.063167095</v>
      </c>
      <c r="BC308" s="16">
        <f t="shared" si="127"/>
        <v>-11252526.270000003</v>
      </c>
      <c r="BD308" s="16">
        <f t="shared" si="128"/>
        <v>-68331000</v>
      </c>
      <c r="BE308" s="16"/>
      <c r="BF308" s="16">
        <f t="shared" si="130"/>
        <v>-68331000</v>
      </c>
    </row>
    <row r="309" spans="1:58" outlineLevel="1">
      <c r="A309" s="10">
        <v>308</v>
      </c>
      <c r="B309" s="204"/>
      <c r="C309" s="42" t="s">
        <v>216</v>
      </c>
      <c r="D309" s="35">
        <v>111</v>
      </c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  <c r="AA309" s="16"/>
      <c r="AB309" s="16"/>
      <c r="AC309" s="16">
        <f t="shared" si="129"/>
        <v>0</v>
      </c>
      <c r="AD309" s="16"/>
      <c r="AE309" s="16"/>
      <c r="AF309" s="16"/>
      <c r="AG309" s="16"/>
      <c r="AH309" s="16"/>
      <c r="AI309" s="16"/>
      <c r="AJ309" s="16"/>
      <c r="AK309" s="16"/>
      <c r="AL309" s="16"/>
      <c r="AM309" s="16"/>
      <c r="AN309" s="16"/>
      <c r="AO309" s="16"/>
      <c r="AP309" s="16"/>
      <c r="AQ309" s="16"/>
      <c r="AR309" s="16"/>
      <c r="AS309" s="16"/>
      <c r="AT309" s="16"/>
      <c r="AU309" s="16"/>
      <c r="AV309" s="16"/>
      <c r="AW309" s="16"/>
      <c r="AX309" s="16"/>
      <c r="AY309" s="16"/>
      <c r="AZ309" s="16"/>
      <c r="BA309" s="16"/>
      <c r="BB309" s="16">
        <f t="shared" si="141"/>
        <v>0</v>
      </c>
      <c r="BC309" s="16">
        <f t="shared" si="127"/>
        <v>0</v>
      </c>
      <c r="BD309" s="16">
        <f t="shared" si="128"/>
        <v>0</v>
      </c>
      <c r="BE309" s="16"/>
      <c r="BF309" s="16">
        <f t="shared" si="130"/>
        <v>0</v>
      </c>
    </row>
    <row r="310" spans="1:58" outlineLevel="1">
      <c r="A310" s="10">
        <v>309</v>
      </c>
      <c r="B310" s="204"/>
      <c r="C310" s="42" t="s">
        <v>221</v>
      </c>
      <c r="D310" s="35">
        <v>111</v>
      </c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  <c r="AA310" s="16"/>
      <c r="AB310" s="16"/>
      <c r="AC310" s="16">
        <f t="shared" si="129"/>
        <v>0</v>
      </c>
      <c r="AD310" s="16"/>
      <c r="AE310" s="16"/>
      <c r="AF310" s="16"/>
      <c r="AG310" s="16"/>
      <c r="AH310" s="16"/>
      <c r="AI310" s="16"/>
      <c r="AJ310" s="16"/>
      <c r="AK310" s="16"/>
      <c r="AL310" s="16"/>
      <c r="AM310" s="16"/>
      <c r="AN310" s="16"/>
      <c r="AO310" s="16"/>
      <c r="AP310" s="16"/>
      <c r="AQ310" s="16"/>
      <c r="AR310" s="16"/>
      <c r="AS310" s="16"/>
      <c r="AT310" s="16"/>
      <c r="AU310" s="16"/>
      <c r="AV310" s="16"/>
      <c r="AW310" s="16"/>
      <c r="AX310" s="16"/>
      <c r="AY310" s="16"/>
      <c r="AZ310" s="16"/>
      <c r="BA310" s="16"/>
      <c r="BB310" s="16">
        <f t="shared" si="141"/>
        <v>0</v>
      </c>
      <c r="BC310" s="16">
        <f t="shared" si="127"/>
        <v>0</v>
      </c>
      <c r="BD310" s="16">
        <f t="shared" si="128"/>
        <v>0</v>
      </c>
      <c r="BE310" s="16"/>
      <c r="BF310" s="16">
        <f t="shared" si="130"/>
        <v>0</v>
      </c>
    </row>
    <row r="311" spans="1:58" outlineLevel="1">
      <c r="A311" s="10">
        <v>310</v>
      </c>
      <c r="B311" s="204"/>
      <c r="C311" s="42" t="s">
        <v>227</v>
      </c>
      <c r="D311" s="35">
        <v>111</v>
      </c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  <c r="AA311" s="16"/>
      <c r="AB311" s="16"/>
      <c r="AC311" s="16">
        <f t="shared" si="129"/>
        <v>0</v>
      </c>
      <c r="AD311" s="16"/>
      <c r="AE311" s="16"/>
      <c r="AF311" s="16"/>
      <c r="AG311" s="16"/>
      <c r="AH311" s="16"/>
      <c r="AI311" s="16"/>
      <c r="AJ311" s="16"/>
      <c r="AK311" s="16"/>
      <c r="AL311" s="16"/>
      <c r="AM311" s="16"/>
      <c r="AN311" s="16"/>
      <c r="AO311" s="16"/>
      <c r="AP311" s="16"/>
      <c r="AQ311" s="16"/>
      <c r="AR311" s="16"/>
      <c r="AS311" s="16"/>
      <c r="AT311" s="16"/>
      <c r="AU311" s="16"/>
      <c r="AV311" s="16"/>
      <c r="AW311" s="16"/>
      <c r="AX311" s="16"/>
      <c r="AY311" s="16"/>
      <c r="AZ311" s="16"/>
      <c r="BA311" s="16"/>
      <c r="BB311" s="16">
        <f t="shared" si="141"/>
        <v>0</v>
      </c>
      <c r="BC311" s="16">
        <f t="shared" si="127"/>
        <v>0</v>
      </c>
      <c r="BD311" s="16">
        <f t="shared" si="128"/>
        <v>0</v>
      </c>
      <c r="BE311" s="16"/>
      <c r="BF311" s="16">
        <f t="shared" si="130"/>
        <v>0</v>
      </c>
    </row>
    <row r="312" spans="1:58" outlineLevel="1">
      <c r="A312" s="10">
        <v>311</v>
      </c>
      <c r="B312" s="204"/>
      <c r="C312" s="42" t="s">
        <v>236</v>
      </c>
      <c r="D312" s="35">
        <v>111</v>
      </c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  <c r="AA312" s="16"/>
      <c r="AB312" s="16"/>
      <c r="AC312" s="16">
        <f t="shared" si="129"/>
        <v>0</v>
      </c>
      <c r="AD312" s="16"/>
      <c r="AE312" s="16"/>
      <c r="AF312" s="16"/>
      <c r="AG312" s="16"/>
      <c r="AH312" s="16"/>
      <c r="AI312" s="16"/>
      <c r="AJ312" s="16"/>
      <c r="AK312" s="16"/>
      <c r="AL312" s="16"/>
      <c r="AM312" s="16"/>
      <c r="AN312" s="16"/>
      <c r="AO312" s="16"/>
      <c r="AP312" s="16"/>
      <c r="AQ312" s="16"/>
      <c r="AR312" s="16"/>
      <c r="AS312" s="16"/>
      <c r="AT312" s="16"/>
      <c r="AU312" s="16"/>
      <c r="AV312" s="16"/>
      <c r="AW312" s="16"/>
      <c r="AX312" s="16"/>
      <c r="AY312" s="16"/>
      <c r="AZ312" s="16"/>
      <c r="BA312" s="16"/>
      <c r="BB312" s="16">
        <f t="shared" si="141"/>
        <v>0</v>
      </c>
      <c r="BC312" s="16">
        <f t="shared" si="127"/>
        <v>0</v>
      </c>
      <c r="BD312" s="16">
        <f t="shared" si="128"/>
        <v>0</v>
      </c>
      <c r="BE312" s="16"/>
      <c r="BF312" s="16">
        <f t="shared" si="130"/>
        <v>0</v>
      </c>
    </row>
    <row r="313" spans="1:58" outlineLevel="1">
      <c r="A313" s="10">
        <v>312</v>
      </c>
      <c r="B313" s="204"/>
      <c r="C313" s="42" t="s">
        <v>246</v>
      </c>
      <c r="D313" s="35">
        <v>111</v>
      </c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  <c r="AA313" s="16"/>
      <c r="AB313" s="16"/>
      <c r="AC313" s="16">
        <f t="shared" si="129"/>
        <v>0</v>
      </c>
      <c r="AD313" s="16"/>
      <c r="AE313" s="16"/>
      <c r="AF313" s="16"/>
      <c r="AG313" s="16"/>
      <c r="AH313" s="16"/>
      <c r="AI313" s="16"/>
      <c r="AJ313" s="16"/>
      <c r="AK313" s="16"/>
      <c r="AL313" s="16"/>
      <c r="AM313" s="16"/>
      <c r="AN313" s="16"/>
      <c r="AO313" s="16"/>
      <c r="AP313" s="16"/>
      <c r="AQ313" s="16"/>
      <c r="AR313" s="16"/>
      <c r="AS313" s="16"/>
      <c r="AT313" s="16"/>
      <c r="AU313" s="16"/>
      <c r="AV313" s="16"/>
      <c r="AW313" s="16"/>
      <c r="AX313" s="16"/>
      <c r="AY313" s="16"/>
      <c r="AZ313" s="16"/>
      <c r="BA313" s="16"/>
      <c r="BB313" s="16">
        <f t="shared" si="141"/>
        <v>0</v>
      </c>
      <c r="BC313" s="16">
        <f t="shared" si="127"/>
        <v>0</v>
      </c>
      <c r="BD313" s="16">
        <f t="shared" si="128"/>
        <v>0</v>
      </c>
      <c r="BE313" s="16"/>
      <c r="BF313" s="16">
        <f t="shared" si="130"/>
        <v>0</v>
      </c>
    </row>
    <row r="314" spans="1:58">
      <c r="A314" s="10">
        <v>313</v>
      </c>
      <c r="B314" s="205"/>
      <c r="C314" s="57" t="s">
        <v>257</v>
      </c>
      <c r="D314" s="58">
        <v>111</v>
      </c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  <c r="AA314" s="16"/>
      <c r="AB314" s="16"/>
      <c r="AC314" s="16">
        <f t="shared" si="129"/>
        <v>0</v>
      </c>
      <c r="AD314" s="16"/>
      <c r="AE314" s="16"/>
      <c r="AF314" s="16"/>
      <c r="AG314" s="16"/>
      <c r="AH314" s="16"/>
      <c r="AI314" s="16"/>
      <c r="AJ314" s="16"/>
      <c r="AK314" s="16"/>
      <c r="AL314" s="16"/>
      <c r="AM314" s="16"/>
      <c r="AN314" s="16"/>
      <c r="AO314" s="16"/>
      <c r="AP314" s="16"/>
      <c r="AQ314" s="16"/>
      <c r="AR314" s="16"/>
      <c r="AS314" s="16"/>
      <c r="AT314" s="16"/>
      <c r="AU314" s="16"/>
      <c r="AV314" s="16"/>
      <c r="AW314" s="16"/>
      <c r="AX314" s="16"/>
      <c r="AY314" s="16"/>
      <c r="AZ314" s="16"/>
      <c r="BA314" s="16"/>
      <c r="BB314" s="16">
        <f t="shared" si="141"/>
        <v>0</v>
      </c>
      <c r="BC314" s="16">
        <f t="shared" si="127"/>
        <v>0</v>
      </c>
      <c r="BD314" s="16">
        <f t="shared" si="128"/>
        <v>0</v>
      </c>
      <c r="BE314" s="16"/>
      <c r="BF314" s="16">
        <f t="shared" si="130"/>
        <v>0</v>
      </c>
    </row>
    <row r="315" spans="1:58">
      <c r="A315" s="10">
        <v>314</v>
      </c>
      <c r="B315" s="199" t="s">
        <v>273</v>
      </c>
      <c r="C315" s="208"/>
      <c r="D315" s="209"/>
      <c r="E315" s="21">
        <f>SUM(E308:E314)</f>
        <v>-57078473.730000004</v>
      </c>
      <c r="F315" s="22">
        <f>SUM(F308:F314)</f>
        <v>0</v>
      </c>
      <c r="G315" s="22">
        <f t="shared" ref="G315:BA315" si="150">SUM(G308:G314)</f>
        <v>0</v>
      </c>
      <c r="H315" s="22">
        <f t="shared" si="150"/>
        <v>0</v>
      </c>
      <c r="I315" s="22">
        <f t="shared" si="150"/>
        <v>4432251.4118441399</v>
      </c>
      <c r="J315" s="22">
        <f t="shared" si="150"/>
        <v>0</v>
      </c>
      <c r="K315" s="22">
        <f t="shared" si="150"/>
        <v>0</v>
      </c>
      <c r="L315" s="22">
        <f t="shared" si="150"/>
        <v>0</v>
      </c>
      <c r="M315" s="22">
        <f t="shared" si="150"/>
        <v>0</v>
      </c>
      <c r="N315" s="22">
        <f t="shared" si="150"/>
        <v>0</v>
      </c>
      <c r="O315" s="22">
        <f t="shared" si="150"/>
        <v>0</v>
      </c>
      <c r="P315" s="22">
        <f t="shared" si="150"/>
        <v>0</v>
      </c>
      <c r="Q315" s="22">
        <f t="shared" si="150"/>
        <v>0</v>
      </c>
      <c r="R315" s="22">
        <f t="shared" si="150"/>
        <v>0</v>
      </c>
      <c r="S315" s="22">
        <f t="shared" si="150"/>
        <v>0</v>
      </c>
      <c r="T315" s="22">
        <f t="shared" si="150"/>
        <v>0</v>
      </c>
      <c r="U315" s="22">
        <f t="shared" si="150"/>
        <v>0</v>
      </c>
      <c r="V315" s="22">
        <f t="shared" si="150"/>
        <v>0</v>
      </c>
      <c r="W315" s="22">
        <f t="shared" si="150"/>
        <v>0</v>
      </c>
      <c r="X315" s="22">
        <f t="shared" si="150"/>
        <v>0</v>
      </c>
      <c r="Y315" s="22">
        <f t="shared" si="150"/>
        <v>0</v>
      </c>
      <c r="Z315" s="22">
        <f t="shared" si="150"/>
        <v>0</v>
      </c>
      <c r="AA315" s="22">
        <f t="shared" si="150"/>
        <v>0</v>
      </c>
      <c r="AB315" s="22">
        <f t="shared" si="150"/>
        <v>-5297449.6186770489</v>
      </c>
      <c r="AC315" s="22">
        <f t="shared" si="129"/>
        <v>-865198.20683290903</v>
      </c>
      <c r="AD315" s="22">
        <f t="shared" si="150"/>
        <v>0</v>
      </c>
      <c r="AE315" s="22">
        <f t="shared" si="150"/>
        <v>0</v>
      </c>
      <c r="AF315" s="22">
        <f t="shared" si="150"/>
        <v>0</v>
      </c>
      <c r="AG315" s="22">
        <f t="shared" si="150"/>
        <v>0</v>
      </c>
      <c r="AH315" s="22">
        <f t="shared" si="150"/>
        <v>0</v>
      </c>
      <c r="AI315" s="22">
        <f t="shared" si="150"/>
        <v>0</v>
      </c>
      <c r="AJ315" s="22">
        <f t="shared" si="150"/>
        <v>0</v>
      </c>
      <c r="AK315" s="22">
        <f t="shared" si="150"/>
        <v>0</v>
      </c>
      <c r="AL315" s="22">
        <f t="shared" si="150"/>
        <v>0</v>
      </c>
      <c r="AM315" s="22">
        <f t="shared" si="150"/>
        <v>0</v>
      </c>
      <c r="AN315" s="22">
        <f t="shared" si="150"/>
        <v>0</v>
      </c>
      <c r="AO315" s="22">
        <f t="shared" si="150"/>
        <v>0</v>
      </c>
      <c r="AP315" s="22">
        <f t="shared" si="150"/>
        <v>6156000</v>
      </c>
      <c r="AQ315" s="22">
        <f t="shared" si="150"/>
        <v>-27000</v>
      </c>
      <c r="AR315" s="22">
        <f t="shared" si="150"/>
        <v>-37000</v>
      </c>
      <c r="AS315" s="22">
        <f t="shared" si="150"/>
        <v>0</v>
      </c>
      <c r="AT315" s="22">
        <f t="shared" si="150"/>
        <v>703000</v>
      </c>
      <c r="AU315" s="22">
        <f t="shared" si="150"/>
        <v>-16191606</v>
      </c>
      <c r="AV315" s="22">
        <f t="shared" si="150"/>
        <v>0</v>
      </c>
      <c r="AW315" s="22">
        <f t="shared" si="150"/>
        <v>-989584</v>
      </c>
      <c r="AX315" s="22">
        <f t="shared" si="150"/>
        <v>0</v>
      </c>
      <c r="AY315" s="22">
        <f t="shared" si="150"/>
        <v>0</v>
      </c>
      <c r="AZ315" s="22">
        <f t="shared" si="150"/>
        <v>0</v>
      </c>
      <c r="BA315" s="22">
        <f t="shared" si="150"/>
        <v>-1138.0631670951843</v>
      </c>
      <c r="BB315" s="22">
        <f t="shared" si="141"/>
        <v>-10387328.063167095</v>
      </c>
      <c r="BC315" s="22">
        <f t="shared" si="127"/>
        <v>-11252526.270000003</v>
      </c>
      <c r="BD315" s="22">
        <f t="shared" si="128"/>
        <v>-68331000</v>
      </c>
      <c r="BE315" s="22">
        <f t="shared" ref="BE315" si="151">SUM(BE308:BE314)</f>
        <v>0</v>
      </c>
      <c r="BF315" s="22">
        <f t="shared" si="130"/>
        <v>-68331000</v>
      </c>
    </row>
    <row r="316" spans="1:58" ht="31.5">
      <c r="A316" s="10">
        <v>315</v>
      </c>
      <c r="B316" s="64" t="s">
        <v>274</v>
      </c>
      <c r="C316" s="60" t="s">
        <v>274</v>
      </c>
      <c r="D316" s="63">
        <v>114</v>
      </c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  <c r="AA316" s="16"/>
      <c r="AB316" s="16"/>
      <c r="AC316" s="16">
        <f t="shared" si="129"/>
        <v>0</v>
      </c>
      <c r="AD316" s="16"/>
      <c r="AE316" s="16"/>
      <c r="AF316" s="16"/>
      <c r="AG316" s="16"/>
      <c r="AH316" s="16"/>
      <c r="AI316" s="16"/>
      <c r="AJ316" s="16"/>
      <c r="AK316" s="16"/>
      <c r="AL316" s="16"/>
      <c r="AM316" s="16"/>
      <c r="AN316" s="16"/>
      <c r="AO316" s="16"/>
      <c r="AP316" s="16"/>
      <c r="AQ316" s="16"/>
      <c r="AR316" s="16"/>
      <c r="AS316" s="16"/>
      <c r="AT316" s="16"/>
      <c r="AU316" s="16"/>
      <c r="AV316" s="16"/>
      <c r="AW316" s="16"/>
      <c r="AX316" s="16"/>
      <c r="AY316" s="16"/>
      <c r="AZ316" s="16"/>
      <c r="BA316" s="16"/>
      <c r="BB316" s="16">
        <f t="shared" si="141"/>
        <v>0</v>
      </c>
      <c r="BC316" s="16">
        <f t="shared" si="127"/>
        <v>0</v>
      </c>
      <c r="BD316" s="16">
        <f t="shared" si="128"/>
        <v>0</v>
      </c>
      <c r="BE316" s="16"/>
      <c r="BF316" s="16">
        <f t="shared" si="130"/>
        <v>0</v>
      </c>
    </row>
    <row r="317" spans="1:58">
      <c r="A317" s="10">
        <v>316</v>
      </c>
      <c r="B317" s="199" t="s">
        <v>275</v>
      </c>
      <c r="C317" s="201"/>
      <c r="D317" s="202"/>
      <c r="E317" s="21">
        <f>SUM(E316)</f>
        <v>0</v>
      </c>
      <c r="F317" s="22">
        <f>SUM(F316)</f>
        <v>0</v>
      </c>
      <c r="G317" s="22">
        <f t="shared" ref="G317:BA317" si="152">SUM(G316)</f>
        <v>0</v>
      </c>
      <c r="H317" s="22">
        <f t="shared" si="152"/>
        <v>0</v>
      </c>
      <c r="I317" s="22">
        <f t="shared" si="152"/>
        <v>0</v>
      </c>
      <c r="J317" s="22">
        <f t="shared" si="152"/>
        <v>0</v>
      </c>
      <c r="K317" s="22">
        <f t="shared" si="152"/>
        <v>0</v>
      </c>
      <c r="L317" s="22">
        <f t="shared" si="152"/>
        <v>0</v>
      </c>
      <c r="M317" s="22">
        <f t="shared" si="152"/>
        <v>0</v>
      </c>
      <c r="N317" s="22">
        <f t="shared" si="152"/>
        <v>0</v>
      </c>
      <c r="O317" s="22">
        <f t="shared" si="152"/>
        <v>0</v>
      </c>
      <c r="P317" s="22">
        <f t="shared" si="152"/>
        <v>0</v>
      </c>
      <c r="Q317" s="22">
        <f t="shared" si="152"/>
        <v>0</v>
      </c>
      <c r="R317" s="22">
        <f t="shared" si="152"/>
        <v>0</v>
      </c>
      <c r="S317" s="22">
        <f t="shared" si="152"/>
        <v>0</v>
      </c>
      <c r="T317" s="22">
        <f t="shared" si="152"/>
        <v>0</v>
      </c>
      <c r="U317" s="22">
        <f t="shared" si="152"/>
        <v>0</v>
      </c>
      <c r="V317" s="22">
        <f t="shared" si="152"/>
        <v>0</v>
      </c>
      <c r="W317" s="22">
        <f t="shared" si="152"/>
        <v>0</v>
      </c>
      <c r="X317" s="22">
        <f t="shared" si="152"/>
        <v>0</v>
      </c>
      <c r="Y317" s="22">
        <f t="shared" si="152"/>
        <v>0</v>
      </c>
      <c r="Z317" s="22">
        <f t="shared" si="152"/>
        <v>0</v>
      </c>
      <c r="AA317" s="22">
        <f t="shared" si="152"/>
        <v>0</v>
      </c>
      <c r="AB317" s="22">
        <f t="shared" si="152"/>
        <v>0</v>
      </c>
      <c r="AC317" s="22">
        <f t="shared" si="129"/>
        <v>0</v>
      </c>
      <c r="AD317" s="22">
        <f t="shared" si="152"/>
        <v>0</v>
      </c>
      <c r="AE317" s="22">
        <f t="shared" si="152"/>
        <v>0</v>
      </c>
      <c r="AF317" s="22">
        <f t="shared" si="152"/>
        <v>0</v>
      </c>
      <c r="AG317" s="22">
        <f t="shared" si="152"/>
        <v>0</v>
      </c>
      <c r="AH317" s="22">
        <f t="shared" si="152"/>
        <v>0</v>
      </c>
      <c r="AI317" s="22">
        <f t="shared" si="152"/>
        <v>0</v>
      </c>
      <c r="AJ317" s="22">
        <f t="shared" si="152"/>
        <v>0</v>
      </c>
      <c r="AK317" s="22">
        <f t="shared" si="152"/>
        <v>0</v>
      </c>
      <c r="AL317" s="22">
        <f t="shared" si="152"/>
        <v>0</v>
      </c>
      <c r="AM317" s="22">
        <f t="shared" si="152"/>
        <v>0</v>
      </c>
      <c r="AN317" s="22">
        <f t="shared" si="152"/>
        <v>0</v>
      </c>
      <c r="AO317" s="22">
        <f t="shared" si="152"/>
        <v>0</v>
      </c>
      <c r="AP317" s="22">
        <f t="shared" si="152"/>
        <v>0</v>
      </c>
      <c r="AQ317" s="22">
        <f t="shared" si="152"/>
        <v>0</v>
      </c>
      <c r="AR317" s="22">
        <f t="shared" si="152"/>
        <v>0</v>
      </c>
      <c r="AS317" s="22">
        <f t="shared" si="152"/>
        <v>0</v>
      </c>
      <c r="AT317" s="22">
        <f t="shared" si="152"/>
        <v>0</v>
      </c>
      <c r="AU317" s="22">
        <f t="shared" si="152"/>
        <v>0</v>
      </c>
      <c r="AV317" s="22">
        <f t="shared" si="152"/>
        <v>0</v>
      </c>
      <c r="AW317" s="22">
        <f t="shared" si="152"/>
        <v>0</v>
      </c>
      <c r="AX317" s="22">
        <f t="shared" si="152"/>
        <v>0</v>
      </c>
      <c r="AY317" s="22">
        <f t="shared" si="152"/>
        <v>0</v>
      </c>
      <c r="AZ317" s="22">
        <f t="shared" si="152"/>
        <v>0</v>
      </c>
      <c r="BA317" s="22">
        <f t="shared" si="152"/>
        <v>0</v>
      </c>
      <c r="BB317" s="22">
        <f t="shared" si="141"/>
        <v>0</v>
      </c>
      <c r="BC317" s="22">
        <f t="shared" si="127"/>
        <v>0</v>
      </c>
      <c r="BD317" s="22">
        <f t="shared" si="128"/>
        <v>0</v>
      </c>
      <c r="BE317" s="22">
        <f t="shared" ref="BE317" si="153">SUM(BE316)</f>
        <v>0</v>
      </c>
      <c r="BF317" s="22">
        <f t="shared" si="130"/>
        <v>0</v>
      </c>
    </row>
    <row r="318" spans="1:58" ht="47.25">
      <c r="A318" s="10">
        <v>317</v>
      </c>
      <c r="B318" s="64" t="s">
        <v>276</v>
      </c>
      <c r="C318" s="60" t="s">
        <v>276</v>
      </c>
      <c r="D318" s="63">
        <v>115</v>
      </c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  <c r="AA318" s="16"/>
      <c r="AB318" s="16"/>
      <c r="AC318" s="16">
        <f t="shared" si="129"/>
        <v>0</v>
      </c>
      <c r="AD318" s="16"/>
      <c r="AE318" s="16"/>
      <c r="AF318" s="16"/>
      <c r="AG318" s="16"/>
      <c r="AH318" s="16"/>
      <c r="AI318" s="16"/>
      <c r="AJ318" s="16"/>
      <c r="AK318" s="16"/>
      <c r="AL318" s="16"/>
      <c r="AM318" s="16"/>
      <c r="AN318" s="16"/>
      <c r="AO318" s="16"/>
      <c r="AP318" s="16"/>
      <c r="AQ318" s="16"/>
      <c r="AR318" s="16"/>
      <c r="AS318" s="16"/>
      <c r="AT318" s="16"/>
      <c r="AU318" s="16"/>
      <c r="AV318" s="16"/>
      <c r="AW318" s="16"/>
      <c r="AX318" s="16"/>
      <c r="AY318" s="16"/>
      <c r="AZ318" s="16"/>
      <c r="BA318" s="16"/>
      <c r="BB318" s="16">
        <f t="shared" si="141"/>
        <v>0</v>
      </c>
      <c r="BC318" s="16">
        <f t="shared" si="127"/>
        <v>0</v>
      </c>
      <c r="BD318" s="16">
        <f t="shared" si="128"/>
        <v>0</v>
      </c>
      <c r="BE318" s="16"/>
      <c r="BF318" s="16">
        <f t="shared" si="130"/>
        <v>0</v>
      </c>
    </row>
    <row r="319" spans="1:58">
      <c r="A319" s="10">
        <v>318</v>
      </c>
      <c r="B319" s="199" t="s">
        <v>277</v>
      </c>
      <c r="C319" s="199"/>
      <c r="D319" s="200"/>
      <c r="E319" s="21">
        <f>SUM(E318)</f>
        <v>0</v>
      </c>
      <c r="F319" s="22">
        <f>SUM(F318)</f>
        <v>0</v>
      </c>
      <c r="G319" s="22">
        <f t="shared" ref="G319:BA319" si="154">SUM(G318)</f>
        <v>0</v>
      </c>
      <c r="H319" s="22">
        <f t="shared" si="154"/>
        <v>0</v>
      </c>
      <c r="I319" s="22">
        <f t="shared" si="154"/>
        <v>0</v>
      </c>
      <c r="J319" s="22">
        <f t="shared" si="154"/>
        <v>0</v>
      </c>
      <c r="K319" s="22">
        <f t="shared" si="154"/>
        <v>0</v>
      </c>
      <c r="L319" s="22">
        <f t="shared" si="154"/>
        <v>0</v>
      </c>
      <c r="M319" s="22">
        <f t="shared" si="154"/>
        <v>0</v>
      </c>
      <c r="N319" s="22">
        <f t="shared" si="154"/>
        <v>0</v>
      </c>
      <c r="O319" s="22">
        <f t="shared" si="154"/>
        <v>0</v>
      </c>
      <c r="P319" s="22">
        <f t="shared" si="154"/>
        <v>0</v>
      </c>
      <c r="Q319" s="22">
        <f t="shared" si="154"/>
        <v>0</v>
      </c>
      <c r="R319" s="22">
        <f t="shared" si="154"/>
        <v>0</v>
      </c>
      <c r="S319" s="22">
        <f t="shared" si="154"/>
        <v>0</v>
      </c>
      <c r="T319" s="22">
        <f t="shared" si="154"/>
        <v>0</v>
      </c>
      <c r="U319" s="22">
        <f t="shared" si="154"/>
        <v>0</v>
      </c>
      <c r="V319" s="22">
        <f t="shared" si="154"/>
        <v>0</v>
      </c>
      <c r="W319" s="22">
        <f t="shared" si="154"/>
        <v>0</v>
      </c>
      <c r="X319" s="22">
        <f t="shared" si="154"/>
        <v>0</v>
      </c>
      <c r="Y319" s="22">
        <f t="shared" si="154"/>
        <v>0</v>
      </c>
      <c r="Z319" s="22">
        <f t="shared" si="154"/>
        <v>0</v>
      </c>
      <c r="AA319" s="22">
        <f t="shared" si="154"/>
        <v>0</v>
      </c>
      <c r="AB319" s="22">
        <f t="shared" si="154"/>
        <v>0</v>
      </c>
      <c r="AC319" s="22">
        <f t="shared" si="129"/>
        <v>0</v>
      </c>
      <c r="AD319" s="22">
        <f t="shared" si="154"/>
        <v>0</v>
      </c>
      <c r="AE319" s="22">
        <f t="shared" si="154"/>
        <v>0</v>
      </c>
      <c r="AF319" s="22">
        <f t="shared" si="154"/>
        <v>0</v>
      </c>
      <c r="AG319" s="22">
        <f t="shared" si="154"/>
        <v>0</v>
      </c>
      <c r="AH319" s="22">
        <f t="shared" si="154"/>
        <v>0</v>
      </c>
      <c r="AI319" s="22">
        <f t="shared" si="154"/>
        <v>0</v>
      </c>
      <c r="AJ319" s="22">
        <f t="shared" si="154"/>
        <v>0</v>
      </c>
      <c r="AK319" s="22">
        <f t="shared" si="154"/>
        <v>0</v>
      </c>
      <c r="AL319" s="22">
        <f t="shared" si="154"/>
        <v>0</v>
      </c>
      <c r="AM319" s="22">
        <f t="shared" si="154"/>
        <v>0</v>
      </c>
      <c r="AN319" s="22">
        <f t="shared" si="154"/>
        <v>0</v>
      </c>
      <c r="AO319" s="22">
        <f t="shared" si="154"/>
        <v>0</v>
      </c>
      <c r="AP319" s="22">
        <f t="shared" si="154"/>
        <v>0</v>
      </c>
      <c r="AQ319" s="22">
        <f t="shared" si="154"/>
        <v>0</v>
      </c>
      <c r="AR319" s="22">
        <f t="shared" si="154"/>
        <v>0</v>
      </c>
      <c r="AS319" s="22">
        <f t="shared" si="154"/>
        <v>0</v>
      </c>
      <c r="AT319" s="22">
        <f t="shared" si="154"/>
        <v>0</v>
      </c>
      <c r="AU319" s="22">
        <f t="shared" si="154"/>
        <v>0</v>
      </c>
      <c r="AV319" s="22">
        <f t="shared" si="154"/>
        <v>0</v>
      </c>
      <c r="AW319" s="22">
        <f t="shared" si="154"/>
        <v>0</v>
      </c>
      <c r="AX319" s="22">
        <f t="shared" si="154"/>
        <v>0</v>
      </c>
      <c r="AY319" s="22">
        <f t="shared" si="154"/>
        <v>0</v>
      </c>
      <c r="AZ319" s="22">
        <f t="shared" si="154"/>
        <v>0</v>
      </c>
      <c r="BA319" s="22">
        <f t="shared" si="154"/>
        <v>0</v>
      </c>
      <c r="BB319" s="22">
        <f t="shared" si="141"/>
        <v>0</v>
      </c>
      <c r="BC319" s="22">
        <f t="shared" si="127"/>
        <v>0</v>
      </c>
      <c r="BD319" s="22">
        <f t="shared" si="128"/>
        <v>0</v>
      </c>
      <c r="BE319" s="22">
        <f t="shared" ref="BE319" si="155">SUM(BE318)</f>
        <v>0</v>
      </c>
      <c r="BF319" s="22">
        <f t="shared" si="130"/>
        <v>0</v>
      </c>
    </row>
    <row r="320" spans="1:58" ht="16.5" thickBot="1">
      <c r="A320" s="10">
        <v>319</v>
      </c>
      <c r="B320" s="190" t="s">
        <v>278</v>
      </c>
      <c r="C320" s="190"/>
      <c r="D320" s="191"/>
      <c r="E320" s="51">
        <f>E266+E274+E276+E284+E291+E293+E300+E307+E315+E317+E319</f>
        <v>2059356009.8900003</v>
      </c>
      <c r="F320" s="28">
        <f>F266+F274+F276+F284+F291+F293+F300+F307+F315+F317+F319</f>
        <v>0</v>
      </c>
      <c r="G320" s="28">
        <f t="shared" ref="G320:BA320" si="156">G266+G274+G276+G284+G291+G293+G300+G307+G315+G317+G319</f>
        <v>0</v>
      </c>
      <c r="H320" s="28">
        <f t="shared" si="156"/>
        <v>0</v>
      </c>
      <c r="I320" s="28">
        <f t="shared" si="156"/>
        <v>-51488448.714230947</v>
      </c>
      <c r="J320" s="28">
        <f t="shared" si="156"/>
        <v>0</v>
      </c>
      <c r="K320" s="28">
        <f t="shared" si="156"/>
        <v>0</v>
      </c>
      <c r="L320" s="28">
        <f t="shared" si="156"/>
        <v>0</v>
      </c>
      <c r="M320" s="28">
        <f t="shared" si="156"/>
        <v>0</v>
      </c>
      <c r="N320" s="28">
        <f t="shared" si="156"/>
        <v>0</v>
      </c>
      <c r="O320" s="28">
        <f t="shared" si="156"/>
        <v>0</v>
      </c>
      <c r="P320" s="28">
        <f t="shared" si="156"/>
        <v>0</v>
      </c>
      <c r="Q320" s="28">
        <f t="shared" si="156"/>
        <v>0</v>
      </c>
      <c r="R320" s="28">
        <f t="shared" si="156"/>
        <v>0</v>
      </c>
      <c r="S320" s="28">
        <f t="shared" si="156"/>
        <v>0</v>
      </c>
      <c r="T320" s="28">
        <f t="shared" si="156"/>
        <v>0</v>
      </c>
      <c r="U320" s="28">
        <f t="shared" si="156"/>
        <v>0</v>
      </c>
      <c r="V320" s="28">
        <f t="shared" si="156"/>
        <v>0</v>
      </c>
      <c r="W320" s="28">
        <f t="shared" si="156"/>
        <v>0</v>
      </c>
      <c r="X320" s="28">
        <f t="shared" si="156"/>
        <v>0</v>
      </c>
      <c r="Y320" s="28">
        <f t="shared" si="156"/>
        <v>0</v>
      </c>
      <c r="Z320" s="28">
        <f t="shared" si="156"/>
        <v>0</v>
      </c>
      <c r="AA320" s="28">
        <f t="shared" si="156"/>
        <v>0</v>
      </c>
      <c r="AB320" s="28">
        <f t="shared" si="156"/>
        <v>21932523.475280188</v>
      </c>
      <c r="AC320" s="28">
        <f t="shared" si="129"/>
        <v>-29555925.238950759</v>
      </c>
      <c r="AD320" s="28">
        <f t="shared" si="156"/>
        <v>0</v>
      </c>
      <c r="AE320" s="28">
        <f t="shared" si="156"/>
        <v>0</v>
      </c>
      <c r="AF320" s="28">
        <f t="shared" si="156"/>
        <v>0</v>
      </c>
      <c r="AG320" s="28">
        <f t="shared" si="156"/>
        <v>0</v>
      </c>
      <c r="AH320" s="28">
        <f t="shared" si="156"/>
        <v>0</v>
      </c>
      <c r="AI320" s="28">
        <f t="shared" si="156"/>
        <v>0</v>
      </c>
      <c r="AJ320" s="28">
        <f t="shared" si="156"/>
        <v>0</v>
      </c>
      <c r="AK320" s="28">
        <f t="shared" si="156"/>
        <v>0</v>
      </c>
      <c r="AL320" s="28">
        <f t="shared" si="156"/>
        <v>0</v>
      </c>
      <c r="AM320" s="28">
        <f t="shared" si="156"/>
        <v>0</v>
      </c>
      <c r="AN320" s="28">
        <f t="shared" si="156"/>
        <v>0</v>
      </c>
      <c r="AO320" s="28">
        <f t="shared" si="156"/>
        <v>0</v>
      </c>
      <c r="AP320" s="28">
        <f t="shared" si="156"/>
        <v>9880000</v>
      </c>
      <c r="AQ320" s="28">
        <f t="shared" si="156"/>
        <v>24018000</v>
      </c>
      <c r="AR320" s="28">
        <f t="shared" si="156"/>
        <v>53657000</v>
      </c>
      <c r="AS320" s="28">
        <f t="shared" si="156"/>
        <v>36642000</v>
      </c>
      <c r="AT320" s="28">
        <f t="shared" si="156"/>
        <v>11417000</v>
      </c>
      <c r="AU320" s="28">
        <f t="shared" si="156"/>
        <v>53188745</v>
      </c>
      <c r="AV320" s="28">
        <f t="shared" si="156"/>
        <v>13292262</v>
      </c>
      <c r="AW320" s="28">
        <f t="shared" si="156"/>
        <v>9675594</v>
      </c>
      <c r="AX320" s="28">
        <f t="shared" si="156"/>
        <v>-13203319.415269375</v>
      </c>
      <c r="AY320" s="28">
        <f t="shared" si="156"/>
        <v>0</v>
      </c>
      <c r="AZ320" s="28">
        <f t="shared" si="156"/>
        <v>0</v>
      </c>
      <c r="BA320" s="28">
        <f t="shared" si="156"/>
        <v>-2366.2357799635383</v>
      </c>
      <c r="BB320" s="28">
        <f t="shared" si="141"/>
        <v>198564915.34895065</v>
      </c>
      <c r="BC320" s="28">
        <f t="shared" si="127"/>
        <v>169008990.1099999</v>
      </c>
      <c r="BD320" s="28">
        <f t="shared" si="128"/>
        <v>2228365000</v>
      </c>
      <c r="BE320" s="28">
        <f t="shared" ref="BE320" si="157">BE266+BE274+BE276+BE284+BE291+BE293+BE300+BE307+BE315+BE317+BE319</f>
        <v>0</v>
      </c>
      <c r="BF320" s="28">
        <f t="shared" si="130"/>
        <v>2228365000</v>
      </c>
    </row>
    <row r="321" spans="1:58" ht="16.5" thickTop="1">
      <c r="A321" s="10">
        <v>320</v>
      </c>
      <c r="B321" s="64" t="s">
        <v>279</v>
      </c>
      <c r="C321" s="65" t="s">
        <v>279</v>
      </c>
      <c r="D321" s="63">
        <v>151</v>
      </c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  <c r="AA321" s="16"/>
      <c r="AB321" s="16"/>
      <c r="AC321" s="16">
        <f t="shared" si="129"/>
        <v>0</v>
      </c>
      <c r="AD321" s="16"/>
      <c r="AE321" s="16"/>
      <c r="AF321" s="16"/>
      <c r="AG321" s="16"/>
      <c r="AH321" s="16"/>
      <c r="AI321" s="16"/>
      <c r="AJ321" s="16"/>
      <c r="AK321" s="16"/>
      <c r="AL321" s="16"/>
      <c r="AM321" s="16"/>
      <c r="AN321" s="16"/>
      <c r="AO321" s="16"/>
      <c r="AP321" s="16"/>
      <c r="AQ321" s="16"/>
      <c r="AR321" s="16"/>
      <c r="AS321" s="16"/>
      <c r="AT321" s="16"/>
      <c r="AU321" s="16"/>
      <c r="AV321" s="16"/>
      <c r="AW321" s="16"/>
      <c r="AX321" s="16"/>
      <c r="AY321" s="16"/>
      <c r="AZ321" s="16"/>
      <c r="BA321" s="16"/>
      <c r="BB321" s="16">
        <f t="shared" si="141"/>
        <v>0</v>
      </c>
      <c r="BC321" s="16">
        <f t="shared" si="127"/>
        <v>0</v>
      </c>
      <c r="BD321" s="16">
        <f t="shared" si="128"/>
        <v>0</v>
      </c>
      <c r="BE321" s="16"/>
      <c r="BF321" s="16">
        <f t="shared" si="130"/>
        <v>0</v>
      </c>
    </row>
    <row r="322" spans="1:58">
      <c r="A322" s="10">
        <v>321</v>
      </c>
      <c r="B322" s="199" t="s">
        <v>280</v>
      </c>
      <c r="C322" s="201"/>
      <c r="D322" s="202"/>
      <c r="E322" s="21">
        <f>SUM(E321)</f>
        <v>0</v>
      </c>
      <c r="F322" s="22">
        <f>SUM(F321)</f>
        <v>0</v>
      </c>
      <c r="G322" s="22">
        <f t="shared" ref="G322:BA322" si="158">SUM(G321)</f>
        <v>0</v>
      </c>
      <c r="H322" s="22">
        <f t="shared" si="158"/>
        <v>0</v>
      </c>
      <c r="I322" s="22">
        <f t="shared" si="158"/>
        <v>0</v>
      </c>
      <c r="J322" s="22">
        <f t="shared" si="158"/>
        <v>0</v>
      </c>
      <c r="K322" s="22">
        <f t="shared" si="158"/>
        <v>0</v>
      </c>
      <c r="L322" s="22">
        <f t="shared" si="158"/>
        <v>0</v>
      </c>
      <c r="M322" s="22">
        <f t="shared" si="158"/>
        <v>0</v>
      </c>
      <c r="N322" s="22">
        <f t="shared" si="158"/>
        <v>0</v>
      </c>
      <c r="O322" s="22">
        <f t="shared" si="158"/>
        <v>0</v>
      </c>
      <c r="P322" s="22">
        <f t="shared" si="158"/>
        <v>0</v>
      </c>
      <c r="Q322" s="22">
        <f t="shared" si="158"/>
        <v>0</v>
      </c>
      <c r="R322" s="22">
        <f t="shared" si="158"/>
        <v>0</v>
      </c>
      <c r="S322" s="22">
        <f t="shared" si="158"/>
        <v>0</v>
      </c>
      <c r="T322" s="22">
        <f t="shared" si="158"/>
        <v>0</v>
      </c>
      <c r="U322" s="22">
        <f t="shared" si="158"/>
        <v>0</v>
      </c>
      <c r="V322" s="22">
        <f t="shared" si="158"/>
        <v>0</v>
      </c>
      <c r="W322" s="22">
        <f t="shared" si="158"/>
        <v>0</v>
      </c>
      <c r="X322" s="22">
        <f t="shared" si="158"/>
        <v>0</v>
      </c>
      <c r="Y322" s="22">
        <f t="shared" si="158"/>
        <v>0</v>
      </c>
      <c r="Z322" s="22">
        <f t="shared" si="158"/>
        <v>0</v>
      </c>
      <c r="AA322" s="22">
        <f t="shared" si="158"/>
        <v>0</v>
      </c>
      <c r="AB322" s="22">
        <f t="shared" si="158"/>
        <v>0</v>
      </c>
      <c r="AC322" s="22">
        <f t="shared" si="129"/>
        <v>0</v>
      </c>
      <c r="AD322" s="22">
        <f t="shared" si="158"/>
        <v>0</v>
      </c>
      <c r="AE322" s="22">
        <f t="shared" si="158"/>
        <v>0</v>
      </c>
      <c r="AF322" s="22">
        <f t="shared" si="158"/>
        <v>0</v>
      </c>
      <c r="AG322" s="22">
        <f t="shared" si="158"/>
        <v>0</v>
      </c>
      <c r="AH322" s="22">
        <f t="shared" si="158"/>
        <v>0</v>
      </c>
      <c r="AI322" s="22">
        <f t="shared" si="158"/>
        <v>0</v>
      </c>
      <c r="AJ322" s="22">
        <f t="shared" si="158"/>
        <v>0</v>
      </c>
      <c r="AK322" s="22">
        <f t="shared" si="158"/>
        <v>0</v>
      </c>
      <c r="AL322" s="22">
        <f t="shared" si="158"/>
        <v>0</v>
      </c>
      <c r="AM322" s="22">
        <f t="shared" si="158"/>
        <v>0</v>
      </c>
      <c r="AN322" s="22">
        <f t="shared" si="158"/>
        <v>0</v>
      </c>
      <c r="AO322" s="22">
        <f t="shared" si="158"/>
        <v>0</v>
      </c>
      <c r="AP322" s="22">
        <f t="shared" si="158"/>
        <v>0</v>
      </c>
      <c r="AQ322" s="22">
        <f t="shared" si="158"/>
        <v>0</v>
      </c>
      <c r="AR322" s="22">
        <f t="shared" si="158"/>
        <v>0</v>
      </c>
      <c r="AS322" s="22">
        <f t="shared" si="158"/>
        <v>0</v>
      </c>
      <c r="AT322" s="22">
        <f t="shared" si="158"/>
        <v>0</v>
      </c>
      <c r="AU322" s="22">
        <f t="shared" si="158"/>
        <v>0</v>
      </c>
      <c r="AV322" s="22">
        <f t="shared" si="158"/>
        <v>0</v>
      </c>
      <c r="AW322" s="22">
        <f t="shared" si="158"/>
        <v>0</v>
      </c>
      <c r="AX322" s="22">
        <f t="shared" si="158"/>
        <v>0</v>
      </c>
      <c r="AY322" s="22">
        <f t="shared" si="158"/>
        <v>0</v>
      </c>
      <c r="AZ322" s="22">
        <f t="shared" si="158"/>
        <v>0</v>
      </c>
      <c r="BA322" s="22">
        <f t="shared" si="158"/>
        <v>0</v>
      </c>
      <c r="BB322" s="22">
        <f t="shared" ref="BB322:BB353" si="159">SUM(AD322:BA322)</f>
        <v>0</v>
      </c>
      <c r="BC322" s="22">
        <f t="shared" ref="BC322:BC354" si="160">AC322+BB322</f>
        <v>0</v>
      </c>
      <c r="BD322" s="22">
        <f t="shared" ref="BD322:BD353" si="161">E322+BC322</f>
        <v>0</v>
      </c>
      <c r="BE322" s="22">
        <f t="shared" ref="BE322" si="162">SUM(BE321)</f>
        <v>0</v>
      </c>
      <c r="BF322" s="22">
        <f t="shared" si="130"/>
        <v>0</v>
      </c>
    </row>
    <row r="323" spans="1:58" ht="30.75" customHeight="1">
      <c r="A323" s="10">
        <v>322</v>
      </c>
      <c r="B323" s="64" t="s">
        <v>281</v>
      </c>
      <c r="C323" s="60" t="s">
        <v>281</v>
      </c>
      <c r="D323" s="63">
        <v>154</v>
      </c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  <c r="AA323" s="16"/>
      <c r="AB323" s="16"/>
      <c r="AC323" s="16">
        <f t="shared" si="129"/>
        <v>0</v>
      </c>
      <c r="AD323" s="16"/>
      <c r="AE323" s="16"/>
      <c r="AF323" s="16"/>
      <c r="AG323" s="16"/>
      <c r="AH323" s="16"/>
      <c r="AI323" s="16"/>
      <c r="AJ323" s="16"/>
      <c r="AK323" s="16"/>
      <c r="AL323" s="16"/>
      <c r="AM323" s="16"/>
      <c r="AN323" s="16"/>
      <c r="AO323" s="16"/>
      <c r="AP323" s="16"/>
      <c r="AQ323" s="16"/>
      <c r="AR323" s="16"/>
      <c r="AS323" s="16"/>
      <c r="AT323" s="16"/>
      <c r="AU323" s="16"/>
      <c r="AV323" s="16"/>
      <c r="AW323" s="16"/>
      <c r="AX323" s="16"/>
      <c r="AY323" s="16"/>
      <c r="AZ323" s="16"/>
      <c r="BA323" s="16"/>
      <c r="BB323" s="16">
        <f t="shared" si="159"/>
        <v>0</v>
      </c>
      <c r="BC323" s="16">
        <f t="shared" si="160"/>
        <v>0</v>
      </c>
      <c r="BD323" s="16">
        <f t="shared" si="161"/>
        <v>0</v>
      </c>
      <c r="BE323" s="16"/>
      <c r="BF323" s="16">
        <f t="shared" si="130"/>
        <v>0</v>
      </c>
    </row>
    <row r="324" spans="1:58">
      <c r="A324" s="10">
        <v>323</v>
      </c>
      <c r="B324" s="199" t="s">
        <v>282</v>
      </c>
      <c r="C324" s="201"/>
      <c r="D324" s="202"/>
      <c r="E324" s="21">
        <f>SUM(E323)</f>
        <v>0</v>
      </c>
      <c r="F324" s="22">
        <f>SUM(F323)</f>
        <v>0</v>
      </c>
      <c r="G324" s="22">
        <f t="shared" ref="G324:BA324" si="163">SUM(G323)</f>
        <v>0</v>
      </c>
      <c r="H324" s="22">
        <f t="shared" si="163"/>
        <v>0</v>
      </c>
      <c r="I324" s="22">
        <f t="shared" si="163"/>
        <v>0</v>
      </c>
      <c r="J324" s="22">
        <f t="shared" si="163"/>
        <v>0</v>
      </c>
      <c r="K324" s="22">
        <f t="shared" si="163"/>
        <v>0</v>
      </c>
      <c r="L324" s="22">
        <f t="shared" si="163"/>
        <v>0</v>
      </c>
      <c r="M324" s="22">
        <f t="shared" si="163"/>
        <v>0</v>
      </c>
      <c r="N324" s="22">
        <f t="shared" si="163"/>
        <v>0</v>
      </c>
      <c r="O324" s="22">
        <f t="shared" si="163"/>
        <v>0</v>
      </c>
      <c r="P324" s="22">
        <f t="shared" si="163"/>
        <v>0</v>
      </c>
      <c r="Q324" s="22">
        <f t="shared" si="163"/>
        <v>0</v>
      </c>
      <c r="R324" s="22">
        <f t="shared" si="163"/>
        <v>0</v>
      </c>
      <c r="S324" s="22">
        <f t="shared" si="163"/>
        <v>0</v>
      </c>
      <c r="T324" s="22">
        <f t="shared" si="163"/>
        <v>0</v>
      </c>
      <c r="U324" s="22">
        <f t="shared" si="163"/>
        <v>0</v>
      </c>
      <c r="V324" s="22">
        <f t="shared" si="163"/>
        <v>0</v>
      </c>
      <c r="W324" s="22">
        <f t="shared" si="163"/>
        <v>0</v>
      </c>
      <c r="X324" s="22">
        <f t="shared" si="163"/>
        <v>0</v>
      </c>
      <c r="Y324" s="22">
        <f t="shared" si="163"/>
        <v>0</v>
      </c>
      <c r="Z324" s="22">
        <f t="shared" si="163"/>
        <v>0</v>
      </c>
      <c r="AA324" s="22">
        <f t="shared" si="163"/>
        <v>0</v>
      </c>
      <c r="AB324" s="22">
        <f t="shared" si="163"/>
        <v>0</v>
      </c>
      <c r="AC324" s="22">
        <f t="shared" si="129"/>
        <v>0</v>
      </c>
      <c r="AD324" s="22">
        <f t="shared" si="163"/>
        <v>0</v>
      </c>
      <c r="AE324" s="22">
        <f t="shared" si="163"/>
        <v>0</v>
      </c>
      <c r="AF324" s="22">
        <f t="shared" si="163"/>
        <v>0</v>
      </c>
      <c r="AG324" s="22">
        <f t="shared" si="163"/>
        <v>0</v>
      </c>
      <c r="AH324" s="22">
        <f t="shared" si="163"/>
        <v>0</v>
      </c>
      <c r="AI324" s="22">
        <f t="shared" si="163"/>
        <v>0</v>
      </c>
      <c r="AJ324" s="22">
        <f t="shared" si="163"/>
        <v>0</v>
      </c>
      <c r="AK324" s="22">
        <f t="shared" si="163"/>
        <v>0</v>
      </c>
      <c r="AL324" s="22">
        <f t="shared" si="163"/>
        <v>0</v>
      </c>
      <c r="AM324" s="22">
        <f t="shared" si="163"/>
        <v>0</v>
      </c>
      <c r="AN324" s="22">
        <f t="shared" si="163"/>
        <v>0</v>
      </c>
      <c r="AO324" s="22">
        <f t="shared" si="163"/>
        <v>0</v>
      </c>
      <c r="AP324" s="22">
        <f t="shared" si="163"/>
        <v>0</v>
      </c>
      <c r="AQ324" s="22">
        <f t="shared" si="163"/>
        <v>0</v>
      </c>
      <c r="AR324" s="22">
        <f t="shared" si="163"/>
        <v>0</v>
      </c>
      <c r="AS324" s="22">
        <f t="shared" si="163"/>
        <v>0</v>
      </c>
      <c r="AT324" s="22">
        <f t="shared" si="163"/>
        <v>0</v>
      </c>
      <c r="AU324" s="22">
        <f t="shared" si="163"/>
        <v>0</v>
      </c>
      <c r="AV324" s="22">
        <f t="shared" si="163"/>
        <v>0</v>
      </c>
      <c r="AW324" s="22">
        <f t="shared" si="163"/>
        <v>0</v>
      </c>
      <c r="AX324" s="22">
        <f t="shared" si="163"/>
        <v>0</v>
      </c>
      <c r="AY324" s="22">
        <f t="shared" si="163"/>
        <v>0</v>
      </c>
      <c r="AZ324" s="22">
        <f t="shared" si="163"/>
        <v>0</v>
      </c>
      <c r="BA324" s="22">
        <f t="shared" si="163"/>
        <v>0</v>
      </c>
      <c r="BB324" s="22">
        <f t="shared" si="159"/>
        <v>0</v>
      </c>
      <c r="BC324" s="22">
        <f t="shared" si="160"/>
        <v>0</v>
      </c>
      <c r="BD324" s="22">
        <f t="shared" si="161"/>
        <v>0</v>
      </c>
      <c r="BE324" s="22">
        <f t="shared" ref="BE324" si="164">SUM(BE323)</f>
        <v>0</v>
      </c>
      <c r="BF324" s="22">
        <f t="shared" si="130"/>
        <v>0</v>
      </c>
    </row>
    <row r="325" spans="1:58" ht="18" customHeight="1">
      <c r="A325" s="10">
        <v>324</v>
      </c>
      <c r="B325" s="64" t="s">
        <v>283</v>
      </c>
      <c r="C325" s="65" t="s">
        <v>283</v>
      </c>
      <c r="D325" s="63">
        <v>165</v>
      </c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  <c r="AA325" s="16"/>
      <c r="AB325" s="16"/>
      <c r="AC325" s="16">
        <f t="shared" ref="AC325:AC353" si="165">SUM(F325:AB325)</f>
        <v>0</v>
      </c>
      <c r="AD325" s="16"/>
      <c r="AE325" s="16"/>
      <c r="AF325" s="16"/>
      <c r="AG325" s="16"/>
      <c r="AH325" s="16"/>
      <c r="AI325" s="16"/>
      <c r="AJ325" s="16"/>
      <c r="AK325" s="16"/>
      <c r="AL325" s="16"/>
      <c r="AM325" s="16"/>
      <c r="AN325" s="16"/>
      <c r="AO325" s="16"/>
      <c r="AP325" s="16"/>
      <c r="AQ325" s="16"/>
      <c r="AR325" s="16"/>
      <c r="AS325" s="16"/>
      <c r="AT325" s="16"/>
      <c r="AU325" s="16"/>
      <c r="AV325" s="16"/>
      <c r="AW325" s="16"/>
      <c r="AX325" s="16"/>
      <c r="AY325" s="16"/>
      <c r="AZ325" s="16"/>
      <c r="BA325" s="16"/>
      <c r="BB325" s="16">
        <f t="shared" si="159"/>
        <v>0</v>
      </c>
      <c r="BC325" s="16">
        <f t="shared" si="160"/>
        <v>0</v>
      </c>
      <c r="BD325" s="16">
        <f t="shared" si="161"/>
        <v>0</v>
      </c>
      <c r="BE325" s="16"/>
      <c r="BF325" s="16">
        <f t="shared" ref="BF325:BF353" si="166">BD325+BE325</f>
        <v>0</v>
      </c>
    </row>
    <row r="326" spans="1:58">
      <c r="A326" s="10">
        <v>325</v>
      </c>
      <c r="B326" s="199" t="s">
        <v>284</v>
      </c>
      <c r="C326" s="199"/>
      <c r="D326" s="200"/>
      <c r="E326" s="21">
        <f>SUM(E325)</f>
        <v>0</v>
      </c>
      <c r="F326" s="22">
        <f>SUM(F325)</f>
        <v>0</v>
      </c>
      <c r="G326" s="22">
        <f t="shared" ref="G326:BA326" si="167">SUM(G325)</f>
        <v>0</v>
      </c>
      <c r="H326" s="22">
        <f t="shared" si="167"/>
        <v>0</v>
      </c>
      <c r="I326" s="22">
        <f t="shared" si="167"/>
        <v>0</v>
      </c>
      <c r="J326" s="22">
        <f t="shared" si="167"/>
        <v>0</v>
      </c>
      <c r="K326" s="22">
        <f t="shared" si="167"/>
        <v>0</v>
      </c>
      <c r="L326" s="22">
        <f t="shared" si="167"/>
        <v>0</v>
      </c>
      <c r="M326" s="22">
        <f t="shared" si="167"/>
        <v>0</v>
      </c>
      <c r="N326" s="22">
        <f t="shared" si="167"/>
        <v>0</v>
      </c>
      <c r="O326" s="22">
        <f t="shared" si="167"/>
        <v>0</v>
      </c>
      <c r="P326" s="22">
        <f t="shared" si="167"/>
        <v>0</v>
      </c>
      <c r="Q326" s="22">
        <f t="shared" si="167"/>
        <v>0</v>
      </c>
      <c r="R326" s="22">
        <f t="shared" si="167"/>
        <v>0</v>
      </c>
      <c r="S326" s="22">
        <f t="shared" si="167"/>
        <v>0</v>
      </c>
      <c r="T326" s="22">
        <f t="shared" si="167"/>
        <v>0</v>
      </c>
      <c r="U326" s="22">
        <f t="shared" si="167"/>
        <v>0</v>
      </c>
      <c r="V326" s="22">
        <f t="shared" si="167"/>
        <v>0</v>
      </c>
      <c r="W326" s="22">
        <f t="shared" si="167"/>
        <v>0</v>
      </c>
      <c r="X326" s="22">
        <f t="shared" si="167"/>
        <v>0</v>
      </c>
      <c r="Y326" s="22">
        <f t="shared" si="167"/>
        <v>0</v>
      </c>
      <c r="Z326" s="22">
        <f t="shared" si="167"/>
        <v>0</v>
      </c>
      <c r="AA326" s="22">
        <f t="shared" si="167"/>
        <v>0</v>
      </c>
      <c r="AB326" s="22">
        <f t="shared" si="167"/>
        <v>0</v>
      </c>
      <c r="AC326" s="22">
        <f t="shared" si="165"/>
        <v>0</v>
      </c>
      <c r="AD326" s="22">
        <f t="shared" si="167"/>
        <v>0</v>
      </c>
      <c r="AE326" s="22">
        <f t="shared" si="167"/>
        <v>0</v>
      </c>
      <c r="AF326" s="22">
        <f t="shared" si="167"/>
        <v>0</v>
      </c>
      <c r="AG326" s="22">
        <f t="shared" si="167"/>
        <v>0</v>
      </c>
      <c r="AH326" s="22">
        <f t="shared" si="167"/>
        <v>0</v>
      </c>
      <c r="AI326" s="22">
        <f t="shared" si="167"/>
        <v>0</v>
      </c>
      <c r="AJ326" s="22">
        <f t="shared" si="167"/>
        <v>0</v>
      </c>
      <c r="AK326" s="22">
        <f t="shared" si="167"/>
        <v>0</v>
      </c>
      <c r="AL326" s="22">
        <f t="shared" si="167"/>
        <v>0</v>
      </c>
      <c r="AM326" s="22">
        <f t="shared" si="167"/>
        <v>0</v>
      </c>
      <c r="AN326" s="22">
        <f t="shared" si="167"/>
        <v>0</v>
      </c>
      <c r="AO326" s="22">
        <f t="shared" si="167"/>
        <v>0</v>
      </c>
      <c r="AP326" s="22">
        <f t="shared" si="167"/>
        <v>0</v>
      </c>
      <c r="AQ326" s="22">
        <f t="shared" si="167"/>
        <v>0</v>
      </c>
      <c r="AR326" s="22">
        <f t="shared" si="167"/>
        <v>0</v>
      </c>
      <c r="AS326" s="22">
        <f t="shared" si="167"/>
        <v>0</v>
      </c>
      <c r="AT326" s="22">
        <f t="shared" si="167"/>
        <v>0</v>
      </c>
      <c r="AU326" s="22">
        <f t="shared" si="167"/>
        <v>0</v>
      </c>
      <c r="AV326" s="22">
        <f t="shared" si="167"/>
        <v>0</v>
      </c>
      <c r="AW326" s="22">
        <f t="shared" si="167"/>
        <v>0</v>
      </c>
      <c r="AX326" s="22">
        <f t="shared" si="167"/>
        <v>0</v>
      </c>
      <c r="AY326" s="22">
        <f t="shared" si="167"/>
        <v>0</v>
      </c>
      <c r="AZ326" s="22">
        <f t="shared" si="167"/>
        <v>0</v>
      </c>
      <c r="BA326" s="22">
        <f t="shared" si="167"/>
        <v>0</v>
      </c>
      <c r="BB326" s="22">
        <f t="shared" si="159"/>
        <v>0</v>
      </c>
      <c r="BC326" s="22">
        <f t="shared" si="160"/>
        <v>0</v>
      </c>
      <c r="BD326" s="22">
        <f t="shared" si="161"/>
        <v>0</v>
      </c>
      <c r="BE326" s="22">
        <f t="shared" ref="BE326" si="168">SUM(BE325)</f>
        <v>0</v>
      </c>
      <c r="BF326" s="22">
        <f t="shared" si="166"/>
        <v>0</v>
      </c>
    </row>
    <row r="327" spans="1:58" ht="16.5" thickBot="1">
      <c r="A327" s="10">
        <v>326</v>
      </c>
      <c r="B327" s="190" t="s">
        <v>285</v>
      </c>
      <c r="C327" s="190"/>
      <c r="D327" s="191"/>
      <c r="E327" s="51">
        <f>E322+E324+E326</f>
        <v>0</v>
      </c>
      <c r="F327" s="28">
        <f>F322+F324+F326</f>
        <v>0</v>
      </c>
      <c r="G327" s="28">
        <f t="shared" ref="G327:BA327" si="169">G322+G324+G326</f>
        <v>0</v>
      </c>
      <c r="H327" s="28">
        <f t="shared" si="169"/>
        <v>0</v>
      </c>
      <c r="I327" s="28">
        <f t="shared" si="169"/>
        <v>0</v>
      </c>
      <c r="J327" s="28">
        <f t="shared" si="169"/>
        <v>0</v>
      </c>
      <c r="K327" s="28">
        <f t="shared" si="169"/>
        <v>0</v>
      </c>
      <c r="L327" s="28">
        <f t="shared" si="169"/>
        <v>0</v>
      </c>
      <c r="M327" s="28">
        <f t="shared" si="169"/>
        <v>0</v>
      </c>
      <c r="N327" s="28">
        <f t="shared" si="169"/>
        <v>0</v>
      </c>
      <c r="O327" s="28">
        <f t="shared" si="169"/>
        <v>0</v>
      </c>
      <c r="P327" s="28">
        <f t="shared" si="169"/>
        <v>0</v>
      </c>
      <c r="Q327" s="28">
        <f t="shared" si="169"/>
        <v>0</v>
      </c>
      <c r="R327" s="28">
        <f t="shared" si="169"/>
        <v>0</v>
      </c>
      <c r="S327" s="28">
        <f t="shared" si="169"/>
        <v>0</v>
      </c>
      <c r="T327" s="28">
        <f t="shared" si="169"/>
        <v>0</v>
      </c>
      <c r="U327" s="28">
        <f t="shared" si="169"/>
        <v>0</v>
      </c>
      <c r="V327" s="28">
        <f t="shared" si="169"/>
        <v>0</v>
      </c>
      <c r="W327" s="28">
        <f t="shared" si="169"/>
        <v>0</v>
      </c>
      <c r="X327" s="28">
        <f t="shared" si="169"/>
        <v>0</v>
      </c>
      <c r="Y327" s="28">
        <f t="shared" si="169"/>
        <v>0</v>
      </c>
      <c r="Z327" s="28">
        <f t="shared" si="169"/>
        <v>0</v>
      </c>
      <c r="AA327" s="28">
        <f t="shared" si="169"/>
        <v>0</v>
      </c>
      <c r="AB327" s="28">
        <f t="shared" si="169"/>
        <v>0</v>
      </c>
      <c r="AC327" s="28">
        <f t="shared" si="165"/>
        <v>0</v>
      </c>
      <c r="AD327" s="28">
        <f t="shared" si="169"/>
        <v>0</v>
      </c>
      <c r="AE327" s="28">
        <f t="shared" si="169"/>
        <v>0</v>
      </c>
      <c r="AF327" s="28">
        <f t="shared" si="169"/>
        <v>0</v>
      </c>
      <c r="AG327" s="28">
        <f t="shared" si="169"/>
        <v>0</v>
      </c>
      <c r="AH327" s="28">
        <f t="shared" si="169"/>
        <v>0</v>
      </c>
      <c r="AI327" s="28">
        <f t="shared" si="169"/>
        <v>0</v>
      </c>
      <c r="AJ327" s="28">
        <f t="shared" si="169"/>
        <v>0</v>
      </c>
      <c r="AK327" s="28">
        <f t="shared" si="169"/>
        <v>0</v>
      </c>
      <c r="AL327" s="28">
        <f t="shared" si="169"/>
        <v>0</v>
      </c>
      <c r="AM327" s="28">
        <f t="shared" si="169"/>
        <v>0</v>
      </c>
      <c r="AN327" s="28">
        <f t="shared" si="169"/>
        <v>0</v>
      </c>
      <c r="AO327" s="28">
        <f t="shared" si="169"/>
        <v>0</v>
      </c>
      <c r="AP327" s="28">
        <f t="shared" si="169"/>
        <v>0</v>
      </c>
      <c r="AQ327" s="28">
        <f t="shared" si="169"/>
        <v>0</v>
      </c>
      <c r="AR327" s="28">
        <f t="shared" si="169"/>
        <v>0</v>
      </c>
      <c r="AS327" s="28">
        <f t="shared" si="169"/>
        <v>0</v>
      </c>
      <c r="AT327" s="28">
        <f t="shared" si="169"/>
        <v>0</v>
      </c>
      <c r="AU327" s="28">
        <f t="shared" si="169"/>
        <v>0</v>
      </c>
      <c r="AV327" s="28">
        <f t="shared" si="169"/>
        <v>0</v>
      </c>
      <c r="AW327" s="28">
        <f t="shared" si="169"/>
        <v>0</v>
      </c>
      <c r="AX327" s="28">
        <f t="shared" si="169"/>
        <v>0</v>
      </c>
      <c r="AY327" s="28">
        <f t="shared" si="169"/>
        <v>0</v>
      </c>
      <c r="AZ327" s="28">
        <f t="shared" si="169"/>
        <v>0</v>
      </c>
      <c r="BA327" s="28">
        <f t="shared" si="169"/>
        <v>0</v>
      </c>
      <c r="BB327" s="28">
        <f t="shared" si="159"/>
        <v>0</v>
      </c>
      <c r="BC327" s="28">
        <f t="shared" si="160"/>
        <v>0</v>
      </c>
      <c r="BD327" s="28">
        <f t="shared" si="161"/>
        <v>0</v>
      </c>
      <c r="BE327" s="28">
        <f t="shared" ref="BE327" si="170">BE322+BE324+BE326</f>
        <v>0</v>
      </c>
      <c r="BF327" s="28">
        <f t="shared" si="166"/>
        <v>0</v>
      </c>
    </row>
    <row r="328" spans="1:58" ht="16.5" outlineLevel="2" thickTop="1">
      <c r="A328" s="10">
        <v>327</v>
      </c>
      <c r="B328" s="203" t="s">
        <v>286</v>
      </c>
      <c r="C328" s="37" t="s">
        <v>287</v>
      </c>
      <c r="D328" s="47">
        <v>182.3</v>
      </c>
      <c r="E328" s="16">
        <v>27846814.289999999</v>
      </c>
      <c r="F328" s="29">
        <v>0</v>
      </c>
      <c r="G328" s="29">
        <v>5</v>
      </c>
      <c r="H328" s="29">
        <v>0</v>
      </c>
      <c r="I328" s="29">
        <v>-182457</v>
      </c>
      <c r="J328" s="29">
        <v>0</v>
      </c>
      <c r="K328" s="29">
        <v>0</v>
      </c>
      <c r="L328" s="29">
        <v>0</v>
      </c>
      <c r="M328" s="29">
        <v>0</v>
      </c>
      <c r="N328" s="29">
        <v>0</v>
      </c>
      <c r="O328" s="29">
        <v>0</v>
      </c>
      <c r="P328" s="29">
        <v>0</v>
      </c>
      <c r="Q328" s="29">
        <v>0</v>
      </c>
      <c r="R328" s="29">
        <v>0</v>
      </c>
      <c r="S328" s="29">
        <v>0</v>
      </c>
      <c r="T328" s="29">
        <v>0</v>
      </c>
      <c r="U328" s="29">
        <v>0</v>
      </c>
      <c r="V328" s="29">
        <v>0</v>
      </c>
      <c r="W328" s="29">
        <v>0</v>
      </c>
      <c r="X328" s="29">
        <v>0</v>
      </c>
      <c r="Y328" s="29">
        <v>0</v>
      </c>
      <c r="Z328" s="29">
        <v>0</v>
      </c>
      <c r="AA328" s="29">
        <v>0</v>
      </c>
      <c r="AB328" s="29">
        <v>-366535.41999999655</v>
      </c>
      <c r="AC328" s="16">
        <f t="shared" si="165"/>
        <v>-548987.41999999655</v>
      </c>
      <c r="AD328" s="16">
        <v>0</v>
      </c>
      <c r="AE328" s="16">
        <v>0</v>
      </c>
      <c r="AF328" s="16">
        <v>0</v>
      </c>
      <c r="AG328" s="16">
        <v>-400122</v>
      </c>
      <c r="AH328" s="16">
        <v>0</v>
      </c>
      <c r="AI328" s="16">
        <v>0</v>
      </c>
      <c r="AJ328" s="16">
        <v>0</v>
      </c>
      <c r="AK328" s="16">
        <v>0</v>
      </c>
      <c r="AL328" s="16">
        <v>0</v>
      </c>
      <c r="AM328" s="16">
        <v>0</v>
      </c>
      <c r="AN328" s="16">
        <v>0</v>
      </c>
      <c r="AO328" s="16">
        <v>0</v>
      </c>
      <c r="AP328" s="16">
        <v>0</v>
      </c>
      <c r="AQ328" s="16">
        <v>0</v>
      </c>
      <c r="AR328" s="16">
        <v>0</v>
      </c>
      <c r="AS328" s="16">
        <v>0</v>
      </c>
      <c r="AT328" s="16">
        <v>0</v>
      </c>
      <c r="AU328" s="16">
        <v>53344898</v>
      </c>
      <c r="AV328" s="16">
        <v>0</v>
      </c>
      <c r="AW328" s="16">
        <v>0</v>
      </c>
      <c r="AX328" s="16">
        <v>0</v>
      </c>
      <c r="AY328" s="16">
        <v>0</v>
      </c>
      <c r="AZ328" s="16">
        <v>0</v>
      </c>
      <c r="BA328" s="16">
        <v>-602.86999999731779</v>
      </c>
      <c r="BB328" s="16">
        <f t="shared" si="159"/>
        <v>52944173.130000003</v>
      </c>
      <c r="BC328" s="16">
        <f t="shared" si="160"/>
        <v>52395185.710000008</v>
      </c>
      <c r="BD328" s="16">
        <f t="shared" si="161"/>
        <v>80242000</v>
      </c>
      <c r="BE328" s="16"/>
      <c r="BF328" s="16">
        <f t="shared" si="166"/>
        <v>80242000</v>
      </c>
    </row>
    <row r="329" spans="1:58" outlineLevel="2">
      <c r="A329" s="10">
        <v>328</v>
      </c>
      <c r="B329" s="204"/>
      <c r="C329" s="39" t="s">
        <v>288</v>
      </c>
      <c r="D329" s="33">
        <v>186</v>
      </c>
      <c r="E329" s="16">
        <v>623530.68000000331</v>
      </c>
      <c r="F329" s="16">
        <v>0</v>
      </c>
      <c r="G329" s="16">
        <v>0</v>
      </c>
      <c r="H329" s="16">
        <v>0</v>
      </c>
      <c r="I329" s="16">
        <v>0</v>
      </c>
      <c r="J329" s="16">
        <v>0</v>
      </c>
      <c r="K329" s="16">
        <v>0</v>
      </c>
      <c r="L329" s="16">
        <v>0</v>
      </c>
      <c r="M329" s="16">
        <v>0</v>
      </c>
      <c r="N329" s="16">
        <v>0</v>
      </c>
      <c r="O329" s="16">
        <v>0</v>
      </c>
      <c r="P329" s="16">
        <v>0</v>
      </c>
      <c r="Q329" s="16">
        <v>0</v>
      </c>
      <c r="R329" s="16">
        <v>0</v>
      </c>
      <c r="S329" s="16">
        <v>0</v>
      </c>
      <c r="T329" s="16">
        <v>0</v>
      </c>
      <c r="U329" s="16">
        <v>0</v>
      </c>
      <c r="V329" s="16">
        <v>0</v>
      </c>
      <c r="W329" s="16">
        <v>0</v>
      </c>
      <c r="X329" s="16">
        <v>0</v>
      </c>
      <c r="Y329" s="16">
        <v>0</v>
      </c>
      <c r="Z329" s="16">
        <v>0</v>
      </c>
      <c r="AA329" s="16">
        <v>0</v>
      </c>
      <c r="AB329" s="16">
        <v>0</v>
      </c>
      <c r="AC329" s="16">
        <f t="shared" si="165"/>
        <v>0</v>
      </c>
      <c r="AD329" s="16">
        <v>0</v>
      </c>
      <c r="AE329" s="16">
        <v>0</v>
      </c>
      <c r="AF329" s="16">
        <v>0</v>
      </c>
      <c r="AG329" s="16">
        <v>-544143</v>
      </c>
      <c r="AH329" s="16">
        <v>0</v>
      </c>
      <c r="AI329" s="16">
        <v>0</v>
      </c>
      <c r="AJ329" s="16">
        <v>0</v>
      </c>
      <c r="AK329" s="16">
        <v>0</v>
      </c>
      <c r="AL329" s="16">
        <v>0</v>
      </c>
      <c r="AM329" s="16">
        <v>0</v>
      </c>
      <c r="AN329" s="16">
        <v>0</v>
      </c>
      <c r="AO329" s="16">
        <v>0</v>
      </c>
      <c r="AP329" s="16">
        <v>0</v>
      </c>
      <c r="AQ329" s="16">
        <v>0</v>
      </c>
      <c r="AR329" s="16">
        <v>0</v>
      </c>
      <c r="AS329" s="16">
        <v>0</v>
      </c>
      <c r="AT329" s="16">
        <v>0</v>
      </c>
      <c r="AU329" s="16">
        <v>0</v>
      </c>
      <c r="AV329" s="16">
        <v>0</v>
      </c>
      <c r="AW329" s="16">
        <v>0</v>
      </c>
      <c r="AX329" s="16">
        <v>0</v>
      </c>
      <c r="AY329" s="16">
        <v>0</v>
      </c>
      <c r="AZ329" s="16">
        <v>0</v>
      </c>
      <c r="BA329" s="16">
        <v>-387.68000000331085</v>
      </c>
      <c r="BB329" s="16">
        <f t="shared" si="159"/>
        <v>-544530.68000000331</v>
      </c>
      <c r="BC329" s="16">
        <f t="shared" si="160"/>
        <v>-544530.68000000331</v>
      </c>
      <c r="BD329" s="16">
        <f t="shared" si="161"/>
        <v>79000</v>
      </c>
      <c r="BE329" s="16"/>
      <c r="BF329" s="16">
        <f t="shared" si="166"/>
        <v>79000</v>
      </c>
    </row>
    <row r="330" spans="1:58">
      <c r="A330" s="10">
        <v>329</v>
      </c>
      <c r="B330" s="205"/>
      <c r="C330" s="40" t="s">
        <v>289</v>
      </c>
      <c r="D330" s="41">
        <v>190</v>
      </c>
      <c r="E330" s="16">
        <v>0</v>
      </c>
      <c r="F330" s="16">
        <v>0</v>
      </c>
      <c r="G330" s="16">
        <v>0</v>
      </c>
      <c r="H330" s="16">
        <v>0</v>
      </c>
      <c r="I330" s="16">
        <v>0</v>
      </c>
      <c r="J330" s="16">
        <v>0</v>
      </c>
      <c r="K330" s="16">
        <v>0</v>
      </c>
      <c r="L330" s="16">
        <v>0</v>
      </c>
      <c r="M330" s="16">
        <v>0</v>
      </c>
      <c r="N330" s="16">
        <v>0</v>
      </c>
      <c r="O330" s="16">
        <v>0</v>
      </c>
      <c r="P330" s="16">
        <v>0</v>
      </c>
      <c r="Q330" s="16">
        <v>0</v>
      </c>
      <c r="R330" s="16">
        <v>0</v>
      </c>
      <c r="S330" s="16">
        <v>0</v>
      </c>
      <c r="T330" s="16">
        <v>0</v>
      </c>
      <c r="U330" s="16">
        <v>0</v>
      </c>
      <c r="V330" s="16">
        <v>0</v>
      </c>
      <c r="W330" s="16">
        <v>0</v>
      </c>
      <c r="X330" s="16">
        <v>0</v>
      </c>
      <c r="Y330" s="16">
        <v>0</v>
      </c>
      <c r="Z330" s="16">
        <v>0</v>
      </c>
      <c r="AA330" s="16">
        <v>0</v>
      </c>
      <c r="AB330" s="16">
        <v>0</v>
      </c>
      <c r="AC330" s="16">
        <f t="shared" si="165"/>
        <v>0</v>
      </c>
      <c r="AD330" s="16">
        <v>0</v>
      </c>
      <c r="AE330" s="16">
        <v>0</v>
      </c>
      <c r="AF330" s="16">
        <v>0</v>
      </c>
      <c r="AG330" s="16">
        <v>0</v>
      </c>
      <c r="AH330" s="16">
        <v>0</v>
      </c>
      <c r="AI330" s="16">
        <v>0</v>
      </c>
      <c r="AJ330" s="16">
        <v>0</v>
      </c>
      <c r="AK330" s="16">
        <v>0</v>
      </c>
      <c r="AL330" s="16">
        <v>0</v>
      </c>
      <c r="AM330" s="16">
        <v>0</v>
      </c>
      <c r="AN330" s="16">
        <v>0</v>
      </c>
      <c r="AO330" s="16">
        <v>0</v>
      </c>
      <c r="AP330" s="16">
        <v>0</v>
      </c>
      <c r="AQ330" s="16">
        <v>0</v>
      </c>
      <c r="AR330" s="16">
        <v>0</v>
      </c>
      <c r="AS330" s="16">
        <v>0</v>
      </c>
      <c r="AT330" s="16">
        <v>0</v>
      </c>
      <c r="AU330" s="16">
        <v>0</v>
      </c>
      <c r="AV330" s="16">
        <v>0</v>
      </c>
      <c r="AW330" s="16">
        <v>0</v>
      </c>
      <c r="AX330" s="16">
        <v>4051822.99</v>
      </c>
      <c r="AY330" s="16">
        <v>0</v>
      </c>
      <c r="AZ330" s="16">
        <v>0</v>
      </c>
      <c r="BA330" s="16">
        <v>177.00999999977648</v>
      </c>
      <c r="BB330" s="16">
        <f t="shared" si="159"/>
        <v>4052000</v>
      </c>
      <c r="BC330" s="16">
        <f t="shared" si="160"/>
        <v>4052000</v>
      </c>
      <c r="BD330" s="16">
        <f t="shared" si="161"/>
        <v>4052000</v>
      </c>
      <c r="BE330" s="16"/>
      <c r="BF330" s="16">
        <f t="shared" si="166"/>
        <v>4052000</v>
      </c>
    </row>
    <row r="331" spans="1:58">
      <c r="A331" s="10">
        <v>330</v>
      </c>
      <c r="B331" s="216" t="s">
        <v>290</v>
      </c>
      <c r="C331" s="217"/>
      <c r="D331" s="218"/>
      <c r="E331" s="21">
        <f>SUM(E328:E330)</f>
        <v>28470344.970000003</v>
      </c>
      <c r="F331" s="22">
        <f>SUM(F328:F330)</f>
        <v>0</v>
      </c>
      <c r="G331" s="22">
        <f t="shared" ref="G331:AB331" si="171">SUM(G328:G330)</f>
        <v>5</v>
      </c>
      <c r="H331" s="22">
        <f t="shared" si="171"/>
        <v>0</v>
      </c>
      <c r="I331" s="22">
        <f t="shared" si="171"/>
        <v>-182457</v>
      </c>
      <c r="J331" s="22">
        <f t="shared" si="171"/>
        <v>0</v>
      </c>
      <c r="K331" s="22">
        <f t="shared" si="171"/>
        <v>0</v>
      </c>
      <c r="L331" s="22">
        <f t="shared" si="171"/>
        <v>0</v>
      </c>
      <c r="M331" s="22">
        <f t="shared" si="171"/>
        <v>0</v>
      </c>
      <c r="N331" s="22">
        <f t="shared" si="171"/>
        <v>0</v>
      </c>
      <c r="O331" s="22">
        <f t="shared" si="171"/>
        <v>0</v>
      </c>
      <c r="P331" s="22">
        <f t="shared" si="171"/>
        <v>0</v>
      </c>
      <c r="Q331" s="22">
        <f t="shared" si="171"/>
        <v>0</v>
      </c>
      <c r="R331" s="22">
        <f t="shared" si="171"/>
        <v>0</v>
      </c>
      <c r="S331" s="22">
        <f t="shared" si="171"/>
        <v>0</v>
      </c>
      <c r="T331" s="22">
        <f t="shared" si="171"/>
        <v>0</v>
      </c>
      <c r="U331" s="22">
        <f t="shared" si="171"/>
        <v>0</v>
      </c>
      <c r="V331" s="22">
        <f t="shared" si="171"/>
        <v>0</v>
      </c>
      <c r="W331" s="22">
        <f t="shared" si="171"/>
        <v>0</v>
      </c>
      <c r="X331" s="22">
        <f t="shared" si="171"/>
        <v>0</v>
      </c>
      <c r="Y331" s="22">
        <f t="shared" si="171"/>
        <v>0</v>
      </c>
      <c r="Z331" s="22">
        <f t="shared" si="171"/>
        <v>0</v>
      </c>
      <c r="AA331" s="22">
        <f t="shared" si="171"/>
        <v>0</v>
      </c>
      <c r="AB331" s="22">
        <f t="shared" si="171"/>
        <v>-366535.41999999655</v>
      </c>
      <c r="AC331" s="22">
        <f t="shared" si="165"/>
        <v>-548987.41999999655</v>
      </c>
      <c r="AD331" s="22">
        <f t="shared" ref="AD331:BA331" si="172">SUM(AD328:AD330)</f>
        <v>0</v>
      </c>
      <c r="AE331" s="22">
        <f t="shared" si="172"/>
        <v>0</v>
      </c>
      <c r="AF331" s="22">
        <f t="shared" si="172"/>
        <v>0</v>
      </c>
      <c r="AG331" s="22">
        <f t="shared" si="172"/>
        <v>-944265</v>
      </c>
      <c r="AH331" s="22">
        <f t="shared" si="172"/>
        <v>0</v>
      </c>
      <c r="AI331" s="22">
        <f t="shared" si="172"/>
        <v>0</v>
      </c>
      <c r="AJ331" s="22">
        <f t="shared" si="172"/>
        <v>0</v>
      </c>
      <c r="AK331" s="22">
        <f t="shared" si="172"/>
        <v>0</v>
      </c>
      <c r="AL331" s="22">
        <f t="shared" si="172"/>
        <v>0</v>
      </c>
      <c r="AM331" s="22">
        <f t="shared" si="172"/>
        <v>0</v>
      </c>
      <c r="AN331" s="22">
        <f t="shared" si="172"/>
        <v>0</v>
      </c>
      <c r="AO331" s="22">
        <f t="shared" si="172"/>
        <v>0</v>
      </c>
      <c r="AP331" s="22">
        <f t="shared" si="172"/>
        <v>0</v>
      </c>
      <c r="AQ331" s="22">
        <f t="shared" si="172"/>
        <v>0</v>
      </c>
      <c r="AR331" s="22">
        <f t="shared" si="172"/>
        <v>0</v>
      </c>
      <c r="AS331" s="22">
        <f t="shared" si="172"/>
        <v>0</v>
      </c>
      <c r="AT331" s="22">
        <f t="shared" si="172"/>
        <v>0</v>
      </c>
      <c r="AU331" s="22">
        <f t="shared" si="172"/>
        <v>53344898</v>
      </c>
      <c r="AV331" s="22">
        <f t="shared" si="172"/>
        <v>0</v>
      </c>
      <c r="AW331" s="22">
        <f t="shared" si="172"/>
        <v>0</v>
      </c>
      <c r="AX331" s="22">
        <f t="shared" si="172"/>
        <v>4051822.99</v>
      </c>
      <c r="AY331" s="22">
        <f t="shared" si="172"/>
        <v>0</v>
      </c>
      <c r="AZ331" s="22">
        <f t="shared" si="172"/>
        <v>0</v>
      </c>
      <c r="BA331" s="22">
        <f t="shared" si="172"/>
        <v>-813.54000000085216</v>
      </c>
      <c r="BB331" s="22">
        <f t="shared" si="159"/>
        <v>56451642.450000003</v>
      </c>
      <c r="BC331" s="22">
        <f t="shared" si="160"/>
        <v>55902655.030000009</v>
      </c>
      <c r="BD331" s="22">
        <f t="shared" si="161"/>
        <v>84373000.000000015</v>
      </c>
      <c r="BE331" s="22">
        <f t="shared" ref="BE331" si="173">SUM(BE328:BE330)</f>
        <v>0</v>
      </c>
      <c r="BF331" s="22">
        <f t="shared" si="166"/>
        <v>84373000.000000015</v>
      </c>
    </row>
    <row r="332" spans="1:58" outlineLevel="1">
      <c r="A332" s="10">
        <v>331</v>
      </c>
      <c r="B332" s="219" t="s">
        <v>291</v>
      </c>
      <c r="C332" s="37" t="s">
        <v>292</v>
      </c>
      <c r="D332" s="47">
        <v>228.1</v>
      </c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  <c r="AA332" s="16"/>
      <c r="AB332" s="16"/>
      <c r="AC332" s="16">
        <f t="shared" si="165"/>
        <v>0</v>
      </c>
      <c r="AD332" s="16"/>
      <c r="AE332" s="16"/>
      <c r="AF332" s="16"/>
      <c r="AG332" s="16"/>
      <c r="AH332" s="16"/>
      <c r="AI332" s="16"/>
      <c r="AJ332" s="16"/>
      <c r="AK332" s="16"/>
      <c r="AL332" s="16"/>
      <c r="AM332" s="16"/>
      <c r="AN332" s="16"/>
      <c r="AO332" s="16"/>
      <c r="AP332" s="16"/>
      <c r="AQ332" s="16"/>
      <c r="AR332" s="16"/>
      <c r="AS332" s="16"/>
      <c r="AT332" s="16"/>
      <c r="AU332" s="16"/>
      <c r="AV332" s="16"/>
      <c r="AW332" s="16"/>
      <c r="AX332" s="16"/>
      <c r="AY332" s="16"/>
      <c r="AZ332" s="16"/>
      <c r="BA332" s="16"/>
      <c r="BB332" s="16">
        <f t="shared" si="159"/>
        <v>0</v>
      </c>
      <c r="BC332" s="16">
        <f t="shared" si="160"/>
        <v>0</v>
      </c>
      <c r="BD332" s="16">
        <f t="shared" si="161"/>
        <v>0</v>
      </c>
      <c r="BE332" s="16"/>
      <c r="BF332" s="16">
        <f t="shared" si="166"/>
        <v>0</v>
      </c>
    </row>
    <row r="333" spans="1:58" outlineLevel="1">
      <c r="A333" s="10">
        <v>332</v>
      </c>
      <c r="B333" s="220"/>
      <c r="C333" s="39" t="s">
        <v>293</v>
      </c>
      <c r="D333" s="48">
        <v>228.2</v>
      </c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  <c r="AA333" s="16"/>
      <c r="AB333" s="16"/>
      <c r="AC333" s="16">
        <f t="shared" si="165"/>
        <v>0</v>
      </c>
      <c r="AD333" s="16"/>
      <c r="AE333" s="16"/>
      <c r="AF333" s="16"/>
      <c r="AG333" s="16"/>
      <c r="AH333" s="16"/>
      <c r="AI333" s="16"/>
      <c r="AJ333" s="16"/>
      <c r="AK333" s="16"/>
      <c r="AL333" s="16"/>
      <c r="AM333" s="16"/>
      <c r="AN333" s="16"/>
      <c r="AO333" s="16"/>
      <c r="AP333" s="16"/>
      <c r="AQ333" s="16"/>
      <c r="AR333" s="16"/>
      <c r="AS333" s="16"/>
      <c r="AT333" s="16"/>
      <c r="AU333" s="16"/>
      <c r="AV333" s="16"/>
      <c r="AW333" s="16"/>
      <c r="AX333" s="16"/>
      <c r="AY333" s="16"/>
      <c r="AZ333" s="16"/>
      <c r="BA333" s="16"/>
      <c r="BB333" s="16">
        <f t="shared" si="159"/>
        <v>0</v>
      </c>
      <c r="BC333" s="16">
        <f t="shared" si="160"/>
        <v>0</v>
      </c>
      <c r="BD333" s="16">
        <f t="shared" si="161"/>
        <v>0</v>
      </c>
      <c r="BE333" s="16"/>
      <c r="BF333" s="16">
        <f t="shared" si="166"/>
        <v>0</v>
      </c>
    </row>
    <row r="334" spans="1:58" outlineLevel="1">
      <c r="A334" s="10">
        <v>333</v>
      </c>
      <c r="B334" s="220"/>
      <c r="C334" s="39" t="s">
        <v>294</v>
      </c>
      <c r="D334" s="48">
        <v>228.3</v>
      </c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  <c r="AA334" s="16"/>
      <c r="AB334" s="16"/>
      <c r="AC334" s="16">
        <f t="shared" si="165"/>
        <v>0</v>
      </c>
      <c r="AD334" s="16"/>
      <c r="AE334" s="16"/>
      <c r="AF334" s="16"/>
      <c r="AG334" s="16"/>
      <c r="AH334" s="16"/>
      <c r="AI334" s="16"/>
      <c r="AJ334" s="16"/>
      <c r="AK334" s="16"/>
      <c r="AL334" s="16"/>
      <c r="AM334" s="16"/>
      <c r="AN334" s="16"/>
      <c r="AO334" s="16"/>
      <c r="AP334" s="16"/>
      <c r="AQ334" s="16"/>
      <c r="AR334" s="16"/>
      <c r="AS334" s="16"/>
      <c r="AT334" s="16"/>
      <c r="AU334" s="16"/>
      <c r="AV334" s="16"/>
      <c r="AW334" s="16"/>
      <c r="AX334" s="16"/>
      <c r="AY334" s="16"/>
      <c r="AZ334" s="16"/>
      <c r="BA334" s="16"/>
      <c r="BB334" s="16">
        <f t="shared" si="159"/>
        <v>0</v>
      </c>
      <c r="BC334" s="16">
        <f t="shared" si="160"/>
        <v>0</v>
      </c>
      <c r="BD334" s="16">
        <f t="shared" si="161"/>
        <v>0</v>
      </c>
      <c r="BE334" s="16"/>
      <c r="BF334" s="16">
        <f t="shared" si="166"/>
        <v>0</v>
      </c>
    </row>
    <row r="335" spans="1:58" outlineLevel="1">
      <c r="A335" s="10">
        <v>334</v>
      </c>
      <c r="B335" s="220"/>
      <c r="C335" s="39" t="s">
        <v>295</v>
      </c>
      <c r="D335" s="48">
        <v>228.4</v>
      </c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  <c r="AA335" s="16"/>
      <c r="AB335" s="16"/>
      <c r="AC335" s="16">
        <f t="shared" si="165"/>
        <v>0</v>
      </c>
      <c r="AD335" s="16"/>
      <c r="AE335" s="16"/>
      <c r="AF335" s="16"/>
      <c r="AG335" s="16"/>
      <c r="AH335" s="16"/>
      <c r="AI335" s="16"/>
      <c r="AJ335" s="16"/>
      <c r="AK335" s="16"/>
      <c r="AL335" s="16"/>
      <c r="AM335" s="16"/>
      <c r="AN335" s="16"/>
      <c r="AO335" s="16"/>
      <c r="AP335" s="16"/>
      <c r="AQ335" s="16"/>
      <c r="AR335" s="16"/>
      <c r="AS335" s="16"/>
      <c r="AT335" s="16"/>
      <c r="AU335" s="16"/>
      <c r="AV335" s="16"/>
      <c r="AW335" s="16"/>
      <c r="AX335" s="16"/>
      <c r="AY335" s="16"/>
      <c r="AZ335" s="16"/>
      <c r="BA335" s="16"/>
      <c r="BB335" s="16">
        <f t="shared" si="159"/>
        <v>0</v>
      </c>
      <c r="BC335" s="16">
        <f t="shared" si="160"/>
        <v>0</v>
      </c>
      <c r="BD335" s="16">
        <f t="shared" si="161"/>
        <v>0</v>
      </c>
      <c r="BE335" s="16"/>
      <c r="BF335" s="16">
        <f t="shared" si="166"/>
        <v>0</v>
      </c>
    </row>
    <row r="336" spans="1:58">
      <c r="A336" s="10">
        <v>335</v>
      </c>
      <c r="B336" s="221"/>
      <c r="C336" s="40" t="s">
        <v>296</v>
      </c>
      <c r="D336" s="41">
        <v>230</v>
      </c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  <c r="AA336" s="16"/>
      <c r="AB336" s="16"/>
      <c r="AC336" s="16">
        <f t="shared" si="165"/>
        <v>0</v>
      </c>
      <c r="AD336" s="16"/>
      <c r="AE336" s="16"/>
      <c r="AF336" s="16"/>
      <c r="AG336" s="16"/>
      <c r="AH336" s="16"/>
      <c r="AI336" s="16"/>
      <c r="AJ336" s="16"/>
      <c r="AK336" s="16"/>
      <c r="AL336" s="16"/>
      <c r="AM336" s="16"/>
      <c r="AN336" s="16"/>
      <c r="AO336" s="16"/>
      <c r="AP336" s="16"/>
      <c r="AQ336" s="16"/>
      <c r="AR336" s="16"/>
      <c r="AS336" s="16"/>
      <c r="AT336" s="16"/>
      <c r="AU336" s="16"/>
      <c r="AV336" s="16"/>
      <c r="AW336" s="16"/>
      <c r="AX336" s="16"/>
      <c r="AY336" s="16"/>
      <c r="AZ336" s="16"/>
      <c r="BA336" s="16"/>
      <c r="BB336" s="16">
        <f t="shared" si="159"/>
        <v>0</v>
      </c>
      <c r="BC336" s="16">
        <f t="shared" si="160"/>
        <v>0</v>
      </c>
      <c r="BD336" s="16">
        <f t="shared" si="161"/>
        <v>0</v>
      </c>
      <c r="BE336" s="16"/>
      <c r="BF336" s="16">
        <f t="shared" si="166"/>
        <v>0</v>
      </c>
    </row>
    <row r="337" spans="1:58">
      <c r="A337" s="10">
        <v>336</v>
      </c>
      <c r="B337" s="216" t="s">
        <v>297</v>
      </c>
      <c r="C337" s="222"/>
      <c r="D337" s="223"/>
      <c r="E337" s="21">
        <f>SUM(E332:E336)</f>
        <v>0</v>
      </c>
      <c r="F337" s="22">
        <f>SUM(F332:F336)</f>
        <v>0</v>
      </c>
      <c r="G337" s="22">
        <f t="shared" ref="G337:AB337" si="174">SUM(G332:G336)</f>
        <v>0</v>
      </c>
      <c r="H337" s="22">
        <f t="shared" si="174"/>
        <v>0</v>
      </c>
      <c r="I337" s="22">
        <f t="shared" si="174"/>
        <v>0</v>
      </c>
      <c r="J337" s="22">
        <f t="shared" si="174"/>
        <v>0</v>
      </c>
      <c r="K337" s="22">
        <f t="shared" si="174"/>
        <v>0</v>
      </c>
      <c r="L337" s="22">
        <f t="shared" si="174"/>
        <v>0</v>
      </c>
      <c r="M337" s="22">
        <f t="shared" si="174"/>
        <v>0</v>
      </c>
      <c r="N337" s="22">
        <f t="shared" si="174"/>
        <v>0</v>
      </c>
      <c r="O337" s="22">
        <f t="shared" si="174"/>
        <v>0</v>
      </c>
      <c r="P337" s="22">
        <f t="shared" si="174"/>
        <v>0</v>
      </c>
      <c r="Q337" s="22">
        <f t="shared" si="174"/>
        <v>0</v>
      </c>
      <c r="R337" s="22">
        <f t="shared" si="174"/>
        <v>0</v>
      </c>
      <c r="S337" s="22">
        <f t="shared" si="174"/>
        <v>0</v>
      </c>
      <c r="T337" s="22">
        <f t="shared" si="174"/>
        <v>0</v>
      </c>
      <c r="U337" s="22">
        <f t="shared" si="174"/>
        <v>0</v>
      </c>
      <c r="V337" s="22">
        <f t="shared" si="174"/>
        <v>0</v>
      </c>
      <c r="W337" s="22">
        <f t="shared" si="174"/>
        <v>0</v>
      </c>
      <c r="X337" s="22">
        <f t="shared" si="174"/>
        <v>0</v>
      </c>
      <c r="Y337" s="22">
        <f t="shared" si="174"/>
        <v>0</v>
      </c>
      <c r="Z337" s="22">
        <f t="shared" si="174"/>
        <v>0</v>
      </c>
      <c r="AA337" s="22">
        <f t="shared" si="174"/>
        <v>0</v>
      </c>
      <c r="AB337" s="22">
        <f t="shared" si="174"/>
        <v>0</v>
      </c>
      <c r="AC337" s="22">
        <f t="shared" si="165"/>
        <v>0</v>
      </c>
      <c r="AD337" s="22">
        <f t="shared" ref="AD337:BA337" si="175">SUM(AD332:AD336)</f>
        <v>0</v>
      </c>
      <c r="AE337" s="22">
        <f t="shared" si="175"/>
        <v>0</v>
      </c>
      <c r="AF337" s="22">
        <f t="shared" si="175"/>
        <v>0</v>
      </c>
      <c r="AG337" s="22">
        <f t="shared" si="175"/>
        <v>0</v>
      </c>
      <c r="AH337" s="22">
        <f t="shared" si="175"/>
        <v>0</v>
      </c>
      <c r="AI337" s="22">
        <f t="shared" si="175"/>
        <v>0</v>
      </c>
      <c r="AJ337" s="22">
        <f t="shared" si="175"/>
        <v>0</v>
      </c>
      <c r="AK337" s="22">
        <f t="shared" si="175"/>
        <v>0</v>
      </c>
      <c r="AL337" s="22">
        <f t="shared" si="175"/>
        <v>0</v>
      </c>
      <c r="AM337" s="22">
        <f t="shared" si="175"/>
        <v>0</v>
      </c>
      <c r="AN337" s="22">
        <f t="shared" si="175"/>
        <v>0</v>
      </c>
      <c r="AO337" s="22">
        <f t="shared" si="175"/>
        <v>0</v>
      </c>
      <c r="AP337" s="22">
        <f t="shared" si="175"/>
        <v>0</v>
      </c>
      <c r="AQ337" s="22">
        <f t="shared" si="175"/>
        <v>0</v>
      </c>
      <c r="AR337" s="22">
        <f t="shared" si="175"/>
        <v>0</v>
      </c>
      <c r="AS337" s="22">
        <f t="shared" si="175"/>
        <v>0</v>
      </c>
      <c r="AT337" s="22">
        <f t="shared" si="175"/>
        <v>0</v>
      </c>
      <c r="AU337" s="22">
        <f t="shared" si="175"/>
        <v>0</v>
      </c>
      <c r="AV337" s="22">
        <f t="shared" si="175"/>
        <v>0</v>
      </c>
      <c r="AW337" s="22">
        <f t="shared" si="175"/>
        <v>0</v>
      </c>
      <c r="AX337" s="22">
        <f t="shared" si="175"/>
        <v>0</v>
      </c>
      <c r="AY337" s="22">
        <f t="shared" si="175"/>
        <v>0</v>
      </c>
      <c r="AZ337" s="22">
        <f t="shared" si="175"/>
        <v>0</v>
      </c>
      <c r="BA337" s="22">
        <f t="shared" si="175"/>
        <v>0</v>
      </c>
      <c r="BB337" s="22">
        <f t="shared" si="159"/>
        <v>0</v>
      </c>
      <c r="BC337" s="22">
        <f t="shared" si="160"/>
        <v>0</v>
      </c>
      <c r="BD337" s="22">
        <f t="shared" si="161"/>
        <v>0</v>
      </c>
      <c r="BE337" s="22">
        <f t="shared" ref="BE337" si="176">SUM(BE332:BE336)</f>
        <v>0</v>
      </c>
      <c r="BF337" s="22">
        <f t="shared" si="166"/>
        <v>0</v>
      </c>
    </row>
    <row r="338" spans="1:58" ht="18" customHeight="1">
      <c r="A338" s="10">
        <v>337</v>
      </c>
      <c r="B338" s="66" t="s">
        <v>298</v>
      </c>
      <c r="C338" s="67" t="s">
        <v>298</v>
      </c>
      <c r="D338" s="33">
        <v>235</v>
      </c>
      <c r="E338" s="16">
        <v>-1998549.19</v>
      </c>
      <c r="F338" s="16">
        <v>0</v>
      </c>
      <c r="G338" s="16">
        <v>-26</v>
      </c>
      <c r="H338" s="16">
        <v>0</v>
      </c>
      <c r="I338" s="16">
        <v>0</v>
      </c>
      <c r="J338" s="16">
        <v>0</v>
      </c>
      <c r="K338" s="16">
        <v>0</v>
      </c>
      <c r="L338" s="16">
        <v>0</v>
      </c>
      <c r="M338" s="16">
        <v>0</v>
      </c>
      <c r="N338" s="16">
        <v>0</v>
      </c>
      <c r="O338" s="16">
        <v>0</v>
      </c>
      <c r="P338" s="16">
        <v>0</v>
      </c>
      <c r="Q338" s="16">
        <v>0</v>
      </c>
      <c r="R338" s="16">
        <v>0</v>
      </c>
      <c r="S338" s="16">
        <v>0</v>
      </c>
      <c r="T338" s="16">
        <v>0</v>
      </c>
      <c r="U338" s="16">
        <v>0</v>
      </c>
      <c r="V338" s="16">
        <v>0</v>
      </c>
      <c r="W338" s="16">
        <v>0</v>
      </c>
      <c r="X338" s="16">
        <v>0</v>
      </c>
      <c r="Y338" s="16">
        <v>0</v>
      </c>
      <c r="Z338" s="16">
        <v>0</v>
      </c>
      <c r="AA338" s="16">
        <v>0</v>
      </c>
      <c r="AB338" s="16">
        <v>0</v>
      </c>
      <c r="AC338" s="16">
        <f t="shared" si="165"/>
        <v>-26</v>
      </c>
      <c r="AD338" s="16">
        <v>0</v>
      </c>
      <c r="AE338" s="16">
        <v>0</v>
      </c>
      <c r="AF338" s="16">
        <v>0</v>
      </c>
      <c r="AG338" s="16">
        <v>0</v>
      </c>
      <c r="AH338" s="16">
        <v>0</v>
      </c>
      <c r="AI338" s="16">
        <v>0</v>
      </c>
      <c r="AJ338" s="16">
        <v>0</v>
      </c>
      <c r="AK338" s="16">
        <v>0</v>
      </c>
      <c r="AL338" s="16">
        <v>0</v>
      </c>
      <c r="AM338" s="16">
        <v>0</v>
      </c>
      <c r="AN338" s="16">
        <v>0</v>
      </c>
      <c r="AO338" s="16">
        <v>0</v>
      </c>
      <c r="AP338" s="16">
        <v>0</v>
      </c>
      <c r="AQ338" s="16">
        <v>0</v>
      </c>
      <c r="AR338" s="16">
        <v>0</v>
      </c>
      <c r="AS338" s="16">
        <v>0</v>
      </c>
      <c r="AT338" s="16">
        <v>0</v>
      </c>
      <c r="AU338" s="16">
        <v>0</v>
      </c>
      <c r="AV338" s="16">
        <v>0</v>
      </c>
      <c r="AW338" s="16">
        <v>0</v>
      </c>
      <c r="AX338" s="16">
        <v>0</v>
      </c>
      <c r="AY338" s="16">
        <v>0</v>
      </c>
      <c r="AZ338" s="16">
        <v>0</v>
      </c>
      <c r="BA338" s="16">
        <v>-424.81000000005588</v>
      </c>
      <c r="BB338" s="16">
        <f t="shared" si="159"/>
        <v>-424.81000000005588</v>
      </c>
      <c r="BC338" s="16">
        <f t="shared" si="160"/>
        <v>-450.81000000005588</v>
      </c>
      <c r="BD338" s="16">
        <f t="shared" si="161"/>
        <v>-1999000</v>
      </c>
      <c r="BE338" s="16"/>
      <c r="BF338" s="16">
        <f t="shared" si="166"/>
        <v>-1999000</v>
      </c>
    </row>
    <row r="339" spans="1:58" ht="16.5" thickBot="1">
      <c r="A339" s="10">
        <v>338</v>
      </c>
      <c r="B339" s="190" t="s">
        <v>299</v>
      </c>
      <c r="C339" s="190"/>
      <c r="D339" s="191"/>
      <c r="E339" s="51">
        <f>E331+E337+E338</f>
        <v>26471795.780000001</v>
      </c>
      <c r="F339" s="28">
        <f>F331+F337+F338</f>
        <v>0</v>
      </c>
      <c r="G339" s="28">
        <f t="shared" ref="G339:AB339" si="177">G331+G337+G338</f>
        <v>-21</v>
      </c>
      <c r="H339" s="28">
        <f t="shared" si="177"/>
        <v>0</v>
      </c>
      <c r="I339" s="28">
        <f t="shared" si="177"/>
        <v>-182457</v>
      </c>
      <c r="J339" s="28">
        <f t="shared" si="177"/>
        <v>0</v>
      </c>
      <c r="K339" s="28">
        <f t="shared" si="177"/>
        <v>0</v>
      </c>
      <c r="L339" s="28">
        <f t="shared" si="177"/>
        <v>0</v>
      </c>
      <c r="M339" s="28">
        <f t="shared" si="177"/>
        <v>0</v>
      </c>
      <c r="N339" s="28">
        <f t="shared" si="177"/>
        <v>0</v>
      </c>
      <c r="O339" s="28">
        <f t="shared" si="177"/>
        <v>0</v>
      </c>
      <c r="P339" s="28">
        <f t="shared" si="177"/>
        <v>0</v>
      </c>
      <c r="Q339" s="28">
        <f t="shared" si="177"/>
        <v>0</v>
      </c>
      <c r="R339" s="28">
        <f t="shared" si="177"/>
        <v>0</v>
      </c>
      <c r="S339" s="28">
        <f t="shared" si="177"/>
        <v>0</v>
      </c>
      <c r="T339" s="28">
        <f t="shared" si="177"/>
        <v>0</v>
      </c>
      <c r="U339" s="28">
        <f t="shared" si="177"/>
        <v>0</v>
      </c>
      <c r="V339" s="28">
        <f t="shared" si="177"/>
        <v>0</v>
      </c>
      <c r="W339" s="28">
        <f t="shared" si="177"/>
        <v>0</v>
      </c>
      <c r="X339" s="28">
        <f t="shared" si="177"/>
        <v>0</v>
      </c>
      <c r="Y339" s="28">
        <f t="shared" si="177"/>
        <v>0</v>
      </c>
      <c r="Z339" s="28">
        <f t="shared" si="177"/>
        <v>0</v>
      </c>
      <c r="AA339" s="28">
        <f t="shared" si="177"/>
        <v>0</v>
      </c>
      <c r="AB339" s="28">
        <f t="shared" si="177"/>
        <v>-366535.41999999655</v>
      </c>
      <c r="AC339" s="28">
        <f t="shared" si="165"/>
        <v>-549013.41999999655</v>
      </c>
      <c r="AD339" s="28">
        <f t="shared" ref="AD339:BA339" si="178">AD331+AD337+AD338</f>
        <v>0</v>
      </c>
      <c r="AE339" s="28">
        <f t="shared" si="178"/>
        <v>0</v>
      </c>
      <c r="AF339" s="28">
        <f t="shared" si="178"/>
        <v>0</v>
      </c>
      <c r="AG339" s="28">
        <f t="shared" si="178"/>
        <v>-944265</v>
      </c>
      <c r="AH339" s="28">
        <f t="shared" si="178"/>
        <v>0</v>
      </c>
      <c r="AI339" s="28">
        <f t="shared" si="178"/>
        <v>0</v>
      </c>
      <c r="AJ339" s="28">
        <f t="shared" si="178"/>
        <v>0</v>
      </c>
      <c r="AK339" s="28">
        <f t="shared" si="178"/>
        <v>0</v>
      </c>
      <c r="AL339" s="28">
        <f t="shared" si="178"/>
        <v>0</v>
      </c>
      <c r="AM339" s="28">
        <f t="shared" si="178"/>
        <v>0</v>
      </c>
      <c r="AN339" s="28">
        <f t="shared" si="178"/>
        <v>0</v>
      </c>
      <c r="AO339" s="28">
        <f t="shared" si="178"/>
        <v>0</v>
      </c>
      <c r="AP339" s="28">
        <f t="shared" si="178"/>
        <v>0</v>
      </c>
      <c r="AQ339" s="28">
        <f t="shared" si="178"/>
        <v>0</v>
      </c>
      <c r="AR339" s="28">
        <f t="shared" si="178"/>
        <v>0</v>
      </c>
      <c r="AS339" s="28">
        <f t="shared" si="178"/>
        <v>0</v>
      </c>
      <c r="AT339" s="28">
        <f t="shared" si="178"/>
        <v>0</v>
      </c>
      <c r="AU339" s="28">
        <f t="shared" si="178"/>
        <v>53344898</v>
      </c>
      <c r="AV339" s="28">
        <f t="shared" si="178"/>
        <v>0</v>
      </c>
      <c r="AW339" s="28">
        <f t="shared" si="178"/>
        <v>0</v>
      </c>
      <c r="AX339" s="28">
        <f t="shared" si="178"/>
        <v>4051822.99</v>
      </c>
      <c r="AY339" s="28">
        <f t="shared" si="178"/>
        <v>0</v>
      </c>
      <c r="AZ339" s="28">
        <f t="shared" si="178"/>
        <v>0</v>
      </c>
      <c r="BA339" s="28">
        <f t="shared" si="178"/>
        <v>-1238.350000000908</v>
      </c>
      <c r="BB339" s="28">
        <f t="shared" si="159"/>
        <v>56451217.640000001</v>
      </c>
      <c r="BC339" s="28">
        <f t="shared" si="160"/>
        <v>55902204.220000006</v>
      </c>
      <c r="BD339" s="28">
        <f t="shared" si="161"/>
        <v>82374000</v>
      </c>
      <c r="BE339" s="28">
        <f t="shared" ref="BE339" si="179">BE331+BE337+BE338</f>
        <v>0</v>
      </c>
      <c r="BF339" s="28">
        <f t="shared" si="166"/>
        <v>82374000</v>
      </c>
    </row>
    <row r="340" spans="1:58" ht="16.5" outlineLevel="1" thickTop="1">
      <c r="A340" s="10">
        <v>339</v>
      </c>
      <c r="B340" s="224" t="s">
        <v>300</v>
      </c>
      <c r="C340" s="37" t="s">
        <v>301</v>
      </c>
      <c r="D340" s="38">
        <v>253</v>
      </c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  <c r="AA340" s="16"/>
      <c r="AB340" s="16"/>
      <c r="AC340" s="16">
        <f t="shared" si="165"/>
        <v>0</v>
      </c>
      <c r="AD340" s="16"/>
      <c r="AE340" s="16"/>
      <c r="AF340" s="16"/>
      <c r="AG340" s="16"/>
      <c r="AH340" s="16"/>
      <c r="AI340" s="16"/>
      <c r="AJ340" s="16"/>
      <c r="AK340" s="16"/>
      <c r="AL340" s="16"/>
      <c r="AM340" s="16"/>
      <c r="AN340" s="16"/>
      <c r="AO340" s="16"/>
      <c r="AP340" s="16"/>
      <c r="AQ340" s="16"/>
      <c r="AR340" s="16"/>
      <c r="AS340" s="16"/>
      <c r="AT340" s="16"/>
      <c r="AU340" s="16"/>
      <c r="AV340" s="16"/>
      <c r="AW340" s="16"/>
      <c r="AX340" s="16"/>
      <c r="AY340" s="16"/>
      <c r="AZ340" s="16"/>
      <c r="BA340" s="16"/>
      <c r="BB340" s="16">
        <f t="shared" si="159"/>
        <v>0</v>
      </c>
      <c r="BC340" s="16">
        <f t="shared" si="160"/>
        <v>0</v>
      </c>
      <c r="BD340" s="16">
        <f t="shared" si="161"/>
        <v>0</v>
      </c>
      <c r="BE340" s="16"/>
      <c r="BF340" s="16">
        <f t="shared" si="166"/>
        <v>0</v>
      </c>
    </row>
    <row r="341" spans="1:58" ht="38.25" customHeight="1" outlineLevel="1">
      <c r="A341" s="10">
        <v>340</v>
      </c>
      <c r="B341" s="225"/>
      <c r="C341" s="39" t="s">
        <v>302</v>
      </c>
      <c r="D341" s="33">
        <v>281</v>
      </c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  <c r="AA341" s="16"/>
      <c r="AB341" s="16"/>
      <c r="AC341" s="16">
        <f t="shared" si="165"/>
        <v>0</v>
      </c>
      <c r="AD341" s="16"/>
      <c r="AE341" s="16"/>
      <c r="AF341" s="16"/>
      <c r="AG341" s="16"/>
      <c r="AH341" s="16"/>
      <c r="AI341" s="16"/>
      <c r="AJ341" s="16"/>
      <c r="AK341" s="16"/>
      <c r="AL341" s="16"/>
      <c r="AM341" s="16"/>
      <c r="AN341" s="16"/>
      <c r="AO341" s="16"/>
      <c r="AP341" s="16"/>
      <c r="AQ341" s="16"/>
      <c r="AR341" s="16"/>
      <c r="AS341" s="16"/>
      <c r="AT341" s="16"/>
      <c r="AU341" s="16"/>
      <c r="AV341" s="16"/>
      <c r="AW341" s="16"/>
      <c r="AX341" s="16"/>
      <c r="AY341" s="16"/>
      <c r="AZ341" s="16"/>
      <c r="BA341" s="16"/>
      <c r="BB341" s="16">
        <f t="shared" si="159"/>
        <v>0</v>
      </c>
      <c r="BC341" s="16">
        <f t="shared" si="160"/>
        <v>0</v>
      </c>
      <c r="BD341" s="16">
        <f t="shared" si="161"/>
        <v>0</v>
      </c>
      <c r="BE341" s="16"/>
      <c r="BF341" s="16">
        <f t="shared" si="166"/>
        <v>0</v>
      </c>
    </row>
    <row r="342" spans="1:58" ht="31.5" outlineLevel="1">
      <c r="A342" s="10">
        <v>341</v>
      </c>
      <c r="B342" s="225"/>
      <c r="C342" s="39" t="s">
        <v>303</v>
      </c>
      <c r="D342" s="33">
        <v>282</v>
      </c>
      <c r="E342" s="16">
        <v>-414029285.11000001</v>
      </c>
      <c r="F342" s="16">
        <v>47437</v>
      </c>
      <c r="G342" s="16">
        <v>0</v>
      </c>
      <c r="H342" s="16">
        <v>0</v>
      </c>
      <c r="I342" s="16">
        <v>3383729</v>
      </c>
      <c r="J342" s="16">
        <v>0</v>
      </c>
      <c r="K342" s="16">
        <v>0</v>
      </c>
      <c r="L342" s="16">
        <v>0</v>
      </c>
      <c r="M342" s="16">
        <v>0</v>
      </c>
      <c r="N342" s="16">
        <v>0</v>
      </c>
      <c r="O342" s="16">
        <v>0</v>
      </c>
      <c r="P342" s="16">
        <v>0</v>
      </c>
      <c r="Q342" s="16">
        <v>0</v>
      </c>
      <c r="R342" s="16">
        <v>0</v>
      </c>
      <c r="S342" s="16">
        <v>0</v>
      </c>
      <c r="T342" s="16">
        <v>0</v>
      </c>
      <c r="U342" s="16">
        <v>0</v>
      </c>
      <c r="V342" s="16">
        <v>0</v>
      </c>
      <c r="W342" s="16">
        <v>0</v>
      </c>
      <c r="X342" s="16">
        <v>0</v>
      </c>
      <c r="Y342" s="16">
        <v>0</v>
      </c>
      <c r="Z342" s="16">
        <v>0</v>
      </c>
      <c r="AA342" s="16">
        <v>0</v>
      </c>
      <c r="AB342" s="16">
        <v>-749436.65999997128</v>
      </c>
      <c r="AC342" s="16">
        <f t="shared" si="165"/>
        <v>2681729.3400000287</v>
      </c>
      <c r="AD342" s="16">
        <v>0</v>
      </c>
      <c r="AE342" s="16">
        <v>0</v>
      </c>
      <c r="AF342" s="16">
        <v>0</v>
      </c>
      <c r="AG342" s="16">
        <v>0</v>
      </c>
      <c r="AH342" s="16">
        <v>0</v>
      </c>
      <c r="AI342" s="16">
        <v>0</v>
      </c>
      <c r="AJ342" s="16">
        <v>0</v>
      </c>
      <c r="AK342" s="16">
        <v>0</v>
      </c>
      <c r="AL342" s="16">
        <v>0</v>
      </c>
      <c r="AM342" s="16">
        <v>0</v>
      </c>
      <c r="AN342" s="16">
        <v>0</v>
      </c>
      <c r="AO342" s="16">
        <v>0</v>
      </c>
      <c r="AP342" s="16">
        <v>-564000</v>
      </c>
      <c r="AQ342" s="16">
        <v>-710000</v>
      </c>
      <c r="AR342" s="16">
        <v>-2119000</v>
      </c>
      <c r="AS342" s="16">
        <v>-1058000</v>
      </c>
      <c r="AT342" s="16">
        <v>-531000</v>
      </c>
      <c r="AU342" s="16">
        <v>-14369883</v>
      </c>
      <c r="AV342" s="16">
        <v>-165810</v>
      </c>
      <c r="AW342" s="16">
        <v>-316974</v>
      </c>
      <c r="AX342" s="16">
        <v>1862661</v>
      </c>
      <c r="AY342" s="16">
        <v>0</v>
      </c>
      <c r="AZ342" s="16">
        <v>-30541749</v>
      </c>
      <c r="BA342" s="16">
        <v>310.76999998092651</v>
      </c>
      <c r="BB342" s="16">
        <f t="shared" si="159"/>
        <v>-48513444.230000019</v>
      </c>
      <c r="BC342" s="16">
        <f t="shared" si="160"/>
        <v>-45831714.889999993</v>
      </c>
      <c r="BD342" s="16">
        <f t="shared" si="161"/>
        <v>-459861000</v>
      </c>
      <c r="BE342" s="16"/>
      <c r="BF342" s="16">
        <f t="shared" si="166"/>
        <v>-459861000</v>
      </c>
    </row>
    <row r="343" spans="1:58" ht="15.75" customHeight="1" outlineLevel="1">
      <c r="A343" s="10">
        <v>342</v>
      </c>
      <c r="B343" s="225"/>
      <c r="C343" s="39" t="s">
        <v>304</v>
      </c>
      <c r="D343" s="33">
        <v>283</v>
      </c>
      <c r="E343" s="16">
        <v>-5120158.9499999993</v>
      </c>
      <c r="F343" s="16">
        <v>0</v>
      </c>
      <c r="G343" s="16">
        <v>0</v>
      </c>
      <c r="H343" s="16">
        <v>0</v>
      </c>
      <c r="I343" s="16">
        <v>0</v>
      </c>
      <c r="J343" s="16">
        <v>0</v>
      </c>
      <c r="K343" s="16">
        <v>0</v>
      </c>
      <c r="L343" s="16">
        <v>0</v>
      </c>
      <c r="M343" s="16">
        <v>0</v>
      </c>
      <c r="N343" s="16">
        <v>0</v>
      </c>
      <c r="O343" s="16">
        <v>0</v>
      </c>
      <c r="P343" s="16">
        <v>0</v>
      </c>
      <c r="Q343" s="16">
        <v>0</v>
      </c>
      <c r="R343" s="16">
        <v>0</v>
      </c>
      <c r="S343" s="16">
        <v>0</v>
      </c>
      <c r="T343" s="16">
        <v>0</v>
      </c>
      <c r="U343" s="16">
        <v>0</v>
      </c>
      <c r="V343" s="16">
        <v>0</v>
      </c>
      <c r="W343" s="16">
        <v>0</v>
      </c>
      <c r="X343" s="16">
        <v>0</v>
      </c>
      <c r="Y343" s="16">
        <v>0</v>
      </c>
      <c r="Z343" s="16">
        <v>0</v>
      </c>
      <c r="AA343" s="16">
        <v>0</v>
      </c>
      <c r="AB343" s="16">
        <v>232142.61999999994</v>
      </c>
      <c r="AC343" s="16">
        <f t="shared" si="165"/>
        <v>232142.61999999994</v>
      </c>
      <c r="AD343" s="16">
        <v>0</v>
      </c>
      <c r="AE343" s="16">
        <v>0</v>
      </c>
      <c r="AF343" s="16">
        <v>0</v>
      </c>
      <c r="AG343" s="16">
        <v>178575</v>
      </c>
      <c r="AH343" s="16">
        <v>0</v>
      </c>
      <c r="AI343" s="16">
        <v>0</v>
      </c>
      <c r="AJ343" s="16">
        <v>0</v>
      </c>
      <c r="AK343" s="16">
        <v>0</v>
      </c>
      <c r="AL343" s="16">
        <v>0</v>
      </c>
      <c r="AM343" s="16">
        <v>0</v>
      </c>
      <c r="AN343" s="16">
        <v>0</v>
      </c>
      <c r="AO343" s="16">
        <v>0</v>
      </c>
      <c r="AP343" s="16">
        <v>0</v>
      </c>
      <c r="AQ343" s="16">
        <v>0</v>
      </c>
      <c r="AR343" s="16">
        <v>0</v>
      </c>
      <c r="AS343" s="16">
        <v>0</v>
      </c>
      <c r="AT343" s="16">
        <v>0</v>
      </c>
      <c r="AU343" s="16">
        <v>0</v>
      </c>
      <c r="AV343" s="16">
        <v>0</v>
      </c>
      <c r="AW343" s="16">
        <v>0</v>
      </c>
      <c r="AX343" s="16">
        <v>-2917793</v>
      </c>
      <c r="AY343" s="16">
        <v>0</v>
      </c>
      <c r="AZ343" s="16">
        <v>0</v>
      </c>
      <c r="BA343" s="16">
        <v>234.32999999914318</v>
      </c>
      <c r="BB343" s="16">
        <f t="shared" si="159"/>
        <v>-2738983.6700000009</v>
      </c>
      <c r="BC343" s="16">
        <f t="shared" si="160"/>
        <v>-2506841.0500000007</v>
      </c>
      <c r="BD343" s="16">
        <f t="shared" si="161"/>
        <v>-7627000</v>
      </c>
      <c r="BE343" s="16"/>
      <c r="BF343" s="16">
        <f t="shared" si="166"/>
        <v>-7627000</v>
      </c>
    </row>
    <row r="344" spans="1:58" ht="15.75" customHeight="1" outlineLevel="1">
      <c r="A344" s="10">
        <v>343</v>
      </c>
      <c r="B344" s="225"/>
      <c r="C344" s="39" t="s">
        <v>305</v>
      </c>
      <c r="D344" s="33">
        <v>255</v>
      </c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  <c r="AA344" s="16"/>
      <c r="AB344" s="16"/>
      <c r="AC344" s="16">
        <f t="shared" si="165"/>
        <v>0</v>
      </c>
      <c r="AD344" s="16"/>
      <c r="AE344" s="16"/>
      <c r="AF344" s="16"/>
      <c r="AG344" s="16"/>
      <c r="AH344" s="16"/>
      <c r="AI344" s="16"/>
      <c r="AJ344" s="16"/>
      <c r="AK344" s="16"/>
      <c r="AL344" s="16"/>
      <c r="AM344" s="16"/>
      <c r="AN344" s="16"/>
      <c r="AO344" s="16"/>
      <c r="AP344" s="16"/>
      <c r="AQ344" s="16"/>
      <c r="AR344" s="16"/>
      <c r="AS344" s="16"/>
      <c r="AT344" s="16"/>
      <c r="AU344" s="16"/>
      <c r="AV344" s="16"/>
      <c r="AW344" s="16"/>
      <c r="AX344" s="16"/>
      <c r="AY344" s="16"/>
      <c r="AZ344" s="16"/>
      <c r="BA344" s="16"/>
      <c r="BB344" s="16">
        <f t="shared" si="159"/>
        <v>0</v>
      </c>
      <c r="BC344" s="16">
        <f t="shared" si="160"/>
        <v>0</v>
      </c>
      <c r="BD344" s="16">
        <f t="shared" si="161"/>
        <v>0</v>
      </c>
      <c r="BE344" s="16"/>
      <c r="BF344" s="16">
        <f t="shared" si="166"/>
        <v>0</v>
      </c>
    </row>
    <row r="345" spans="1:58" outlineLevel="1">
      <c r="A345" s="10">
        <v>344</v>
      </c>
      <c r="B345" s="225"/>
      <c r="C345" s="39" t="s">
        <v>306</v>
      </c>
      <c r="D345" s="33">
        <v>252</v>
      </c>
      <c r="E345" s="16">
        <v>-940445.24</v>
      </c>
      <c r="F345" s="16">
        <v>0</v>
      </c>
      <c r="G345" s="16">
        <v>1472</v>
      </c>
      <c r="H345" s="16">
        <v>0</v>
      </c>
      <c r="I345" s="16">
        <v>0</v>
      </c>
      <c r="J345" s="16">
        <v>0</v>
      </c>
      <c r="K345" s="16">
        <v>0</v>
      </c>
      <c r="L345" s="16">
        <v>0</v>
      </c>
      <c r="M345" s="16">
        <v>0</v>
      </c>
      <c r="N345" s="16">
        <v>0</v>
      </c>
      <c r="O345" s="16">
        <v>0</v>
      </c>
      <c r="P345" s="16">
        <v>0</v>
      </c>
      <c r="Q345" s="16">
        <v>0</v>
      </c>
      <c r="R345" s="16">
        <v>0</v>
      </c>
      <c r="S345" s="16">
        <v>0</v>
      </c>
      <c r="T345" s="16">
        <v>0</v>
      </c>
      <c r="U345" s="16">
        <v>0</v>
      </c>
      <c r="V345" s="16">
        <v>0</v>
      </c>
      <c r="W345" s="16">
        <v>0</v>
      </c>
      <c r="X345" s="16">
        <v>0</v>
      </c>
      <c r="Y345" s="16">
        <v>0</v>
      </c>
      <c r="Z345" s="16">
        <v>0</v>
      </c>
      <c r="AA345" s="16">
        <v>0</v>
      </c>
      <c r="AB345" s="16">
        <v>0</v>
      </c>
      <c r="AC345" s="16">
        <f t="shared" si="165"/>
        <v>1472</v>
      </c>
      <c r="AD345" s="16">
        <v>0</v>
      </c>
      <c r="AE345" s="16">
        <v>0</v>
      </c>
      <c r="AF345" s="16">
        <v>0</v>
      </c>
      <c r="AG345" s="16">
        <v>0</v>
      </c>
      <c r="AH345" s="16">
        <v>0</v>
      </c>
      <c r="AI345" s="16">
        <v>0</v>
      </c>
      <c r="AJ345" s="16">
        <v>0</v>
      </c>
      <c r="AK345" s="16">
        <v>0</v>
      </c>
      <c r="AL345" s="16">
        <v>0</v>
      </c>
      <c r="AM345" s="16">
        <v>0</v>
      </c>
      <c r="AN345" s="16">
        <v>0</v>
      </c>
      <c r="AO345" s="16">
        <v>0</v>
      </c>
      <c r="AP345" s="16">
        <v>0</v>
      </c>
      <c r="AQ345" s="16">
        <v>0</v>
      </c>
      <c r="AR345" s="16">
        <v>0</v>
      </c>
      <c r="AS345" s="16">
        <v>0</v>
      </c>
      <c r="AT345" s="16">
        <v>0</v>
      </c>
      <c r="AU345" s="16">
        <v>0</v>
      </c>
      <c r="AV345" s="16">
        <v>0</v>
      </c>
      <c r="AW345" s="16">
        <v>0</v>
      </c>
      <c r="AX345" s="16">
        <v>0</v>
      </c>
      <c r="AY345" s="16">
        <v>0</v>
      </c>
      <c r="AZ345" s="16">
        <v>0</v>
      </c>
      <c r="BA345" s="16">
        <v>-26.760000000009313</v>
      </c>
      <c r="BB345" s="16">
        <f t="shared" si="159"/>
        <v>-26.760000000009313</v>
      </c>
      <c r="BC345" s="16">
        <f t="shared" si="160"/>
        <v>1445.2399999999907</v>
      </c>
      <c r="BD345" s="16">
        <f t="shared" si="161"/>
        <v>-939000</v>
      </c>
      <c r="BE345" s="16"/>
      <c r="BF345" s="16">
        <f t="shared" si="166"/>
        <v>-939000</v>
      </c>
    </row>
    <row r="346" spans="1:58">
      <c r="A346" s="10">
        <v>345</v>
      </c>
      <c r="B346" s="226"/>
      <c r="C346" s="40" t="s">
        <v>307</v>
      </c>
      <c r="D346" s="41">
        <v>254</v>
      </c>
      <c r="E346" s="16">
        <v>-65332.08</v>
      </c>
      <c r="F346" s="16">
        <v>0</v>
      </c>
      <c r="G346" s="16">
        <v>0</v>
      </c>
      <c r="H346" s="16">
        <v>0</v>
      </c>
      <c r="I346" s="16">
        <v>0</v>
      </c>
      <c r="J346" s="16">
        <v>0</v>
      </c>
      <c r="K346" s="16">
        <v>0</v>
      </c>
      <c r="L346" s="16">
        <v>0</v>
      </c>
      <c r="M346" s="16">
        <v>0</v>
      </c>
      <c r="N346" s="16">
        <v>0</v>
      </c>
      <c r="O346" s="16">
        <v>0</v>
      </c>
      <c r="P346" s="16">
        <v>0</v>
      </c>
      <c r="Q346" s="16">
        <v>0</v>
      </c>
      <c r="R346" s="16">
        <v>0</v>
      </c>
      <c r="S346" s="16">
        <v>0</v>
      </c>
      <c r="T346" s="16">
        <v>0</v>
      </c>
      <c r="U346" s="16">
        <v>0</v>
      </c>
      <c r="V346" s="16">
        <v>0</v>
      </c>
      <c r="W346" s="16">
        <v>0</v>
      </c>
      <c r="X346" s="16">
        <v>0</v>
      </c>
      <c r="Y346" s="16">
        <v>0</v>
      </c>
      <c r="Z346" s="16">
        <v>0</v>
      </c>
      <c r="AA346" s="16">
        <v>0</v>
      </c>
      <c r="AB346" s="16">
        <v>0</v>
      </c>
      <c r="AC346" s="16">
        <f t="shared" si="165"/>
        <v>0</v>
      </c>
      <c r="AD346" s="16">
        <v>0</v>
      </c>
      <c r="AE346" s="16">
        <v>0</v>
      </c>
      <c r="AF346" s="16">
        <v>0</v>
      </c>
      <c r="AG346" s="16">
        <v>0</v>
      </c>
      <c r="AH346" s="16">
        <v>0</v>
      </c>
      <c r="AI346" s="16">
        <v>0</v>
      </c>
      <c r="AJ346" s="16">
        <v>0</v>
      </c>
      <c r="AK346" s="16">
        <v>0</v>
      </c>
      <c r="AL346" s="16">
        <v>0</v>
      </c>
      <c r="AM346" s="16">
        <v>0</v>
      </c>
      <c r="AN346" s="16">
        <v>0</v>
      </c>
      <c r="AO346" s="16">
        <v>0</v>
      </c>
      <c r="AP346" s="16">
        <v>0</v>
      </c>
      <c r="AQ346" s="16">
        <v>0</v>
      </c>
      <c r="AR346" s="16">
        <v>0</v>
      </c>
      <c r="AS346" s="16">
        <v>0</v>
      </c>
      <c r="AT346" s="16">
        <v>0</v>
      </c>
      <c r="AU346" s="16">
        <v>0</v>
      </c>
      <c r="AV346" s="16">
        <v>0</v>
      </c>
      <c r="AW346" s="16">
        <v>0</v>
      </c>
      <c r="AX346" s="16">
        <v>-5400143</v>
      </c>
      <c r="AY346" s="16">
        <v>0</v>
      </c>
      <c r="AZ346" s="16">
        <v>0</v>
      </c>
      <c r="BA346" s="16">
        <v>475.08000000007451</v>
      </c>
      <c r="BB346" s="16">
        <f t="shared" si="159"/>
        <v>-5399667.9199999999</v>
      </c>
      <c r="BC346" s="16">
        <f t="shared" si="160"/>
        <v>-5399667.9199999999</v>
      </c>
      <c r="BD346" s="16">
        <f t="shared" si="161"/>
        <v>-5465000</v>
      </c>
      <c r="BE346" s="16"/>
      <c r="BF346" s="16">
        <f t="shared" si="166"/>
        <v>-5465000</v>
      </c>
    </row>
    <row r="347" spans="1:58">
      <c r="A347" s="10">
        <v>346</v>
      </c>
      <c r="B347" s="216" t="s">
        <v>308</v>
      </c>
      <c r="C347" s="222"/>
      <c r="D347" s="223"/>
      <c r="E347" s="21">
        <f>SUM(E340:E346)</f>
        <v>-420155221.38</v>
      </c>
      <c r="F347" s="22">
        <f>SUM(F340:F346)</f>
        <v>47437</v>
      </c>
      <c r="G347" s="22">
        <f t="shared" ref="G347:AB347" si="180">SUM(G340:G346)</f>
        <v>1472</v>
      </c>
      <c r="H347" s="22">
        <f t="shared" si="180"/>
        <v>0</v>
      </c>
      <c r="I347" s="22">
        <f t="shared" si="180"/>
        <v>3383729</v>
      </c>
      <c r="J347" s="22">
        <f t="shared" si="180"/>
        <v>0</v>
      </c>
      <c r="K347" s="22">
        <f t="shared" si="180"/>
        <v>0</v>
      </c>
      <c r="L347" s="22">
        <f t="shared" si="180"/>
        <v>0</v>
      </c>
      <c r="M347" s="22">
        <f t="shared" si="180"/>
        <v>0</v>
      </c>
      <c r="N347" s="22">
        <f t="shared" si="180"/>
        <v>0</v>
      </c>
      <c r="O347" s="22">
        <f t="shared" si="180"/>
        <v>0</v>
      </c>
      <c r="P347" s="22">
        <f t="shared" si="180"/>
        <v>0</v>
      </c>
      <c r="Q347" s="22">
        <f t="shared" si="180"/>
        <v>0</v>
      </c>
      <c r="R347" s="22">
        <f t="shared" si="180"/>
        <v>0</v>
      </c>
      <c r="S347" s="22">
        <f t="shared" si="180"/>
        <v>0</v>
      </c>
      <c r="T347" s="22">
        <f t="shared" si="180"/>
        <v>0</v>
      </c>
      <c r="U347" s="22">
        <f t="shared" si="180"/>
        <v>0</v>
      </c>
      <c r="V347" s="22">
        <f t="shared" si="180"/>
        <v>0</v>
      </c>
      <c r="W347" s="22">
        <f t="shared" si="180"/>
        <v>0</v>
      </c>
      <c r="X347" s="22">
        <f t="shared" si="180"/>
        <v>0</v>
      </c>
      <c r="Y347" s="22">
        <f t="shared" si="180"/>
        <v>0</v>
      </c>
      <c r="Z347" s="22">
        <f t="shared" si="180"/>
        <v>0</v>
      </c>
      <c r="AA347" s="22">
        <f t="shared" si="180"/>
        <v>0</v>
      </c>
      <c r="AB347" s="22">
        <f t="shared" si="180"/>
        <v>-517294.03999997134</v>
      </c>
      <c r="AC347" s="22">
        <f t="shared" si="165"/>
        <v>2915343.9600000288</v>
      </c>
      <c r="AD347" s="22">
        <f t="shared" ref="AD347:BA347" si="181">SUM(AD340:AD346)</f>
        <v>0</v>
      </c>
      <c r="AE347" s="22">
        <f t="shared" si="181"/>
        <v>0</v>
      </c>
      <c r="AF347" s="22">
        <f t="shared" si="181"/>
        <v>0</v>
      </c>
      <c r="AG347" s="22">
        <f t="shared" si="181"/>
        <v>178575</v>
      </c>
      <c r="AH347" s="22">
        <f t="shared" si="181"/>
        <v>0</v>
      </c>
      <c r="AI347" s="22">
        <f t="shared" si="181"/>
        <v>0</v>
      </c>
      <c r="AJ347" s="22">
        <f t="shared" si="181"/>
        <v>0</v>
      </c>
      <c r="AK347" s="22">
        <f t="shared" si="181"/>
        <v>0</v>
      </c>
      <c r="AL347" s="22">
        <f t="shared" si="181"/>
        <v>0</v>
      </c>
      <c r="AM347" s="22">
        <f t="shared" si="181"/>
        <v>0</v>
      </c>
      <c r="AN347" s="22">
        <f t="shared" si="181"/>
        <v>0</v>
      </c>
      <c r="AO347" s="22">
        <f t="shared" si="181"/>
        <v>0</v>
      </c>
      <c r="AP347" s="22">
        <f t="shared" si="181"/>
        <v>-564000</v>
      </c>
      <c r="AQ347" s="22">
        <f t="shared" si="181"/>
        <v>-710000</v>
      </c>
      <c r="AR347" s="22">
        <f t="shared" si="181"/>
        <v>-2119000</v>
      </c>
      <c r="AS347" s="22">
        <f t="shared" si="181"/>
        <v>-1058000</v>
      </c>
      <c r="AT347" s="22">
        <f t="shared" si="181"/>
        <v>-531000</v>
      </c>
      <c r="AU347" s="22">
        <f t="shared" si="181"/>
        <v>-14369883</v>
      </c>
      <c r="AV347" s="22">
        <f t="shared" si="181"/>
        <v>-165810</v>
      </c>
      <c r="AW347" s="22">
        <f t="shared" si="181"/>
        <v>-316974</v>
      </c>
      <c r="AX347" s="22">
        <f t="shared" si="181"/>
        <v>-6455275</v>
      </c>
      <c r="AY347" s="22">
        <f t="shared" si="181"/>
        <v>0</v>
      </c>
      <c r="AZ347" s="22">
        <f t="shared" si="181"/>
        <v>-30541749</v>
      </c>
      <c r="BA347" s="22">
        <f t="shared" si="181"/>
        <v>993.41999998013489</v>
      </c>
      <c r="BB347" s="22">
        <f t="shared" si="159"/>
        <v>-56652122.580000021</v>
      </c>
      <c r="BC347" s="22">
        <f t="shared" si="160"/>
        <v>-53736778.61999999</v>
      </c>
      <c r="BD347" s="22">
        <f t="shared" si="161"/>
        <v>-473892000</v>
      </c>
      <c r="BE347" s="22">
        <f t="shared" ref="BE347" si="182">SUM(BE340:BE346)</f>
        <v>0</v>
      </c>
      <c r="BF347" s="22">
        <f t="shared" si="166"/>
        <v>-473892000</v>
      </c>
    </row>
    <row r="348" spans="1:58">
      <c r="A348" s="10">
        <v>347</v>
      </c>
      <c r="B348" s="68" t="s">
        <v>309</v>
      </c>
      <c r="C348" s="65" t="s">
        <v>309</v>
      </c>
      <c r="D348" s="63" t="s">
        <v>310</v>
      </c>
      <c r="E348" s="16">
        <v>44462479.289999999</v>
      </c>
      <c r="F348" s="16">
        <v>0</v>
      </c>
      <c r="G348" s="16">
        <v>0</v>
      </c>
      <c r="H348" s="16">
        <v>-3752470</v>
      </c>
      <c r="I348" s="16">
        <v>0</v>
      </c>
      <c r="J348" s="16">
        <v>0</v>
      </c>
      <c r="K348" s="16">
        <v>0</v>
      </c>
      <c r="L348" s="16">
        <v>0</v>
      </c>
      <c r="M348" s="16">
        <v>0</v>
      </c>
      <c r="N348" s="16">
        <v>0</v>
      </c>
      <c r="O348" s="16">
        <v>0</v>
      </c>
      <c r="P348" s="16">
        <v>0</v>
      </c>
      <c r="Q348" s="16">
        <v>0</v>
      </c>
      <c r="R348" s="16">
        <v>0</v>
      </c>
      <c r="S348" s="16">
        <v>0</v>
      </c>
      <c r="T348" s="16">
        <v>0</v>
      </c>
      <c r="U348" s="16">
        <v>0</v>
      </c>
      <c r="V348" s="16">
        <v>0</v>
      </c>
      <c r="W348" s="16">
        <v>0</v>
      </c>
      <c r="X348" s="16">
        <v>0</v>
      </c>
      <c r="Y348" s="16">
        <v>0</v>
      </c>
      <c r="Z348" s="16">
        <v>0</v>
      </c>
      <c r="AA348" s="16">
        <v>0</v>
      </c>
      <c r="AB348" s="16">
        <v>0</v>
      </c>
      <c r="AC348" s="16">
        <f t="shared" si="165"/>
        <v>-3752470</v>
      </c>
      <c r="AD348" s="16">
        <v>0</v>
      </c>
      <c r="AE348" s="16">
        <v>0</v>
      </c>
      <c r="AF348" s="16">
        <v>0</v>
      </c>
      <c r="AG348" s="16">
        <v>0</v>
      </c>
      <c r="AH348" s="16">
        <v>0</v>
      </c>
      <c r="AI348" s="16">
        <v>0</v>
      </c>
      <c r="AJ348" s="16">
        <v>0</v>
      </c>
      <c r="AK348" s="16">
        <v>0</v>
      </c>
      <c r="AL348" s="16">
        <v>0</v>
      </c>
      <c r="AM348" s="16">
        <v>0</v>
      </c>
      <c r="AN348" s="16">
        <v>0</v>
      </c>
      <c r="AO348" s="16">
        <v>0</v>
      </c>
      <c r="AP348" s="16">
        <v>0</v>
      </c>
      <c r="AQ348" s="16">
        <v>0</v>
      </c>
      <c r="AR348" s="16">
        <v>0</v>
      </c>
      <c r="AS348" s="16">
        <v>0</v>
      </c>
      <c r="AT348" s="16">
        <v>0</v>
      </c>
      <c r="AU348" s="16">
        <v>0</v>
      </c>
      <c r="AV348" s="16">
        <v>0</v>
      </c>
      <c r="AW348" s="16">
        <v>0</v>
      </c>
      <c r="AX348" s="16">
        <v>0</v>
      </c>
      <c r="AY348" s="16">
        <v>0</v>
      </c>
      <c r="AZ348" s="16">
        <v>0</v>
      </c>
      <c r="BA348" s="16">
        <v>-9.2899999991059303</v>
      </c>
      <c r="BB348" s="16">
        <f t="shared" si="159"/>
        <v>-9.2899999991059303</v>
      </c>
      <c r="BC348" s="16">
        <f t="shared" si="160"/>
        <v>-3752479.2899999991</v>
      </c>
      <c r="BD348" s="16">
        <f t="shared" si="161"/>
        <v>40710000</v>
      </c>
      <c r="BE348" s="16"/>
      <c r="BF348" s="16">
        <f t="shared" si="166"/>
        <v>40710000</v>
      </c>
    </row>
    <row r="349" spans="1:58">
      <c r="A349" s="10">
        <v>348</v>
      </c>
      <c r="B349" s="216" t="s">
        <v>311</v>
      </c>
      <c r="C349" s="216"/>
      <c r="D349" s="227"/>
      <c r="E349" s="21">
        <f>E348</f>
        <v>44462479.289999999</v>
      </c>
      <c r="F349" s="22">
        <f>F348</f>
        <v>0</v>
      </c>
      <c r="G349" s="22">
        <f t="shared" ref="G349:AB349" si="183">G348</f>
        <v>0</v>
      </c>
      <c r="H349" s="22">
        <f t="shared" si="183"/>
        <v>-3752470</v>
      </c>
      <c r="I349" s="22">
        <f t="shared" si="183"/>
        <v>0</v>
      </c>
      <c r="J349" s="22">
        <f t="shared" si="183"/>
        <v>0</v>
      </c>
      <c r="K349" s="22">
        <f t="shared" si="183"/>
        <v>0</v>
      </c>
      <c r="L349" s="22">
        <f t="shared" si="183"/>
        <v>0</v>
      </c>
      <c r="M349" s="22">
        <f t="shared" si="183"/>
        <v>0</v>
      </c>
      <c r="N349" s="22">
        <f t="shared" si="183"/>
        <v>0</v>
      </c>
      <c r="O349" s="22">
        <f t="shared" si="183"/>
        <v>0</v>
      </c>
      <c r="P349" s="22">
        <f t="shared" si="183"/>
        <v>0</v>
      </c>
      <c r="Q349" s="22">
        <f t="shared" si="183"/>
        <v>0</v>
      </c>
      <c r="R349" s="22">
        <f t="shared" si="183"/>
        <v>0</v>
      </c>
      <c r="S349" s="22">
        <f t="shared" si="183"/>
        <v>0</v>
      </c>
      <c r="T349" s="22">
        <f t="shared" si="183"/>
        <v>0</v>
      </c>
      <c r="U349" s="22">
        <f t="shared" si="183"/>
        <v>0</v>
      </c>
      <c r="V349" s="22">
        <f t="shared" si="183"/>
        <v>0</v>
      </c>
      <c r="W349" s="22">
        <f t="shared" si="183"/>
        <v>0</v>
      </c>
      <c r="X349" s="22">
        <f t="shared" si="183"/>
        <v>0</v>
      </c>
      <c r="Y349" s="22">
        <f t="shared" si="183"/>
        <v>0</v>
      </c>
      <c r="Z349" s="22">
        <f t="shared" si="183"/>
        <v>0</v>
      </c>
      <c r="AA349" s="22">
        <f t="shared" si="183"/>
        <v>0</v>
      </c>
      <c r="AB349" s="22">
        <f t="shared" si="183"/>
        <v>0</v>
      </c>
      <c r="AC349" s="22">
        <f t="shared" si="165"/>
        <v>-3752470</v>
      </c>
      <c r="AD349" s="22">
        <f t="shared" ref="AD349:BA349" si="184">AD348</f>
        <v>0</v>
      </c>
      <c r="AE349" s="22">
        <f t="shared" si="184"/>
        <v>0</v>
      </c>
      <c r="AF349" s="22">
        <f t="shared" si="184"/>
        <v>0</v>
      </c>
      <c r="AG349" s="22">
        <f t="shared" si="184"/>
        <v>0</v>
      </c>
      <c r="AH349" s="22">
        <f t="shared" si="184"/>
        <v>0</v>
      </c>
      <c r="AI349" s="22">
        <f t="shared" si="184"/>
        <v>0</v>
      </c>
      <c r="AJ349" s="22">
        <f t="shared" si="184"/>
        <v>0</v>
      </c>
      <c r="AK349" s="22">
        <f t="shared" si="184"/>
        <v>0</v>
      </c>
      <c r="AL349" s="22">
        <f t="shared" si="184"/>
        <v>0</v>
      </c>
      <c r="AM349" s="22">
        <f t="shared" si="184"/>
        <v>0</v>
      </c>
      <c r="AN349" s="22">
        <f t="shared" si="184"/>
        <v>0</v>
      </c>
      <c r="AO349" s="22">
        <f t="shared" si="184"/>
        <v>0</v>
      </c>
      <c r="AP349" s="22">
        <f t="shared" si="184"/>
        <v>0</v>
      </c>
      <c r="AQ349" s="22">
        <f t="shared" si="184"/>
        <v>0</v>
      </c>
      <c r="AR349" s="22">
        <f t="shared" si="184"/>
        <v>0</v>
      </c>
      <c r="AS349" s="22">
        <f t="shared" si="184"/>
        <v>0</v>
      </c>
      <c r="AT349" s="22">
        <f t="shared" si="184"/>
        <v>0</v>
      </c>
      <c r="AU349" s="22">
        <f t="shared" si="184"/>
        <v>0</v>
      </c>
      <c r="AV349" s="22">
        <f t="shared" si="184"/>
        <v>0</v>
      </c>
      <c r="AW349" s="22">
        <f t="shared" si="184"/>
        <v>0</v>
      </c>
      <c r="AX349" s="22">
        <f t="shared" si="184"/>
        <v>0</v>
      </c>
      <c r="AY349" s="22">
        <f t="shared" si="184"/>
        <v>0</v>
      </c>
      <c r="AZ349" s="22">
        <f t="shared" si="184"/>
        <v>0</v>
      </c>
      <c r="BA349" s="22">
        <f t="shared" si="184"/>
        <v>-9.2899999991059303</v>
      </c>
      <c r="BB349" s="22">
        <f t="shared" si="159"/>
        <v>-9.2899999991059303</v>
      </c>
      <c r="BC349" s="22">
        <f t="shared" si="160"/>
        <v>-3752479.2899999991</v>
      </c>
      <c r="BD349" s="22">
        <f t="shared" si="161"/>
        <v>40710000</v>
      </c>
      <c r="BE349" s="22">
        <f t="shared" ref="BE349" si="185">BE348</f>
        <v>0</v>
      </c>
      <c r="BF349" s="22">
        <f t="shared" si="166"/>
        <v>40710000</v>
      </c>
    </row>
    <row r="350" spans="1:58" ht="16.5" thickBot="1">
      <c r="A350" s="10">
        <v>349</v>
      </c>
      <c r="B350" s="190" t="s">
        <v>312</v>
      </c>
      <c r="C350" s="190"/>
      <c r="D350" s="191"/>
      <c r="E350" s="51">
        <f>E320+E327+E339+E347+E349</f>
        <v>1710135063.5800004</v>
      </c>
      <c r="F350" s="28">
        <f>F320+F327+F339+F347+F349</f>
        <v>47437</v>
      </c>
      <c r="G350" s="28">
        <f t="shared" ref="G350:AB350" si="186">G320+G327+G339+G347+G349</f>
        <v>1451</v>
      </c>
      <c r="H350" s="28">
        <f t="shared" si="186"/>
        <v>-3752470</v>
      </c>
      <c r="I350" s="28">
        <f t="shared" si="186"/>
        <v>-48287176.714230947</v>
      </c>
      <c r="J350" s="28">
        <f t="shared" si="186"/>
        <v>0</v>
      </c>
      <c r="K350" s="28">
        <f t="shared" si="186"/>
        <v>0</v>
      </c>
      <c r="L350" s="28">
        <f t="shared" si="186"/>
        <v>0</v>
      </c>
      <c r="M350" s="28">
        <f t="shared" si="186"/>
        <v>0</v>
      </c>
      <c r="N350" s="28">
        <f t="shared" si="186"/>
        <v>0</v>
      </c>
      <c r="O350" s="28">
        <f t="shared" si="186"/>
        <v>0</v>
      </c>
      <c r="P350" s="28">
        <f t="shared" si="186"/>
        <v>0</v>
      </c>
      <c r="Q350" s="28">
        <f t="shared" si="186"/>
        <v>0</v>
      </c>
      <c r="R350" s="28">
        <f t="shared" si="186"/>
        <v>0</v>
      </c>
      <c r="S350" s="28">
        <f t="shared" si="186"/>
        <v>0</v>
      </c>
      <c r="T350" s="28">
        <f t="shared" si="186"/>
        <v>0</v>
      </c>
      <c r="U350" s="28">
        <f t="shared" si="186"/>
        <v>0</v>
      </c>
      <c r="V350" s="28">
        <f t="shared" si="186"/>
        <v>0</v>
      </c>
      <c r="W350" s="28">
        <f t="shared" si="186"/>
        <v>0</v>
      </c>
      <c r="X350" s="28">
        <f t="shared" si="186"/>
        <v>0</v>
      </c>
      <c r="Y350" s="28">
        <f t="shared" si="186"/>
        <v>0</v>
      </c>
      <c r="Z350" s="28">
        <f t="shared" si="186"/>
        <v>0</v>
      </c>
      <c r="AA350" s="28">
        <f t="shared" si="186"/>
        <v>0</v>
      </c>
      <c r="AB350" s="28">
        <f t="shared" si="186"/>
        <v>21048694.015280217</v>
      </c>
      <c r="AC350" s="28">
        <f t="shared" si="165"/>
        <v>-30942064.69895073</v>
      </c>
      <c r="AD350" s="28">
        <f t="shared" ref="AD350:BA350" si="187">AD320+AD327+AD339+AD347+AD349</f>
        <v>0</v>
      </c>
      <c r="AE350" s="28">
        <f t="shared" si="187"/>
        <v>0</v>
      </c>
      <c r="AF350" s="28">
        <f t="shared" si="187"/>
        <v>0</v>
      </c>
      <c r="AG350" s="28">
        <f t="shared" si="187"/>
        <v>-765690</v>
      </c>
      <c r="AH350" s="28">
        <f t="shared" si="187"/>
        <v>0</v>
      </c>
      <c r="AI350" s="28">
        <f t="shared" si="187"/>
        <v>0</v>
      </c>
      <c r="AJ350" s="28">
        <f t="shared" si="187"/>
        <v>0</v>
      </c>
      <c r="AK350" s="28">
        <f t="shared" si="187"/>
        <v>0</v>
      </c>
      <c r="AL350" s="28">
        <f t="shared" si="187"/>
        <v>0</v>
      </c>
      <c r="AM350" s="28">
        <f t="shared" si="187"/>
        <v>0</v>
      </c>
      <c r="AN350" s="28">
        <f t="shared" si="187"/>
        <v>0</v>
      </c>
      <c r="AO350" s="28">
        <f t="shared" si="187"/>
        <v>0</v>
      </c>
      <c r="AP350" s="28">
        <f t="shared" si="187"/>
        <v>9316000</v>
      </c>
      <c r="AQ350" s="28">
        <f t="shared" si="187"/>
        <v>23308000</v>
      </c>
      <c r="AR350" s="28">
        <f t="shared" si="187"/>
        <v>51538000</v>
      </c>
      <c r="AS350" s="28">
        <f t="shared" si="187"/>
        <v>35584000</v>
      </c>
      <c r="AT350" s="28">
        <f t="shared" si="187"/>
        <v>10886000</v>
      </c>
      <c r="AU350" s="28">
        <f t="shared" si="187"/>
        <v>92163760</v>
      </c>
      <c r="AV350" s="28">
        <f t="shared" si="187"/>
        <v>13126452</v>
      </c>
      <c r="AW350" s="28">
        <f t="shared" si="187"/>
        <v>9358620</v>
      </c>
      <c r="AX350" s="28">
        <f t="shared" si="187"/>
        <v>-15606771.425269375</v>
      </c>
      <c r="AY350" s="28">
        <f t="shared" si="187"/>
        <v>0</v>
      </c>
      <c r="AZ350" s="28">
        <f t="shared" si="187"/>
        <v>-30541749</v>
      </c>
      <c r="BA350" s="28">
        <f t="shared" si="187"/>
        <v>-2620.4557799834174</v>
      </c>
      <c r="BB350" s="28">
        <f t="shared" si="159"/>
        <v>198364001.11895066</v>
      </c>
      <c r="BC350" s="28">
        <f t="shared" si="160"/>
        <v>167421936.41999993</v>
      </c>
      <c r="BD350" s="28">
        <f t="shared" si="161"/>
        <v>1877557000.0000002</v>
      </c>
      <c r="BE350" s="28">
        <f t="shared" ref="BE350" si="188">BE320+BE327+BE339+BE347+BE349</f>
        <v>0</v>
      </c>
      <c r="BF350" s="28">
        <f t="shared" si="166"/>
        <v>1877557000.0000002</v>
      </c>
    </row>
    <row r="351" spans="1:58" ht="16.5" thickTop="1">
      <c r="A351" s="69">
        <v>350</v>
      </c>
      <c r="B351" s="70"/>
      <c r="C351" s="67"/>
      <c r="D351" s="35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  <c r="AA351" s="16"/>
      <c r="AB351" s="16"/>
      <c r="AC351" s="16">
        <f t="shared" si="165"/>
        <v>0</v>
      </c>
      <c r="AD351" s="16"/>
      <c r="AE351" s="16"/>
      <c r="AF351" s="16"/>
      <c r="AG351" s="16"/>
      <c r="AH351" s="16"/>
      <c r="AI351" s="16"/>
      <c r="AJ351" s="16"/>
      <c r="AK351" s="16"/>
      <c r="AL351" s="16"/>
      <c r="AM351" s="16"/>
      <c r="AN351" s="16"/>
      <c r="AO351" s="16"/>
      <c r="AP351" s="16"/>
      <c r="AQ351" s="16"/>
      <c r="AR351" s="16"/>
      <c r="AS351" s="16"/>
      <c r="AT351" s="16"/>
      <c r="AU351" s="16"/>
      <c r="AV351" s="16"/>
      <c r="AW351" s="16"/>
      <c r="AX351" s="16"/>
      <c r="AY351" s="16"/>
      <c r="AZ351" s="16"/>
      <c r="BA351" s="16"/>
      <c r="BB351" s="16">
        <f t="shared" si="159"/>
        <v>0</v>
      </c>
      <c r="BC351" s="16">
        <f t="shared" si="160"/>
        <v>0</v>
      </c>
      <c r="BD351" s="16">
        <f t="shared" si="161"/>
        <v>0</v>
      </c>
      <c r="BE351" s="16"/>
      <c r="BF351" s="16">
        <f t="shared" si="166"/>
        <v>0</v>
      </c>
    </row>
    <row r="352" spans="1:58">
      <c r="A352" s="69">
        <v>351</v>
      </c>
      <c r="B352" s="228" t="s">
        <v>313</v>
      </c>
      <c r="C352" s="229"/>
      <c r="D352" s="230"/>
      <c r="E352" s="16">
        <v>15942961.420746015</v>
      </c>
      <c r="F352" s="16">
        <v>4339.4423912715984</v>
      </c>
      <c r="G352" s="16">
        <v>59844.980004727964</v>
      </c>
      <c r="H352" s="16">
        <v>-343268.4906291489</v>
      </c>
      <c r="I352" s="16">
        <v>-4417214.8657916104</v>
      </c>
      <c r="J352" s="16">
        <v>83480.415544323376</v>
      </c>
      <c r="K352" s="16">
        <v>1046932.2498154448</v>
      </c>
      <c r="L352" s="16">
        <v>1502921.5187247309</v>
      </c>
      <c r="M352" s="16">
        <v>-388882.15627214313</v>
      </c>
      <c r="N352" s="16">
        <v>53456.417847209217</v>
      </c>
      <c r="O352" s="16">
        <v>-3482.0870506576853</v>
      </c>
      <c r="P352" s="16">
        <v>-54273.304877393733</v>
      </c>
      <c r="Q352" s="16">
        <v>35283.034813334678</v>
      </c>
      <c r="R352" s="16">
        <v>-60839.779621949965</v>
      </c>
      <c r="S352" s="16">
        <v>820024.2870195352</v>
      </c>
      <c r="T352" s="16">
        <v>1461542.6401276249</v>
      </c>
      <c r="U352" s="16">
        <v>-1280196.9038623855</v>
      </c>
      <c r="V352" s="16">
        <v>787516.75130157254</v>
      </c>
      <c r="W352" s="16">
        <v>1236251.8517135556</v>
      </c>
      <c r="X352" s="16">
        <v>-1420306.6875512411</v>
      </c>
      <c r="Y352" s="16">
        <v>-5230.7964634478612</v>
      </c>
      <c r="Z352" s="16">
        <v>-968865.67200253578</v>
      </c>
      <c r="AA352" s="16">
        <v>6134497.3521539103</v>
      </c>
      <c r="AB352" s="16">
        <v>3865806.4501369288</v>
      </c>
      <c r="AC352" s="16">
        <f t="shared" si="165"/>
        <v>8149336.6474716561</v>
      </c>
      <c r="AD352" s="16">
        <v>-15253090.347222589</v>
      </c>
      <c r="AE352" s="16">
        <v>-1155774.8634492876</v>
      </c>
      <c r="AF352" s="16">
        <v>-15544463.310886836</v>
      </c>
      <c r="AG352" s="16">
        <v>-2598479.6462635105</v>
      </c>
      <c r="AH352" s="16">
        <v>-661993.73586648004</v>
      </c>
      <c r="AI352" s="16">
        <v>3417527.3880904457</v>
      </c>
      <c r="AJ352" s="16">
        <v>-332120.5361004998</v>
      </c>
      <c r="AK352" s="16">
        <v>1171400.3120330598</v>
      </c>
      <c r="AL352" s="16">
        <v>3701726.1921564052</v>
      </c>
      <c r="AM352" s="16">
        <v>2105243.390797826</v>
      </c>
      <c r="AN352" s="16">
        <v>1786607.2434209355</v>
      </c>
      <c r="AO352" s="16">
        <v>1393321.6372165554</v>
      </c>
      <c r="AP352" s="16">
        <v>2774665.4359343583</v>
      </c>
      <c r="AQ352" s="16">
        <v>2608076.7689778022</v>
      </c>
      <c r="AR352" s="16">
        <v>6061777.4451908106</v>
      </c>
      <c r="AS352" s="16">
        <v>3997778.1039152876</v>
      </c>
      <c r="AT352" s="16">
        <v>3051121.5756960618</v>
      </c>
      <c r="AU352" s="16">
        <v>18537547.248565156</v>
      </c>
      <c r="AV352" s="16">
        <v>5738310.9458190994</v>
      </c>
      <c r="AW352" s="16">
        <v>3779998.6950477664</v>
      </c>
      <c r="AX352" s="16">
        <v>-1673781.5373786786</v>
      </c>
      <c r="AY352" s="16">
        <v>-17037.481222375965</v>
      </c>
      <c r="AZ352" s="16">
        <v>-2793898.4403351177</v>
      </c>
      <c r="BA352" s="16">
        <v>-1326.6582098403035</v>
      </c>
      <c r="BB352" s="16">
        <f t="shared" si="159"/>
        <v>20093135.82592636</v>
      </c>
      <c r="BC352" s="16">
        <f t="shared" si="160"/>
        <v>28242472.473398015</v>
      </c>
      <c r="BD352" s="16">
        <f t="shared" si="161"/>
        <v>44185433.894144028</v>
      </c>
      <c r="BE352" s="16">
        <f t="shared" ref="BE352" si="189">(BE353*0.0721-BE191)/0.754948</f>
        <v>-44205693.637177661</v>
      </c>
      <c r="BF352" s="16">
        <f>BD352+BE352</f>
        <v>-20259.743033632636</v>
      </c>
    </row>
    <row r="353" spans="1:58">
      <c r="A353" s="69">
        <v>352</v>
      </c>
      <c r="B353" s="228" t="s">
        <v>314</v>
      </c>
      <c r="C353" s="229"/>
      <c r="D353" s="230"/>
      <c r="E353" s="16">
        <f>E350</f>
        <v>1710135063.5800004</v>
      </c>
      <c r="F353" s="16">
        <f>F350</f>
        <v>47437</v>
      </c>
      <c r="G353" s="16">
        <f t="shared" ref="G353:AB353" si="190">G350</f>
        <v>1451</v>
      </c>
      <c r="H353" s="16">
        <f t="shared" si="190"/>
        <v>-3752470</v>
      </c>
      <c r="I353" s="16">
        <f t="shared" si="190"/>
        <v>-48287176.714230947</v>
      </c>
      <c r="J353" s="16">
        <f t="shared" si="190"/>
        <v>0</v>
      </c>
      <c r="K353" s="16">
        <f t="shared" si="190"/>
        <v>0</v>
      </c>
      <c r="L353" s="16">
        <f t="shared" si="190"/>
        <v>0</v>
      </c>
      <c r="M353" s="16">
        <f t="shared" si="190"/>
        <v>0</v>
      </c>
      <c r="N353" s="16">
        <f t="shared" si="190"/>
        <v>0</v>
      </c>
      <c r="O353" s="16">
        <f t="shared" si="190"/>
        <v>0</v>
      </c>
      <c r="P353" s="16">
        <f t="shared" si="190"/>
        <v>0</v>
      </c>
      <c r="Q353" s="16">
        <f t="shared" si="190"/>
        <v>0</v>
      </c>
      <c r="R353" s="16">
        <f t="shared" si="190"/>
        <v>0</v>
      </c>
      <c r="S353" s="16">
        <f t="shared" si="190"/>
        <v>0</v>
      </c>
      <c r="T353" s="16">
        <f t="shared" si="190"/>
        <v>0</v>
      </c>
      <c r="U353" s="16">
        <f t="shared" si="190"/>
        <v>0</v>
      </c>
      <c r="V353" s="16">
        <f t="shared" si="190"/>
        <v>0</v>
      </c>
      <c r="W353" s="16">
        <f t="shared" si="190"/>
        <v>0</v>
      </c>
      <c r="X353" s="16">
        <f t="shared" si="190"/>
        <v>0</v>
      </c>
      <c r="Y353" s="16">
        <f t="shared" si="190"/>
        <v>0</v>
      </c>
      <c r="Z353" s="16">
        <f t="shared" si="190"/>
        <v>0</v>
      </c>
      <c r="AA353" s="16">
        <f t="shared" si="190"/>
        <v>0</v>
      </c>
      <c r="AB353" s="16">
        <f t="shared" si="190"/>
        <v>21048694.015280217</v>
      </c>
      <c r="AC353" s="16">
        <f t="shared" si="165"/>
        <v>-30942064.69895073</v>
      </c>
      <c r="AD353" s="16">
        <f t="shared" ref="AD353:BA353" si="191">AD350</f>
        <v>0</v>
      </c>
      <c r="AE353" s="16">
        <f t="shared" si="191"/>
        <v>0</v>
      </c>
      <c r="AF353" s="16">
        <f t="shared" si="191"/>
        <v>0</v>
      </c>
      <c r="AG353" s="16">
        <f t="shared" si="191"/>
        <v>-765690</v>
      </c>
      <c r="AH353" s="16">
        <f t="shared" si="191"/>
        <v>0</v>
      </c>
      <c r="AI353" s="16">
        <f t="shared" si="191"/>
        <v>0</v>
      </c>
      <c r="AJ353" s="16">
        <f t="shared" si="191"/>
        <v>0</v>
      </c>
      <c r="AK353" s="16">
        <f t="shared" si="191"/>
        <v>0</v>
      </c>
      <c r="AL353" s="16">
        <f t="shared" si="191"/>
        <v>0</v>
      </c>
      <c r="AM353" s="16">
        <f t="shared" si="191"/>
        <v>0</v>
      </c>
      <c r="AN353" s="16">
        <f t="shared" si="191"/>
        <v>0</v>
      </c>
      <c r="AO353" s="16">
        <f t="shared" si="191"/>
        <v>0</v>
      </c>
      <c r="AP353" s="16">
        <f t="shared" si="191"/>
        <v>9316000</v>
      </c>
      <c r="AQ353" s="16">
        <f t="shared" si="191"/>
        <v>23308000</v>
      </c>
      <c r="AR353" s="16">
        <f t="shared" si="191"/>
        <v>51538000</v>
      </c>
      <c r="AS353" s="16">
        <f t="shared" si="191"/>
        <v>35584000</v>
      </c>
      <c r="AT353" s="16">
        <f t="shared" si="191"/>
        <v>10886000</v>
      </c>
      <c r="AU353" s="16">
        <f t="shared" si="191"/>
        <v>92163760</v>
      </c>
      <c r="AV353" s="16">
        <f t="shared" si="191"/>
        <v>13126452</v>
      </c>
      <c r="AW353" s="16">
        <f t="shared" si="191"/>
        <v>9358620</v>
      </c>
      <c r="AX353" s="16">
        <f t="shared" si="191"/>
        <v>-15606771.425269375</v>
      </c>
      <c r="AY353" s="16">
        <f t="shared" si="191"/>
        <v>0</v>
      </c>
      <c r="AZ353" s="16">
        <f t="shared" si="191"/>
        <v>-30541749</v>
      </c>
      <c r="BA353" s="16">
        <f t="shared" si="191"/>
        <v>-2620.4557799834174</v>
      </c>
      <c r="BB353" s="16">
        <f t="shared" si="159"/>
        <v>198364001.11895066</v>
      </c>
      <c r="BC353" s="16">
        <f t="shared" si="160"/>
        <v>167421936.41999993</v>
      </c>
      <c r="BD353" s="16">
        <f t="shared" si="161"/>
        <v>1877557000.0000002</v>
      </c>
      <c r="BE353" s="16">
        <f t="shared" ref="BE353" si="192">BE350</f>
        <v>0</v>
      </c>
      <c r="BF353" s="16">
        <f t="shared" si="166"/>
        <v>1877557000.0000002</v>
      </c>
    </row>
    <row r="354" spans="1:58">
      <c r="A354" s="69">
        <v>353</v>
      </c>
      <c r="B354" s="213" t="s">
        <v>315</v>
      </c>
      <c r="C354" s="214"/>
      <c r="D354" s="215"/>
      <c r="E354" s="71">
        <f>E191/E350</f>
        <v>6.7259476692566669E-2</v>
      </c>
      <c r="F354" s="71">
        <f>($E191+F191)/($E350+F350)-$E354</f>
        <v>-1.7211823293006301E-6</v>
      </c>
      <c r="G354" s="71">
        <f t="shared" ref="G354:BA354" si="193">($E191+G191)/($E350+G350)-$E354</f>
        <v>-2.6424993740212233E-5</v>
      </c>
      <c r="H354" s="71">
        <f t="shared" si="193"/>
        <v>1.3645609467689834E-4</v>
      </c>
      <c r="I354" s="71">
        <f t="shared" si="193"/>
        <v>1.8029872915047152E-3</v>
      </c>
      <c r="J354" s="71">
        <f t="shared" si="193"/>
        <v>-3.6869760373203775E-5</v>
      </c>
      <c r="K354" s="71">
        <f t="shared" si="193"/>
        <v>-4.6238558979351529E-4</v>
      </c>
      <c r="L354" s="71">
        <f t="shared" si="193"/>
        <v>-6.6377671809365879E-4</v>
      </c>
      <c r="M354" s="71">
        <f t="shared" si="193"/>
        <v>1.7175276167083475E-4</v>
      </c>
      <c r="N354" s="71">
        <f t="shared" si="193"/>
        <v>-2.3609433465146545E-5</v>
      </c>
      <c r="O354" s="71">
        <f t="shared" si="193"/>
        <v>1.5378902263329941E-6</v>
      </c>
      <c r="P354" s="71">
        <f t="shared" si="193"/>
        <v>2.3970217834248797E-5</v>
      </c>
      <c r="Q354" s="71">
        <f t="shared" si="193"/>
        <v>-1.5583020644124868E-5</v>
      </c>
      <c r="R354" s="71">
        <f t="shared" si="193"/>
        <v>2.6870351341606868E-5</v>
      </c>
      <c r="S354" s="71">
        <f t="shared" si="193"/>
        <v>-3.6216996244539668E-4</v>
      </c>
      <c r="T354" s="71">
        <f t="shared" si="193"/>
        <v>-6.4550142168504077E-4</v>
      </c>
      <c r="U354" s="71">
        <f t="shared" si="193"/>
        <v>5.6540869817371664E-4</v>
      </c>
      <c r="V354" s="71">
        <f t="shared" si="193"/>
        <v>-3.4781276208373235E-4</v>
      </c>
      <c r="W354" s="71">
        <f t="shared" si="193"/>
        <v>-5.4600003170086897E-4</v>
      </c>
      <c r="X354" s="71">
        <f t="shared" si="193"/>
        <v>6.2728924964038091E-4</v>
      </c>
      <c r="Y354" s="71">
        <f t="shared" si="193"/>
        <v>2.3102210369996268E-6</v>
      </c>
      <c r="Z354" s="71">
        <f t="shared" si="193"/>
        <v>4.2790689202529264E-4</v>
      </c>
      <c r="AA354" s="71">
        <f t="shared" si="193"/>
        <v>-2.7093474069238427E-3</v>
      </c>
      <c r="AB354" s="71">
        <f t="shared" si="193"/>
        <v>-1.6009913470699799E-3</v>
      </c>
      <c r="AC354" s="71">
        <f>SUM(F354:AB354)</f>
        <v>-3.6557039622169968E-3</v>
      </c>
      <c r="AD354" s="71">
        <f t="shared" si="193"/>
        <v>6.7366433478551202E-3</v>
      </c>
      <c r="AE354" s="71">
        <f t="shared" si="193"/>
        <v>5.1045675782622479E-4</v>
      </c>
      <c r="AF354" s="71">
        <f t="shared" si="193"/>
        <v>6.8653304330772158E-3</v>
      </c>
      <c r="AG354" s="71">
        <f t="shared" si="193"/>
        <v>1.1449982931948932E-3</v>
      </c>
      <c r="AH354" s="71">
        <f t="shared" si="193"/>
        <v>2.9237456774512671E-4</v>
      </c>
      <c r="AI354" s="71">
        <f t="shared" si="193"/>
        <v>-1.5093769604062196E-3</v>
      </c>
      <c r="AJ354" s="71">
        <f t="shared" si="193"/>
        <v>1.4668356046385056E-4</v>
      </c>
      <c r="AK354" s="71">
        <f t="shared" si="193"/>
        <v>-5.1735785602095852E-4</v>
      </c>
      <c r="AL354" s="71">
        <f t="shared" si="193"/>
        <v>-1.6348955234840173E-3</v>
      </c>
      <c r="AM354" s="71">
        <f t="shared" si="193"/>
        <v>-9.2979675340457146E-4</v>
      </c>
      <c r="AN354" s="71">
        <f t="shared" si="193"/>
        <v>-7.8906867576596096E-4</v>
      </c>
      <c r="AO354" s="71">
        <f t="shared" si="193"/>
        <v>-6.153710969453996E-4</v>
      </c>
      <c r="AP354" s="71">
        <f t="shared" si="193"/>
        <v>-1.1806625962597489E-3</v>
      </c>
      <c r="AQ354" s="71">
        <f t="shared" si="193"/>
        <v>-1.0417104874624744E-3</v>
      </c>
      <c r="AR354" s="71">
        <f t="shared" si="193"/>
        <v>-2.3929122224386479E-3</v>
      </c>
      <c r="AS354" s="71">
        <f t="shared" si="193"/>
        <v>-1.5861313566399027E-3</v>
      </c>
      <c r="AT354" s="71">
        <f t="shared" si="193"/>
        <v>-1.2944887325440496E-3</v>
      </c>
      <c r="AU354" s="71">
        <f t="shared" si="193"/>
        <v>-7.4085082152356638E-3</v>
      </c>
      <c r="AV354" s="71">
        <f t="shared" si="193"/>
        <v>-2.4614285191104507E-3</v>
      </c>
      <c r="AW354" s="71">
        <f t="shared" si="193"/>
        <v>-1.6220552697801399E-3</v>
      </c>
      <c r="AX354" s="71">
        <f t="shared" si="193"/>
        <v>6.8119546229206129E-4</v>
      </c>
      <c r="AY354" s="71">
        <f t="shared" si="193"/>
        <v>7.5247331477179547E-6</v>
      </c>
      <c r="AZ354" s="71">
        <f t="shared" si="193"/>
        <v>1.1283449450366634E-3</v>
      </c>
      <c r="BA354" s="71">
        <f t="shared" si="193"/>
        <v>5.7514007323344885E-7</v>
      </c>
      <c r="BB354" s="71">
        <f t="shared" ref="BB354" si="194">SUM(AD354:BA354)</f>
        <v>-7.469637024786098E-3</v>
      </c>
      <c r="BC354" s="71">
        <f t="shared" si="160"/>
        <v>-1.1125340987003095E-2</v>
      </c>
      <c r="BD354" s="71">
        <f>BD191/BD353</f>
        <v>5.6526113454877826E-2</v>
      </c>
      <c r="BE354" s="71">
        <f>($BD191+BE191)/($BD350+BE350)-$BD354</f>
        <v>1.7774693391465611E-2</v>
      </c>
      <c r="BF354" s="71">
        <f>BD354+BE354</f>
        <v>7.4300806846343437E-2</v>
      </c>
    </row>
    <row r="355" spans="1:58"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  <c r="AA355" s="16"/>
      <c r="AB355" s="16"/>
      <c r="AC355" s="16"/>
      <c r="AD355" s="16"/>
      <c r="AE355" s="16"/>
      <c r="AF355" s="16"/>
      <c r="AG355" s="16"/>
      <c r="AH355" s="16"/>
      <c r="AI355" s="16"/>
      <c r="AJ355" s="16"/>
      <c r="AK355" s="16"/>
      <c r="AL355" s="16"/>
      <c r="AM355" s="16"/>
      <c r="AN355" s="16"/>
      <c r="AO355" s="16"/>
      <c r="AP355" s="16"/>
      <c r="AQ355" s="16"/>
      <c r="AR355" s="16"/>
      <c r="AS355" s="16"/>
      <c r="AT355" s="16"/>
      <c r="AU355" s="16"/>
      <c r="AV355" s="16"/>
      <c r="AW355" s="16"/>
      <c r="AX355" s="16"/>
      <c r="AY355" s="16"/>
      <c r="AZ355" s="16"/>
      <c r="BA355" s="16"/>
      <c r="BB355" s="16"/>
      <c r="BC355" s="16"/>
      <c r="BD355" s="16"/>
      <c r="BE355" s="16"/>
      <c r="BF355" s="16"/>
    </row>
    <row r="356" spans="1:58"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  <c r="AA356" s="16"/>
      <c r="AB356" s="16"/>
      <c r="AC356" s="16"/>
      <c r="AD356" s="16"/>
      <c r="AE356" s="16"/>
      <c r="AF356" s="16"/>
      <c r="AG356" s="16"/>
      <c r="AH356" s="16"/>
      <c r="AI356" s="16"/>
      <c r="AJ356" s="16"/>
      <c r="AK356" s="16"/>
      <c r="AL356" s="16"/>
      <c r="AM356" s="16"/>
      <c r="AN356" s="16"/>
      <c r="AO356" s="16"/>
      <c r="AP356" s="16"/>
      <c r="AQ356" s="16"/>
      <c r="AR356" s="16"/>
      <c r="AS356" s="16"/>
      <c r="AT356" s="16"/>
      <c r="AU356" s="16"/>
      <c r="AV356" s="16"/>
      <c r="AW356" s="16"/>
      <c r="AX356" s="16"/>
      <c r="AY356" s="16"/>
      <c r="AZ356" s="16"/>
      <c r="BA356" s="16"/>
      <c r="BB356" s="16"/>
      <c r="BC356" s="16"/>
      <c r="BD356" s="72"/>
      <c r="BE356" s="16"/>
      <c r="BF356" s="16"/>
    </row>
    <row r="357" spans="1:58"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  <c r="AA357" s="16"/>
      <c r="AB357" s="16"/>
      <c r="AC357" s="16"/>
      <c r="AD357" s="16"/>
      <c r="AE357" s="16"/>
      <c r="AF357" s="16"/>
      <c r="AG357" s="16"/>
      <c r="AH357" s="16"/>
      <c r="AI357" s="16"/>
      <c r="AJ357" s="16"/>
      <c r="AK357" s="16"/>
      <c r="AL357" s="16"/>
      <c r="AM357" s="16"/>
      <c r="AN357" s="16"/>
      <c r="AO357" s="16"/>
      <c r="AP357" s="16"/>
      <c r="AQ357" s="16"/>
      <c r="AR357" s="16"/>
      <c r="AS357" s="16"/>
      <c r="AT357" s="16"/>
      <c r="AU357" s="16"/>
      <c r="AV357" s="16"/>
      <c r="AW357" s="16"/>
      <c r="AX357" s="16"/>
      <c r="AY357" s="16"/>
      <c r="AZ357" s="16"/>
      <c r="BA357" s="16"/>
      <c r="BB357" s="16"/>
      <c r="BC357" s="16"/>
      <c r="BD357" s="16"/>
      <c r="BE357" s="16"/>
      <c r="BF357" s="16"/>
    </row>
    <row r="358" spans="1:58"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  <c r="AA358" s="16"/>
      <c r="AB358" s="16"/>
      <c r="AC358" s="16"/>
      <c r="AD358" s="16"/>
      <c r="AE358" s="16"/>
      <c r="AF358" s="16"/>
      <c r="AG358" s="16"/>
      <c r="AH358" s="16"/>
      <c r="AI358" s="16"/>
      <c r="AJ358" s="16"/>
      <c r="AK358" s="16"/>
      <c r="AL358" s="16"/>
      <c r="AM358" s="16"/>
      <c r="AN358" s="16"/>
      <c r="AO358" s="16"/>
      <c r="AP358" s="16"/>
      <c r="AQ358" s="16"/>
      <c r="AR358" s="16"/>
      <c r="AS358" s="16"/>
      <c r="AT358" s="16"/>
      <c r="AU358" s="16"/>
      <c r="AV358" s="16"/>
      <c r="AW358" s="16"/>
      <c r="AX358" s="16"/>
      <c r="AY358" s="16"/>
      <c r="AZ358" s="16"/>
      <c r="BA358" s="16"/>
      <c r="BB358" s="16"/>
      <c r="BC358" s="16"/>
      <c r="BD358" s="16"/>
      <c r="BE358" s="16"/>
      <c r="BF358" s="16"/>
    </row>
    <row r="359" spans="1:58"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  <c r="AA359" s="16"/>
      <c r="AB359" s="16"/>
      <c r="AC359" s="16"/>
      <c r="AD359" s="16"/>
      <c r="AE359" s="16"/>
      <c r="AF359" s="16"/>
      <c r="AG359" s="16"/>
      <c r="AH359" s="16"/>
      <c r="AI359" s="16"/>
      <c r="AJ359" s="16"/>
      <c r="AK359" s="16"/>
      <c r="AL359" s="16"/>
      <c r="AM359" s="16"/>
      <c r="AN359" s="16"/>
      <c r="AO359" s="16"/>
      <c r="AP359" s="16"/>
      <c r="AQ359" s="16"/>
      <c r="AR359" s="16"/>
      <c r="AS359" s="16"/>
      <c r="AT359" s="16"/>
      <c r="AU359" s="16"/>
      <c r="AV359" s="16"/>
      <c r="AW359" s="16"/>
      <c r="AX359" s="16"/>
      <c r="AY359" s="16"/>
      <c r="AZ359" s="16"/>
      <c r="BA359" s="16"/>
      <c r="BB359" s="16"/>
      <c r="BC359" s="16"/>
      <c r="BD359" s="16"/>
      <c r="BE359" s="16"/>
      <c r="BF359" s="16"/>
    </row>
    <row r="360" spans="1:58"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  <c r="AA360" s="16"/>
      <c r="AB360" s="16"/>
      <c r="AC360" s="16"/>
      <c r="AD360" s="16"/>
      <c r="AE360" s="16"/>
      <c r="AF360" s="16"/>
      <c r="AG360" s="16"/>
      <c r="AH360" s="16"/>
      <c r="AI360" s="16"/>
      <c r="AJ360" s="16"/>
      <c r="AK360" s="16"/>
      <c r="AL360" s="16"/>
      <c r="AM360" s="16"/>
      <c r="AN360" s="16"/>
      <c r="AO360" s="16"/>
      <c r="AP360" s="16"/>
      <c r="AQ360" s="16"/>
      <c r="AR360" s="16"/>
      <c r="AS360" s="16"/>
      <c r="AT360" s="16"/>
      <c r="AU360" s="16"/>
      <c r="AV360" s="16"/>
      <c r="AW360" s="16"/>
      <c r="AX360" s="16"/>
      <c r="AY360" s="16"/>
      <c r="AZ360" s="16"/>
      <c r="BA360" s="16"/>
      <c r="BB360" s="16"/>
      <c r="BC360" s="16"/>
      <c r="BD360" s="16"/>
      <c r="BE360" s="16"/>
      <c r="BF360" s="16"/>
    </row>
    <row r="361" spans="1:58"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  <c r="AA361" s="16"/>
      <c r="AB361" s="16"/>
      <c r="AC361" s="16"/>
      <c r="AD361" s="16"/>
      <c r="AE361" s="16"/>
      <c r="AF361" s="16"/>
      <c r="AG361" s="16"/>
      <c r="AH361" s="16"/>
      <c r="AI361" s="16"/>
      <c r="AJ361" s="16"/>
      <c r="AK361" s="16"/>
      <c r="AL361" s="16"/>
      <c r="AM361" s="16"/>
      <c r="AN361" s="16"/>
      <c r="AO361" s="16"/>
      <c r="AP361" s="16"/>
      <c r="AQ361" s="16"/>
      <c r="AR361" s="16"/>
      <c r="AS361" s="16"/>
      <c r="AT361" s="16"/>
      <c r="AU361" s="16"/>
      <c r="AV361" s="16"/>
      <c r="AW361" s="16"/>
      <c r="AX361" s="16"/>
      <c r="AY361" s="16"/>
      <c r="AZ361" s="16"/>
      <c r="BA361" s="16"/>
      <c r="BB361" s="16"/>
      <c r="BC361" s="16"/>
      <c r="BD361" s="16"/>
      <c r="BE361" s="16"/>
      <c r="BF361" s="16"/>
    </row>
    <row r="362" spans="1:58"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  <c r="AA362" s="16"/>
      <c r="AB362" s="16"/>
      <c r="AC362" s="16"/>
      <c r="AD362" s="16"/>
      <c r="AE362" s="16"/>
      <c r="AF362" s="16"/>
      <c r="AG362" s="16"/>
      <c r="AH362" s="16"/>
      <c r="AI362" s="16"/>
      <c r="AJ362" s="16"/>
      <c r="AK362" s="16"/>
      <c r="AL362" s="16"/>
      <c r="AM362" s="16"/>
      <c r="AN362" s="16"/>
      <c r="AO362" s="16"/>
      <c r="AP362" s="16"/>
      <c r="AQ362" s="16"/>
      <c r="AR362" s="16"/>
      <c r="AS362" s="16"/>
      <c r="AT362" s="16"/>
      <c r="AU362" s="16"/>
      <c r="AV362" s="16"/>
      <c r="AW362" s="16"/>
      <c r="AX362" s="16"/>
      <c r="AY362" s="16"/>
      <c r="AZ362" s="16"/>
      <c r="BA362" s="16"/>
      <c r="BB362" s="16"/>
      <c r="BC362" s="16"/>
      <c r="BD362" s="16"/>
      <c r="BE362" s="16"/>
      <c r="BF362" s="16"/>
    </row>
    <row r="363" spans="1:58"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  <c r="AA363" s="16"/>
      <c r="AB363" s="16"/>
      <c r="AC363" s="16"/>
      <c r="AD363" s="16"/>
      <c r="AE363" s="16"/>
      <c r="AF363" s="16"/>
      <c r="AG363" s="16"/>
      <c r="AH363" s="16"/>
      <c r="AI363" s="16"/>
      <c r="AJ363" s="16"/>
      <c r="AK363" s="16"/>
      <c r="AL363" s="16"/>
      <c r="AM363" s="16"/>
      <c r="AN363" s="16"/>
      <c r="AO363" s="16"/>
      <c r="AP363" s="16"/>
      <c r="AQ363" s="16"/>
      <c r="AR363" s="16"/>
      <c r="AS363" s="16"/>
      <c r="AT363" s="16"/>
      <c r="AU363" s="16"/>
      <c r="AV363" s="16"/>
      <c r="AW363" s="16"/>
      <c r="AX363" s="16"/>
      <c r="AY363" s="16"/>
      <c r="AZ363" s="16"/>
      <c r="BA363" s="16"/>
      <c r="BB363" s="16"/>
      <c r="BC363" s="16"/>
      <c r="BD363" s="16"/>
      <c r="BE363" s="16"/>
      <c r="BF363" s="16"/>
    </row>
    <row r="364" spans="1:58"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  <c r="AA364" s="16"/>
      <c r="AB364" s="16"/>
      <c r="AC364" s="16"/>
      <c r="AD364" s="16"/>
      <c r="AE364" s="16"/>
      <c r="AF364" s="16"/>
      <c r="AG364" s="16"/>
      <c r="AH364" s="16"/>
      <c r="AI364" s="16"/>
      <c r="AJ364" s="16"/>
      <c r="AK364" s="16"/>
      <c r="AL364" s="16"/>
      <c r="AM364" s="16"/>
      <c r="AN364" s="16"/>
      <c r="AO364" s="16"/>
      <c r="AP364" s="16"/>
      <c r="AQ364" s="16"/>
      <c r="AR364" s="16"/>
      <c r="AS364" s="16"/>
      <c r="AT364" s="16"/>
      <c r="AU364" s="16"/>
      <c r="AV364" s="16"/>
      <c r="AW364" s="16"/>
      <c r="AX364" s="16"/>
      <c r="AY364" s="16"/>
      <c r="AZ364" s="16"/>
      <c r="BA364" s="16"/>
      <c r="BB364" s="16"/>
      <c r="BC364" s="16"/>
      <c r="BD364" s="16"/>
      <c r="BE364" s="16"/>
      <c r="BF364" s="16"/>
    </row>
    <row r="365" spans="1:58"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  <c r="AA365" s="16"/>
      <c r="AB365" s="16"/>
      <c r="AC365" s="16"/>
      <c r="AD365" s="16"/>
      <c r="AE365" s="16"/>
      <c r="AF365" s="16"/>
      <c r="AG365" s="16"/>
      <c r="AH365" s="16"/>
      <c r="AI365" s="16"/>
      <c r="AJ365" s="16"/>
      <c r="AK365" s="16"/>
      <c r="AL365" s="16"/>
      <c r="AM365" s="16"/>
      <c r="AN365" s="16"/>
      <c r="AO365" s="16"/>
      <c r="AP365" s="16"/>
      <c r="AQ365" s="16"/>
      <c r="AR365" s="16"/>
      <c r="AS365" s="16"/>
      <c r="AT365" s="16"/>
      <c r="AU365" s="16"/>
      <c r="AV365" s="16"/>
      <c r="AW365" s="16"/>
      <c r="AX365" s="16"/>
      <c r="AY365" s="16"/>
      <c r="AZ365" s="16"/>
      <c r="BA365" s="16"/>
      <c r="BB365" s="16"/>
      <c r="BC365" s="16"/>
      <c r="BD365" s="16"/>
      <c r="BE365" s="16"/>
      <c r="BF365" s="16"/>
    </row>
    <row r="366" spans="1:58"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  <c r="AA366" s="16"/>
      <c r="AB366" s="16"/>
      <c r="AC366" s="16"/>
      <c r="AD366" s="16"/>
      <c r="AE366" s="16"/>
      <c r="AF366" s="16"/>
      <c r="AG366" s="16"/>
      <c r="AH366" s="16"/>
      <c r="AI366" s="16"/>
      <c r="AJ366" s="16"/>
      <c r="AK366" s="16"/>
      <c r="AL366" s="16"/>
      <c r="AM366" s="16"/>
      <c r="AN366" s="16"/>
      <c r="AO366" s="16"/>
      <c r="AP366" s="16"/>
      <c r="AQ366" s="16"/>
      <c r="AR366" s="16"/>
      <c r="AS366" s="16"/>
      <c r="AT366" s="16"/>
      <c r="AU366" s="16"/>
      <c r="AV366" s="16"/>
      <c r="AW366" s="16"/>
      <c r="AX366" s="16"/>
      <c r="AY366" s="16"/>
      <c r="AZ366" s="16"/>
      <c r="BA366" s="16"/>
      <c r="BB366" s="16"/>
      <c r="BC366" s="16"/>
      <c r="BD366" s="16"/>
      <c r="BE366" s="16"/>
      <c r="BF366" s="16"/>
    </row>
    <row r="367" spans="1:58"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  <c r="AA367" s="16"/>
      <c r="AB367" s="16"/>
      <c r="AC367" s="16"/>
      <c r="AD367" s="16"/>
      <c r="AE367" s="16"/>
      <c r="AF367" s="16"/>
      <c r="AG367" s="16"/>
      <c r="AH367" s="16"/>
      <c r="AI367" s="16"/>
      <c r="AJ367" s="16"/>
      <c r="AK367" s="16"/>
      <c r="AL367" s="16"/>
      <c r="AM367" s="16"/>
      <c r="AN367" s="16"/>
      <c r="AO367" s="16"/>
      <c r="AP367" s="16"/>
      <c r="AQ367" s="16"/>
      <c r="AR367" s="16"/>
      <c r="AS367" s="16"/>
      <c r="AT367" s="16"/>
      <c r="AU367" s="16"/>
      <c r="AV367" s="16"/>
      <c r="AW367" s="16"/>
      <c r="AX367" s="16"/>
      <c r="AY367" s="16"/>
      <c r="AZ367" s="16"/>
      <c r="BA367" s="16"/>
      <c r="BB367" s="16"/>
      <c r="BC367" s="16"/>
      <c r="BD367" s="16"/>
      <c r="BE367" s="16"/>
      <c r="BF367" s="16"/>
    </row>
    <row r="368" spans="1:58"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  <c r="AA368" s="16"/>
      <c r="AB368" s="16"/>
      <c r="AC368" s="16"/>
      <c r="AD368" s="16"/>
      <c r="AE368" s="16"/>
      <c r="AF368" s="16"/>
      <c r="AG368" s="16"/>
      <c r="AH368" s="16"/>
      <c r="AI368" s="16"/>
      <c r="AJ368" s="16"/>
      <c r="AK368" s="16"/>
      <c r="AL368" s="16"/>
      <c r="AM368" s="16"/>
      <c r="AN368" s="16"/>
      <c r="AO368" s="16"/>
      <c r="AP368" s="16"/>
      <c r="AQ368" s="16"/>
      <c r="AR368" s="16"/>
      <c r="AS368" s="16"/>
      <c r="AT368" s="16"/>
      <c r="AU368" s="16"/>
      <c r="AV368" s="16"/>
      <c r="AW368" s="16"/>
      <c r="AX368" s="16"/>
      <c r="AY368" s="16"/>
      <c r="AZ368" s="16"/>
      <c r="BA368" s="16"/>
      <c r="BB368" s="16"/>
      <c r="BC368" s="16"/>
      <c r="BD368" s="16"/>
      <c r="BE368" s="16"/>
      <c r="BF368" s="16"/>
    </row>
    <row r="369" spans="5:58"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  <c r="AA369" s="16"/>
      <c r="AB369" s="16"/>
      <c r="AC369" s="16"/>
      <c r="AD369" s="16"/>
      <c r="AE369" s="16"/>
      <c r="AF369" s="16"/>
      <c r="AG369" s="16"/>
      <c r="AH369" s="16"/>
      <c r="AI369" s="16"/>
      <c r="AJ369" s="16"/>
      <c r="AK369" s="16"/>
      <c r="AL369" s="16"/>
      <c r="AM369" s="16"/>
      <c r="AN369" s="16"/>
      <c r="AO369" s="16"/>
      <c r="AP369" s="16"/>
      <c r="AQ369" s="16"/>
      <c r="AR369" s="16"/>
      <c r="AS369" s="16"/>
      <c r="AT369" s="16"/>
      <c r="AU369" s="16"/>
      <c r="AV369" s="16"/>
      <c r="AW369" s="16"/>
      <c r="AX369" s="16"/>
      <c r="AY369" s="16"/>
      <c r="AZ369" s="16"/>
      <c r="BA369" s="16"/>
      <c r="BB369" s="16"/>
      <c r="BC369" s="16"/>
      <c r="BD369" s="16"/>
      <c r="BE369" s="16"/>
      <c r="BF369" s="16"/>
    </row>
    <row r="370" spans="5:58"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  <c r="AA370" s="16"/>
      <c r="AB370" s="16"/>
      <c r="AC370" s="16"/>
      <c r="AD370" s="16"/>
      <c r="AE370" s="16"/>
      <c r="AF370" s="16"/>
      <c r="AG370" s="16"/>
      <c r="AH370" s="16"/>
      <c r="AI370" s="16"/>
      <c r="AJ370" s="16"/>
      <c r="AK370" s="16"/>
      <c r="AL370" s="16"/>
      <c r="AM370" s="16"/>
      <c r="AN370" s="16"/>
      <c r="AO370" s="16"/>
      <c r="AP370" s="16"/>
      <c r="AQ370" s="16"/>
      <c r="AR370" s="16"/>
      <c r="AS370" s="16"/>
      <c r="AT370" s="16"/>
      <c r="AU370" s="16"/>
      <c r="AV370" s="16"/>
      <c r="AW370" s="16"/>
      <c r="AX370" s="16"/>
      <c r="AY370" s="16"/>
      <c r="AZ370" s="16"/>
      <c r="BA370" s="16"/>
      <c r="BB370" s="16"/>
      <c r="BC370" s="16"/>
      <c r="BD370" s="16"/>
      <c r="BE370" s="16"/>
      <c r="BF370" s="16"/>
    </row>
    <row r="371" spans="5:58"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  <c r="AA371" s="16"/>
      <c r="AB371" s="16"/>
      <c r="AC371" s="16"/>
      <c r="AD371" s="16"/>
      <c r="AE371" s="16"/>
      <c r="AF371" s="16"/>
      <c r="AG371" s="16"/>
      <c r="AH371" s="16"/>
      <c r="AI371" s="16"/>
      <c r="AJ371" s="16"/>
      <c r="AK371" s="16"/>
      <c r="AL371" s="16"/>
      <c r="AM371" s="16"/>
      <c r="AN371" s="16"/>
      <c r="AO371" s="16"/>
      <c r="AP371" s="16"/>
      <c r="AQ371" s="16"/>
      <c r="AR371" s="16"/>
      <c r="AS371" s="16"/>
      <c r="AT371" s="16"/>
      <c r="AU371" s="16"/>
      <c r="AV371" s="16"/>
      <c r="AW371" s="16"/>
      <c r="AX371" s="16"/>
      <c r="AY371" s="16"/>
      <c r="AZ371" s="16"/>
      <c r="BA371" s="16"/>
      <c r="BB371" s="16"/>
      <c r="BC371" s="16"/>
      <c r="BD371" s="16"/>
      <c r="BE371" s="16"/>
      <c r="BF371" s="16"/>
    </row>
    <row r="372" spans="5:58"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  <c r="AA372" s="16"/>
      <c r="AB372" s="16"/>
      <c r="AC372" s="16"/>
      <c r="AD372" s="16"/>
      <c r="AE372" s="16"/>
      <c r="AF372" s="16"/>
      <c r="AG372" s="16"/>
      <c r="AH372" s="16"/>
      <c r="AI372" s="16"/>
      <c r="AJ372" s="16"/>
      <c r="AK372" s="16"/>
      <c r="AL372" s="16"/>
      <c r="AM372" s="16"/>
      <c r="AN372" s="16"/>
      <c r="AO372" s="16"/>
      <c r="AP372" s="16"/>
      <c r="AQ372" s="16"/>
      <c r="AR372" s="16"/>
      <c r="AS372" s="16"/>
      <c r="AT372" s="16"/>
      <c r="AU372" s="16"/>
      <c r="AV372" s="16"/>
      <c r="AW372" s="16"/>
      <c r="AX372" s="16"/>
      <c r="AY372" s="16"/>
      <c r="AZ372" s="16"/>
      <c r="BA372" s="16"/>
      <c r="BB372" s="16"/>
      <c r="BC372" s="16"/>
      <c r="BD372" s="16"/>
      <c r="BE372" s="16"/>
      <c r="BF372" s="16"/>
    </row>
    <row r="373" spans="5:58"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  <c r="AA373" s="16"/>
      <c r="AB373" s="16"/>
      <c r="AC373" s="16"/>
      <c r="AD373" s="16"/>
      <c r="AE373" s="16"/>
      <c r="AF373" s="16"/>
      <c r="AG373" s="16"/>
      <c r="AH373" s="16"/>
      <c r="AI373" s="16"/>
      <c r="AJ373" s="16"/>
      <c r="AK373" s="16"/>
      <c r="AL373" s="16"/>
      <c r="AM373" s="16"/>
      <c r="AN373" s="16"/>
      <c r="AO373" s="16"/>
      <c r="AP373" s="16"/>
      <c r="AQ373" s="16"/>
      <c r="AR373" s="16"/>
      <c r="AS373" s="16"/>
      <c r="AT373" s="16"/>
      <c r="AU373" s="16"/>
      <c r="AV373" s="16"/>
      <c r="AW373" s="16"/>
      <c r="AX373" s="16"/>
      <c r="AY373" s="16"/>
      <c r="AZ373" s="16"/>
      <c r="BA373" s="16"/>
      <c r="BB373" s="16"/>
      <c r="BC373" s="16"/>
      <c r="BD373" s="16"/>
      <c r="BE373" s="16"/>
      <c r="BF373" s="16"/>
    </row>
    <row r="374" spans="5:58"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  <c r="AA374" s="16"/>
      <c r="AB374" s="16"/>
      <c r="AC374" s="16"/>
      <c r="AD374" s="16"/>
      <c r="AE374" s="16"/>
      <c r="AF374" s="16"/>
      <c r="AG374" s="16"/>
      <c r="AH374" s="16"/>
      <c r="AI374" s="16"/>
      <c r="AJ374" s="16"/>
      <c r="AK374" s="16"/>
      <c r="AL374" s="16"/>
      <c r="AM374" s="16"/>
      <c r="AN374" s="16"/>
      <c r="AO374" s="16"/>
      <c r="AP374" s="16"/>
      <c r="AQ374" s="16"/>
      <c r="AR374" s="16"/>
      <c r="AS374" s="16"/>
      <c r="AT374" s="16"/>
      <c r="AU374" s="16"/>
      <c r="AV374" s="16"/>
      <c r="AW374" s="16"/>
      <c r="AX374" s="16"/>
      <c r="AY374" s="16"/>
      <c r="AZ374" s="16"/>
      <c r="BA374" s="16"/>
      <c r="BB374" s="16"/>
      <c r="BC374" s="16"/>
      <c r="BD374" s="16"/>
      <c r="BE374" s="16"/>
      <c r="BF374" s="16"/>
    </row>
    <row r="375" spans="5:58"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  <c r="AA375" s="16"/>
      <c r="AB375" s="16"/>
      <c r="AC375" s="16"/>
      <c r="AD375" s="16"/>
      <c r="AE375" s="16"/>
      <c r="AF375" s="16"/>
      <c r="AG375" s="16"/>
      <c r="AH375" s="16"/>
      <c r="AI375" s="16"/>
      <c r="AJ375" s="16"/>
      <c r="AK375" s="16"/>
      <c r="AL375" s="16"/>
      <c r="AM375" s="16"/>
      <c r="AN375" s="16"/>
      <c r="AO375" s="16"/>
      <c r="AP375" s="16"/>
      <c r="AQ375" s="16"/>
      <c r="AR375" s="16"/>
      <c r="AS375" s="16"/>
      <c r="AT375" s="16"/>
      <c r="AU375" s="16"/>
      <c r="AV375" s="16"/>
      <c r="AW375" s="16"/>
      <c r="AX375" s="16"/>
      <c r="AY375" s="16"/>
      <c r="AZ375" s="16"/>
      <c r="BA375" s="16"/>
      <c r="BB375" s="16"/>
      <c r="BC375" s="16"/>
      <c r="BD375" s="16"/>
      <c r="BE375" s="16"/>
      <c r="BF375" s="16"/>
    </row>
    <row r="376" spans="5:58"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  <c r="AA376" s="16"/>
      <c r="AB376" s="16"/>
      <c r="AC376" s="16"/>
      <c r="AD376" s="16"/>
      <c r="AE376" s="16"/>
      <c r="AF376" s="16"/>
      <c r="AG376" s="16"/>
      <c r="AH376" s="16"/>
      <c r="AI376" s="16"/>
      <c r="AJ376" s="16"/>
      <c r="AK376" s="16"/>
      <c r="AL376" s="16"/>
      <c r="AM376" s="16"/>
      <c r="AN376" s="16"/>
      <c r="AO376" s="16"/>
      <c r="AP376" s="16"/>
      <c r="AQ376" s="16"/>
      <c r="AR376" s="16"/>
      <c r="AS376" s="16"/>
      <c r="AT376" s="16"/>
      <c r="AU376" s="16"/>
      <c r="AV376" s="16"/>
      <c r="AW376" s="16"/>
      <c r="AX376" s="16"/>
      <c r="AY376" s="16"/>
      <c r="AZ376" s="16"/>
      <c r="BA376" s="16"/>
      <c r="BB376" s="16"/>
      <c r="BC376" s="16"/>
      <c r="BD376" s="16"/>
      <c r="BE376" s="16"/>
      <c r="BF376" s="16"/>
    </row>
    <row r="377" spans="5:58"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  <c r="AA377" s="16"/>
      <c r="AB377" s="16"/>
      <c r="AC377" s="16"/>
      <c r="AD377" s="16"/>
      <c r="AE377" s="16"/>
      <c r="AF377" s="16"/>
      <c r="AG377" s="16"/>
      <c r="AH377" s="16"/>
      <c r="AI377" s="16"/>
      <c r="AJ377" s="16"/>
      <c r="AK377" s="16"/>
      <c r="AL377" s="16"/>
      <c r="AM377" s="16"/>
      <c r="AN377" s="16"/>
      <c r="AO377" s="16"/>
      <c r="AP377" s="16"/>
      <c r="AQ377" s="16"/>
      <c r="AR377" s="16"/>
      <c r="AS377" s="16"/>
      <c r="AT377" s="16"/>
      <c r="AU377" s="16"/>
      <c r="AV377" s="16"/>
      <c r="AW377" s="16"/>
      <c r="AX377" s="16"/>
      <c r="AY377" s="16"/>
      <c r="AZ377" s="16"/>
      <c r="BA377" s="16"/>
      <c r="BB377" s="16"/>
      <c r="BC377" s="16"/>
      <c r="BD377" s="16"/>
      <c r="BE377" s="16"/>
      <c r="BF377" s="16"/>
    </row>
    <row r="378" spans="5:58"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  <c r="AA378" s="16"/>
      <c r="AB378" s="16"/>
      <c r="AC378" s="16"/>
      <c r="AD378" s="16"/>
      <c r="AE378" s="16"/>
      <c r="AF378" s="16"/>
      <c r="AG378" s="16"/>
      <c r="AH378" s="16"/>
      <c r="AI378" s="16"/>
      <c r="AJ378" s="16"/>
      <c r="AK378" s="16"/>
      <c r="AL378" s="16"/>
      <c r="AM378" s="16"/>
      <c r="AN378" s="16"/>
      <c r="AO378" s="16"/>
      <c r="AP378" s="16"/>
      <c r="AQ378" s="16"/>
      <c r="AR378" s="16"/>
      <c r="AS378" s="16"/>
      <c r="AT378" s="16"/>
      <c r="AU378" s="16"/>
      <c r="AV378" s="16"/>
      <c r="AW378" s="16"/>
      <c r="AX378" s="16"/>
      <c r="AY378" s="16"/>
      <c r="AZ378" s="16"/>
      <c r="BA378" s="16"/>
      <c r="BB378" s="16"/>
      <c r="BC378" s="16"/>
      <c r="BD378" s="16"/>
      <c r="BE378" s="16"/>
      <c r="BF378" s="16"/>
    </row>
    <row r="379" spans="5:58"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  <c r="AA379" s="16"/>
      <c r="AB379" s="16"/>
      <c r="AC379" s="16"/>
      <c r="AD379" s="16"/>
      <c r="AE379" s="16"/>
      <c r="AF379" s="16"/>
      <c r="AG379" s="16"/>
      <c r="AH379" s="16"/>
      <c r="AI379" s="16"/>
      <c r="AJ379" s="16"/>
      <c r="AK379" s="16"/>
      <c r="AL379" s="16"/>
      <c r="AM379" s="16"/>
      <c r="AN379" s="16"/>
      <c r="AO379" s="16"/>
      <c r="AP379" s="16"/>
      <c r="AQ379" s="16"/>
      <c r="AR379" s="16"/>
      <c r="AS379" s="16"/>
      <c r="AT379" s="16"/>
      <c r="AU379" s="16"/>
      <c r="AV379" s="16"/>
      <c r="AW379" s="16"/>
      <c r="AX379" s="16"/>
      <c r="AY379" s="16"/>
      <c r="AZ379" s="16"/>
      <c r="BA379" s="16"/>
      <c r="BB379" s="16"/>
      <c r="BC379" s="16"/>
      <c r="BD379" s="16"/>
      <c r="BE379" s="16"/>
      <c r="BF379" s="16"/>
    </row>
    <row r="380" spans="5:58"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  <c r="AA380" s="16"/>
      <c r="AB380" s="16"/>
      <c r="AC380" s="16"/>
      <c r="AD380" s="16"/>
      <c r="AE380" s="16"/>
      <c r="AF380" s="16"/>
      <c r="AG380" s="16"/>
      <c r="AH380" s="16"/>
      <c r="AI380" s="16"/>
      <c r="AJ380" s="16"/>
      <c r="AK380" s="16"/>
      <c r="AL380" s="16"/>
      <c r="AM380" s="16"/>
      <c r="AN380" s="16"/>
      <c r="AO380" s="16"/>
      <c r="AP380" s="16"/>
      <c r="AQ380" s="16"/>
      <c r="AR380" s="16"/>
      <c r="AS380" s="16"/>
      <c r="AT380" s="16"/>
      <c r="AU380" s="16"/>
      <c r="AV380" s="16"/>
      <c r="AW380" s="16"/>
      <c r="AX380" s="16"/>
      <c r="AY380" s="16"/>
      <c r="AZ380" s="16"/>
      <c r="BA380" s="16"/>
      <c r="BB380" s="16"/>
      <c r="BC380" s="16"/>
      <c r="BD380" s="16"/>
      <c r="BE380" s="16"/>
      <c r="BF380" s="16"/>
    </row>
    <row r="381" spans="5:58"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  <c r="AA381" s="16"/>
      <c r="AB381" s="16"/>
      <c r="AC381" s="16"/>
      <c r="AD381" s="16"/>
      <c r="AE381" s="16"/>
      <c r="AF381" s="16"/>
      <c r="AG381" s="16"/>
      <c r="AH381" s="16"/>
      <c r="AI381" s="16"/>
      <c r="AJ381" s="16"/>
      <c r="AK381" s="16"/>
      <c r="AL381" s="16"/>
      <c r="AM381" s="16"/>
      <c r="AN381" s="16"/>
      <c r="AO381" s="16"/>
      <c r="AP381" s="16"/>
      <c r="AQ381" s="16"/>
      <c r="AR381" s="16"/>
      <c r="AS381" s="16"/>
      <c r="AT381" s="16"/>
      <c r="AU381" s="16"/>
      <c r="AV381" s="16"/>
      <c r="AW381" s="16"/>
      <c r="AX381" s="16"/>
      <c r="AY381" s="16"/>
      <c r="AZ381" s="16"/>
      <c r="BA381" s="16"/>
      <c r="BB381" s="16"/>
      <c r="BC381" s="16"/>
      <c r="BD381" s="16"/>
      <c r="BE381" s="16"/>
      <c r="BF381" s="16"/>
    </row>
    <row r="382" spans="5:58"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  <c r="AA382" s="16"/>
      <c r="AB382" s="16"/>
      <c r="AC382" s="16"/>
      <c r="AD382" s="16"/>
      <c r="AE382" s="16"/>
      <c r="AF382" s="16"/>
      <c r="AG382" s="16"/>
      <c r="AH382" s="16"/>
      <c r="AI382" s="16"/>
      <c r="AJ382" s="16"/>
      <c r="AK382" s="16"/>
      <c r="AL382" s="16"/>
      <c r="AM382" s="16"/>
      <c r="AN382" s="16"/>
      <c r="AO382" s="16"/>
      <c r="AP382" s="16"/>
      <c r="AQ382" s="16"/>
      <c r="AR382" s="16"/>
      <c r="AS382" s="16"/>
      <c r="AT382" s="16"/>
      <c r="AU382" s="16"/>
      <c r="AV382" s="16"/>
      <c r="AW382" s="16"/>
      <c r="AX382" s="16"/>
      <c r="AY382" s="16"/>
      <c r="AZ382" s="16"/>
      <c r="BA382" s="16"/>
      <c r="BB382" s="16"/>
      <c r="BC382" s="16"/>
      <c r="BD382" s="16"/>
      <c r="BE382" s="16"/>
      <c r="BF382" s="16"/>
    </row>
    <row r="383" spans="5:58"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  <c r="AA383" s="16"/>
      <c r="AB383" s="16"/>
      <c r="AC383" s="16"/>
      <c r="AD383" s="16"/>
      <c r="AE383" s="16"/>
      <c r="AF383" s="16"/>
      <c r="AG383" s="16"/>
      <c r="AH383" s="16"/>
      <c r="AI383" s="16"/>
      <c r="AJ383" s="16"/>
      <c r="AK383" s="16"/>
      <c r="AL383" s="16"/>
      <c r="AM383" s="16"/>
      <c r="AN383" s="16"/>
      <c r="AO383" s="16"/>
      <c r="AP383" s="16"/>
      <c r="AQ383" s="16"/>
      <c r="AR383" s="16"/>
      <c r="AS383" s="16"/>
      <c r="AT383" s="16"/>
      <c r="AU383" s="16"/>
      <c r="AV383" s="16"/>
      <c r="AW383" s="16"/>
      <c r="AX383" s="16"/>
      <c r="AY383" s="16"/>
      <c r="AZ383" s="16"/>
      <c r="BA383" s="16"/>
      <c r="BB383" s="16"/>
      <c r="BC383" s="16"/>
      <c r="BD383" s="16"/>
      <c r="BE383" s="16"/>
      <c r="BF383" s="16"/>
    </row>
    <row r="384" spans="5:58"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  <c r="AA384" s="16"/>
      <c r="AB384" s="16"/>
      <c r="AC384" s="16"/>
      <c r="AD384" s="16"/>
      <c r="AE384" s="16"/>
      <c r="AF384" s="16"/>
      <c r="AG384" s="16"/>
      <c r="AH384" s="16"/>
      <c r="AI384" s="16"/>
      <c r="AJ384" s="16"/>
      <c r="AK384" s="16"/>
      <c r="AL384" s="16"/>
      <c r="AM384" s="16"/>
      <c r="AN384" s="16"/>
      <c r="AO384" s="16"/>
      <c r="AP384" s="16"/>
      <c r="AQ384" s="16"/>
      <c r="AR384" s="16"/>
      <c r="AS384" s="16"/>
      <c r="AT384" s="16"/>
      <c r="AU384" s="16"/>
      <c r="AV384" s="16"/>
      <c r="AW384" s="16"/>
      <c r="AX384" s="16"/>
      <c r="AY384" s="16"/>
      <c r="AZ384" s="16"/>
      <c r="BA384" s="16"/>
      <c r="BB384" s="16"/>
      <c r="BC384" s="16"/>
      <c r="BD384" s="16"/>
      <c r="BE384" s="16"/>
      <c r="BF384" s="16"/>
    </row>
    <row r="385" spans="5:58"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  <c r="AA385" s="16"/>
      <c r="AB385" s="16"/>
      <c r="AC385" s="16"/>
      <c r="AD385" s="16"/>
      <c r="AE385" s="16"/>
      <c r="AF385" s="16"/>
      <c r="AG385" s="16"/>
      <c r="AH385" s="16"/>
      <c r="AI385" s="16"/>
      <c r="AJ385" s="16"/>
      <c r="AK385" s="16"/>
      <c r="AL385" s="16"/>
      <c r="AM385" s="16"/>
      <c r="AN385" s="16"/>
      <c r="AO385" s="16"/>
      <c r="AP385" s="16"/>
      <c r="AQ385" s="16"/>
      <c r="AR385" s="16"/>
      <c r="AS385" s="16"/>
      <c r="AT385" s="16"/>
      <c r="AU385" s="16"/>
      <c r="AV385" s="16"/>
      <c r="AW385" s="16"/>
      <c r="AX385" s="16"/>
      <c r="AY385" s="16"/>
      <c r="AZ385" s="16"/>
      <c r="BA385" s="16"/>
      <c r="BB385" s="16"/>
      <c r="BC385" s="16"/>
      <c r="BD385" s="16"/>
      <c r="BE385" s="16"/>
      <c r="BF385" s="16"/>
    </row>
    <row r="386" spans="5:58"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  <c r="AA386" s="16"/>
      <c r="AB386" s="16"/>
      <c r="AC386" s="16"/>
      <c r="AD386" s="16"/>
      <c r="AE386" s="16"/>
      <c r="AF386" s="16"/>
      <c r="AG386" s="16"/>
      <c r="AH386" s="16"/>
      <c r="AI386" s="16"/>
      <c r="AJ386" s="16"/>
      <c r="AK386" s="16"/>
      <c r="AL386" s="16"/>
      <c r="AM386" s="16"/>
      <c r="AN386" s="16"/>
      <c r="AO386" s="16"/>
      <c r="AP386" s="16"/>
      <c r="AQ386" s="16"/>
      <c r="AR386" s="16"/>
      <c r="AS386" s="16"/>
      <c r="AT386" s="16"/>
      <c r="AU386" s="16"/>
      <c r="AV386" s="16"/>
      <c r="AW386" s="16"/>
      <c r="AX386" s="16"/>
      <c r="AY386" s="16"/>
      <c r="AZ386" s="16"/>
      <c r="BA386" s="16"/>
      <c r="BB386" s="16"/>
      <c r="BC386" s="16"/>
      <c r="BD386" s="16"/>
      <c r="BE386" s="16"/>
      <c r="BF386" s="16"/>
    </row>
    <row r="387" spans="5:58"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  <c r="AA387" s="16"/>
      <c r="AB387" s="16"/>
      <c r="AC387" s="16"/>
      <c r="AD387" s="16"/>
      <c r="AE387" s="16"/>
      <c r="AF387" s="16"/>
      <c r="AG387" s="16"/>
      <c r="AH387" s="16"/>
      <c r="AI387" s="16"/>
      <c r="AJ387" s="16"/>
      <c r="AK387" s="16"/>
      <c r="AL387" s="16"/>
      <c r="AM387" s="16"/>
      <c r="AN387" s="16"/>
      <c r="AO387" s="16"/>
      <c r="AP387" s="16"/>
      <c r="AQ387" s="16"/>
      <c r="AR387" s="16"/>
      <c r="AS387" s="16"/>
      <c r="AT387" s="16"/>
      <c r="AU387" s="16"/>
      <c r="AV387" s="16"/>
      <c r="AW387" s="16"/>
      <c r="AX387" s="16"/>
      <c r="AY387" s="16"/>
      <c r="AZ387" s="16"/>
      <c r="BA387" s="16"/>
      <c r="BB387" s="16"/>
      <c r="BC387" s="16"/>
      <c r="BD387" s="16"/>
      <c r="BE387" s="16"/>
      <c r="BF387" s="16"/>
    </row>
    <row r="388" spans="5:58"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  <c r="AA388" s="16"/>
      <c r="AB388" s="16"/>
      <c r="AC388" s="16"/>
      <c r="AD388" s="16"/>
      <c r="AE388" s="16"/>
      <c r="AF388" s="16"/>
      <c r="AG388" s="16"/>
      <c r="AH388" s="16"/>
      <c r="AI388" s="16"/>
      <c r="AJ388" s="16"/>
      <c r="AK388" s="16"/>
      <c r="AL388" s="16"/>
      <c r="AM388" s="16"/>
      <c r="AN388" s="16"/>
      <c r="AO388" s="16"/>
      <c r="AP388" s="16"/>
      <c r="AQ388" s="16"/>
      <c r="AR388" s="16"/>
      <c r="AS388" s="16"/>
      <c r="AT388" s="16"/>
      <c r="AU388" s="16"/>
      <c r="AV388" s="16"/>
      <c r="AW388" s="16"/>
      <c r="AX388" s="16"/>
      <c r="AY388" s="16"/>
      <c r="AZ388" s="16"/>
      <c r="BA388" s="16"/>
      <c r="BB388" s="16"/>
      <c r="BC388" s="16"/>
      <c r="BD388" s="16"/>
      <c r="BE388" s="16"/>
      <c r="BF388" s="16"/>
    </row>
    <row r="389" spans="5:58"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  <c r="AA389" s="16"/>
      <c r="AB389" s="16"/>
      <c r="AC389" s="16"/>
      <c r="AD389" s="16"/>
      <c r="AE389" s="16"/>
      <c r="AF389" s="16"/>
      <c r="AG389" s="16"/>
      <c r="AH389" s="16"/>
      <c r="AI389" s="16"/>
      <c r="AJ389" s="16"/>
      <c r="AK389" s="16"/>
      <c r="AL389" s="16"/>
      <c r="AM389" s="16"/>
      <c r="AN389" s="16"/>
      <c r="AO389" s="16"/>
      <c r="AP389" s="16"/>
      <c r="AQ389" s="16"/>
      <c r="AR389" s="16"/>
      <c r="AS389" s="16"/>
      <c r="AT389" s="16"/>
      <c r="AU389" s="16"/>
      <c r="AV389" s="16"/>
      <c r="AW389" s="16"/>
      <c r="AX389" s="16"/>
      <c r="AY389" s="16"/>
      <c r="AZ389" s="16"/>
      <c r="BA389" s="16"/>
      <c r="BB389" s="16"/>
      <c r="BC389" s="16"/>
      <c r="BD389" s="16"/>
      <c r="BE389" s="16"/>
      <c r="BF389" s="16"/>
    </row>
    <row r="390" spans="5:58"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  <c r="AA390" s="16"/>
      <c r="AB390" s="16"/>
      <c r="AC390" s="16"/>
      <c r="AD390" s="16"/>
      <c r="AE390" s="16"/>
      <c r="AF390" s="16"/>
      <c r="AG390" s="16"/>
      <c r="AH390" s="16"/>
      <c r="AI390" s="16"/>
      <c r="AJ390" s="16"/>
      <c r="AK390" s="16"/>
      <c r="AL390" s="16"/>
      <c r="AM390" s="16"/>
      <c r="AN390" s="16"/>
      <c r="AO390" s="16"/>
      <c r="AP390" s="16"/>
      <c r="AQ390" s="16"/>
      <c r="AR390" s="16"/>
      <c r="AS390" s="16"/>
      <c r="AT390" s="16"/>
      <c r="AU390" s="16"/>
      <c r="AV390" s="16"/>
      <c r="AW390" s="16"/>
      <c r="AX390" s="16"/>
      <c r="AY390" s="16"/>
      <c r="AZ390" s="16"/>
      <c r="BA390" s="16"/>
      <c r="BB390" s="16"/>
      <c r="BC390" s="16"/>
      <c r="BD390" s="16"/>
      <c r="BE390" s="16"/>
      <c r="BF390" s="16"/>
    </row>
    <row r="391" spans="5:58"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  <c r="AA391" s="16"/>
      <c r="AB391" s="16"/>
      <c r="AC391" s="16"/>
      <c r="AD391" s="16"/>
      <c r="AE391" s="16"/>
      <c r="AF391" s="16"/>
      <c r="AG391" s="16"/>
      <c r="AH391" s="16"/>
      <c r="AI391" s="16"/>
      <c r="AJ391" s="16"/>
      <c r="AK391" s="16"/>
      <c r="AL391" s="16"/>
      <c r="AM391" s="16"/>
      <c r="AN391" s="16"/>
      <c r="AO391" s="16"/>
      <c r="AP391" s="16"/>
      <c r="AQ391" s="16"/>
      <c r="AR391" s="16"/>
      <c r="AS391" s="16"/>
      <c r="AT391" s="16"/>
      <c r="AU391" s="16"/>
      <c r="AV391" s="16"/>
      <c r="AW391" s="16"/>
      <c r="AX391" s="16"/>
      <c r="AY391" s="16"/>
      <c r="AZ391" s="16"/>
      <c r="BA391" s="16"/>
      <c r="BB391" s="16"/>
      <c r="BC391" s="16"/>
      <c r="BD391" s="16"/>
      <c r="BE391" s="16"/>
      <c r="BF391" s="16"/>
    </row>
    <row r="392" spans="5:58"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  <c r="AA392" s="16"/>
      <c r="AB392" s="16"/>
      <c r="AC392" s="16"/>
      <c r="AD392" s="16"/>
      <c r="AE392" s="16"/>
      <c r="AF392" s="16"/>
      <c r="AG392" s="16"/>
      <c r="AH392" s="16"/>
      <c r="AI392" s="16"/>
      <c r="AJ392" s="16"/>
      <c r="AK392" s="16"/>
      <c r="AL392" s="16"/>
      <c r="AM392" s="16"/>
      <c r="AN392" s="16"/>
      <c r="AO392" s="16"/>
      <c r="AP392" s="16"/>
      <c r="AQ392" s="16"/>
      <c r="AR392" s="16"/>
      <c r="AS392" s="16"/>
      <c r="AT392" s="16"/>
      <c r="AU392" s="16"/>
      <c r="AV392" s="16"/>
      <c r="AW392" s="16"/>
      <c r="AX392" s="16"/>
      <c r="AY392" s="16"/>
      <c r="AZ392" s="16"/>
      <c r="BA392" s="16"/>
      <c r="BB392" s="16"/>
      <c r="BC392" s="16"/>
      <c r="BD392" s="16"/>
      <c r="BE392" s="16"/>
      <c r="BF392" s="16"/>
    </row>
    <row r="393" spans="5:58"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  <c r="AA393" s="16"/>
      <c r="AB393" s="16"/>
      <c r="AC393" s="16"/>
      <c r="AD393" s="16"/>
      <c r="AE393" s="16"/>
      <c r="AF393" s="16"/>
      <c r="AG393" s="16"/>
      <c r="AH393" s="16"/>
      <c r="AI393" s="16"/>
      <c r="AJ393" s="16"/>
      <c r="AK393" s="16"/>
      <c r="AL393" s="16"/>
      <c r="AM393" s="16"/>
      <c r="AN393" s="16"/>
      <c r="AO393" s="16"/>
      <c r="AP393" s="16"/>
      <c r="AQ393" s="16"/>
      <c r="AR393" s="16"/>
      <c r="AS393" s="16"/>
      <c r="AT393" s="16"/>
      <c r="AU393" s="16"/>
      <c r="AV393" s="16"/>
      <c r="AW393" s="16"/>
      <c r="AX393" s="16"/>
      <c r="AY393" s="16"/>
      <c r="AZ393" s="16"/>
      <c r="BA393" s="16"/>
      <c r="BB393" s="16"/>
      <c r="BC393" s="16"/>
      <c r="BD393" s="16"/>
      <c r="BE393" s="16"/>
      <c r="BF393" s="16"/>
    </row>
    <row r="394" spans="5:58"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  <c r="AA394" s="16"/>
      <c r="AB394" s="16"/>
      <c r="AC394" s="16"/>
      <c r="AD394" s="16"/>
      <c r="AE394" s="16"/>
      <c r="AF394" s="16"/>
      <c r="AG394" s="16"/>
      <c r="AH394" s="16"/>
      <c r="AI394" s="16"/>
      <c r="AJ394" s="16"/>
      <c r="AK394" s="16"/>
      <c r="AL394" s="16"/>
      <c r="AM394" s="16"/>
      <c r="AN394" s="16"/>
      <c r="AO394" s="16"/>
      <c r="AP394" s="16"/>
      <c r="AQ394" s="16"/>
      <c r="AR394" s="16"/>
      <c r="AS394" s="16"/>
      <c r="AT394" s="16"/>
      <c r="AU394" s="16"/>
      <c r="AV394" s="16"/>
      <c r="AW394" s="16"/>
      <c r="AX394" s="16"/>
      <c r="AY394" s="16"/>
      <c r="AZ394" s="16"/>
      <c r="BA394" s="16"/>
      <c r="BB394" s="16"/>
      <c r="BC394" s="16"/>
      <c r="BD394" s="16"/>
      <c r="BE394" s="16"/>
      <c r="BF394" s="16"/>
    </row>
    <row r="395" spans="5:58"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  <c r="AA395" s="16"/>
      <c r="AB395" s="16"/>
      <c r="AC395" s="16"/>
      <c r="AD395" s="16"/>
      <c r="AE395" s="16"/>
      <c r="AF395" s="16"/>
      <c r="AG395" s="16"/>
      <c r="AH395" s="16"/>
      <c r="AI395" s="16"/>
      <c r="AJ395" s="16"/>
      <c r="AK395" s="16"/>
      <c r="AL395" s="16"/>
      <c r="AM395" s="16"/>
      <c r="AN395" s="16"/>
      <c r="AO395" s="16"/>
      <c r="AP395" s="16"/>
      <c r="AQ395" s="16"/>
      <c r="AR395" s="16"/>
      <c r="AS395" s="16"/>
      <c r="AT395" s="16"/>
      <c r="AU395" s="16"/>
      <c r="AV395" s="16"/>
      <c r="AW395" s="16"/>
      <c r="AX395" s="16"/>
      <c r="AY395" s="16"/>
      <c r="AZ395" s="16"/>
      <c r="BA395" s="16"/>
      <c r="BB395" s="16"/>
      <c r="BC395" s="16"/>
      <c r="BD395" s="16"/>
      <c r="BE395" s="16"/>
      <c r="BF395" s="16"/>
    </row>
    <row r="396" spans="5:58"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  <c r="AA396" s="16"/>
      <c r="AB396" s="16"/>
      <c r="AC396" s="16"/>
      <c r="AD396" s="16"/>
      <c r="AE396" s="16"/>
      <c r="AF396" s="16"/>
      <c r="AG396" s="16"/>
      <c r="AH396" s="16"/>
      <c r="AI396" s="16"/>
      <c r="AJ396" s="16"/>
      <c r="AK396" s="16"/>
      <c r="AL396" s="16"/>
      <c r="AM396" s="16"/>
      <c r="AN396" s="16"/>
      <c r="AO396" s="16"/>
      <c r="AP396" s="16"/>
      <c r="AQ396" s="16"/>
      <c r="AR396" s="16"/>
      <c r="AS396" s="16"/>
      <c r="AT396" s="16"/>
      <c r="AU396" s="16"/>
      <c r="AV396" s="16"/>
      <c r="AW396" s="16"/>
      <c r="AX396" s="16"/>
      <c r="AY396" s="16"/>
      <c r="AZ396" s="16"/>
      <c r="BA396" s="16"/>
      <c r="BB396" s="16"/>
      <c r="BC396" s="16"/>
      <c r="BD396" s="16"/>
      <c r="BE396" s="16"/>
      <c r="BF396" s="16"/>
    </row>
    <row r="397" spans="5:58"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  <c r="AA397" s="16"/>
      <c r="AB397" s="16"/>
      <c r="AC397" s="16"/>
      <c r="AD397" s="16"/>
      <c r="AE397" s="16"/>
      <c r="AF397" s="16"/>
      <c r="AG397" s="16"/>
      <c r="AH397" s="16"/>
      <c r="AI397" s="16"/>
      <c r="AJ397" s="16"/>
      <c r="AK397" s="16"/>
      <c r="AL397" s="16"/>
      <c r="AM397" s="16"/>
      <c r="AN397" s="16"/>
      <c r="AO397" s="16"/>
      <c r="AP397" s="16"/>
      <c r="AQ397" s="16"/>
      <c r="AR397" s="16"/>
      <c r="AS397" s="16"/>
      <c r="AT397" s="16"/>
      <c r="AU397" s="16"/>
      <c r="AV397" s="16"/>
      <c r="AW397" s="16"/>
      <c r="AX397" s="16"/>
      <c r="AY397" s="16"/>
      <c r="AZ397" s="16"/>
      <c r="BA397" s="16"/>
      <c r="BB397" s="16"/>
      <c r="BC397" s="16"/>
      <c r="BD397" s="16"/>
      <c r="BE397" s="16"/>
      <c r="BF397" s="16"/>
    </row>
    <row r="398" spans="5:58"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  <c r="AA398" s="16"/>
      <c r="AB398" s="16"/>
      <c r="AC398" s="16"/>
      <c r="AD398" s="16"/>
      <c r="AE398" s="16"/>
      <c r="AF398" s="16"/>
      <c r="AG398" s="16"/>
      <c r="AH398" s="16"/>
      <c r="AI398" s="16"/>
      <c r="AJ398" s="16"/>
      <c r="AK398" s="16"/>
      <c r="AL398" s="16"/>
      <c r="AM398" s="16"/>
      <c r="AN398" s="16"/>
      <c r="AO398" s="16"/>
      <c r="AP398" s="16"/>
      <c r="AQ398" s="16"/>
      <c r="AR398" s="16"/>
      <c r="AS398" s="16"/>
      <c r="AT398" s="16"/>
      <c r="AU398" s="16"/>
      <c r="AV398" s="16"/>
      <c r="AW398" s="16"/>
      <c r="AX398" s="16"/>
      <c r="AY398" s="16"/>
      <c r="AZ398" s="16"/>
      <c r="BA398" s="16"/>
      <c r="BB398" s="16"/>
      <c r="BC398" s="16"/>
      <c r="BD398" s="16"/>
      <c r="BE398" s="16"/>
      <c r="BF398" s="16"/>
    </row>
    <row r="399" spans="5:58"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6"/>
      <c r="AA399" s="16"/>
      <c r="AB399" s="16"/>
      <c r="AC399" s="16"/>
      <c r="AD399" s="16"/>
      <c r="AE399" s="16"/>
      <c r="AF399" s="16"/>
      <c r="AG399" s="16"/>
      <c r="AH399" s="16"/>
      <c r="AI399" s="16"/>
      <c r="AJ399" s="16"/>
      <c r="AK399" s="16"/>
      <c r="AL399" s="16"/>
      <c r="AM399" s="16"/>
      <c r="AN399" s="16"/>
      <c r="AO399" s="16"/>
      <c r="AP399" s="16"/>
      <c r="AQ399" s="16"/>
      <c r="AR399" s="16"/>
      <c r="AS399" s="16"/>
      <c r="AT399" s="16"/>
      <c r="AU399" s="16"/>
      <c r="AV399" s="16"/>
      <c r="AW399" s="16"/>
      <c r="AX399" s="16"/>
      <c r="AY399" s="16"/>
      <c r="AZ399" s="16"/>
      <c r="BA399" s="16"/>
      <c r="BB399" s="16"/>
      <c r="BC399" s="16"/>
      <c r="BD399" s="16"/>
      <c r="BE399" s="16"/>
      <c r="BF399" s="16"/>
    </row>
    <row r="400" spans="5:58"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  <c r="AA400" s="16"/>
      <c r="AB400" s="16"/>
      <c r="AC400" s="16"/>
      <c r="AD400" s="16"/>
      <c r="AE400" s="16"/>
      <c r="AF400" s="16"/>
      <c r="AG400" s="16"/>
      <c r="AH400" s="16"/>
      <c r="AI400" s="16"/>
      <c r="AJ400" s="16"/>
      <c r="AK400" s="16"/>
      <c r="AL400" s="16"/>
      <c r="AM400" s="16"/>
      <c r="AN400" s="16"/>
      <c r="AO400" s="16"/>
      <c r="AP400" s="16"/>
      <c r="AQ400" s="16"/>
      <c r="AR400" s="16"/>
      <c r="AS400" s="16"/>
      <c r="AT400" s="16"/>
      <c r="AU400" s="16"/>
      <c r="AV400" s="16"/>
      <c r="AW400" s="16"/>
      <c r="AX400" s="16"/>
      <c r="AY400" s="16"/>
      <c r="AZ400" s="16"/>
      <c r="BA400" s="16"/>
      <c r="BB400" s="16"/>
      <c r="BC400" s="16"/>
      <c r="BD400" s="16"/>
      <c r="BE400" s="16"/>
      <c r="BF400" s="16"/>
    </row>
    <row r="401" spans="5:58"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  <c r="AA401" s="16"/>
      <c r="AB401" s="16"/>
      <c r="AC401" s="16"/>
      <c r="AD401" s="16"/>
      <c r="AE401" s="16"/>
      <c r="AF401" s="16"/>
      <c r="AG401" s="16"/>
      <c r="AH401" s="16"/>
      <c r="AI401" s="16"/>
      <c r="AJ401" s="16"/>
      <c r="AK401" s="16"/>
      <c r="AL401" s="16"/>
      <c r="AM401" s="16"/>
      <c r="AN401" s="16"/>
      <c r="AO401" s="16"/>
      <c r="AP401" s="16"/>
      <c r="AQ401" s="16"/>
      <c r="AR401" s="16"/>
      <c r="AS401" s="16"/>
      <c r="AT401" s="16"/>
      <c r="AU401" s="16"/>
      <c r="AV401" s="16"/>
      <c r="AW401" s="16"/>
      <c r="AX401" s="16"/>
      <c r="AY401" s="16"/>
      <c r="AZ401" s="16"/>
      <c r="BA401" s="16"/>
      <c r="BB401" s="16"/>
      <c r="BC401" s="16"/>
      <c r="BD401" s="16"/>
      <c r="BE401" s="16"/>
      <c r="BF401" s="16"/>
    </row>
    <row r="402" spans="5:58"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  <c r="AA402" s="16"/>
      <c r="AB402" s="16"/>
      <c r="AC402" s="16"/>
      <c r="AD402" s="16"/>
      <c r="AE402" s="16"/>
      <c r="AF402" s="16"/>
      <c r="AG402" s="16"/>
      <c r="AH402" s="16"/>
      <c r="AI402" s="16"/>
      <c r="AJ402" s="16"/>
      <c r="AK402" s="16"/>
      <c r="AL402" s="16"/>
      <c r="AM402" s="16"/>
      <c r="AN402" s="16"/>
      <c r="AO402" s="16"/>
      <c r="AP402" s="16"/>
      <c r="AQ402" s="16"/>
      <c r="AR402" s="16"/>
      <c r="AS402" s="16"/>
      <c r="AT402" s="16"/>
      <c r="AU402" s="16"/>
      <c r="AV402" s="16"/>
      <c r="AW402" s="16"/>
      <c r="AX402" s="16"/>
      <c r="AY402" s="16"/>
      <c r="AZ402" s="16"/>
      <c r="BA402" s="16"/>
      <c r="BB402" s="16"/>
      <c r="BC402" s="16"/>
      <c r="BD402" s="16"/>
      <c r="BE402" s="16"/>
      <c r="BF402" s="16"/>
    </row>
    <row r="403" spans="5:58"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6"/>
      <c r="AA403" s="16"/>
      <c r="AB403" s="16"/>
      <c r="AC403" s="16"/>
      <c r="AD403" s="16"/>
      <c r="AE403" s="16"/>
      <c r="AF403" s="16"/>
      <c r="AG403" s="16"/>
      <c r="AH403" s="16"/>
      <c r="AI403" s="16"/>
      <c r="AJ403" s="16"/>
      <c r="AK403" s="16"/>
      <c r="AL403" s="16"/>
      <c r="AM403" s="16"/>
      <c r="AN403" s="16"/>
      <c r="AO403" s="16"/>
      <c r="AP403" s="16"/>
      <c r="AQ403" s="16"/>
      <c r="AR403" s="16"/>
      <c r="AS403" s="16"/>
      <c r="AT403" s="16"/>
      <c r="AU403" s="16"/>
      <c r="AV403" s="16"/>
      <c r="AW403" s="16"/>
      <c r="AX403" s="16"/>
      <c r="AY403" s="16"/>
      <c r="AZ403" s="16"/>
      <c r="BA403" s="16"/>
      <c r="BB403" s="16"/>
      <c r="BC403" s="16"/>
      <c r="BD403" s="16"/>
      <c r="BE403" s="16"/>
      <c r="BF403" s="16"/>
    </row>
    <row r="404" spans="5:58"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  <c r="AA404" s="16"/>
      <c r="AB404" s="16"/>
      <c r="AC404" s="16"/>
      <c r="AD404" s="16"/>
      <c r="AE404" s="16"/>
      <c r="AF404" s="16"/>
      <c r="AG404" s="16"/>
      <c r="AH404" s="16"/>
      <c r="AI404" s="16"/>
      <c r="AJ404" s="16"/>
      <c r="AK404" s="16"/>
      <c r="AL404" s="16"/>
      <c r="AM404" s="16"/>
      <c r="AN404" s="16"/>
      <c r="AO404" s="16"/>
      <c r="AP404" s="16"/>
      <c r="AQ404" s="16"/>
      <c r="AR404" s="16"/>
      <c r="AS404" s="16"/>
      <c r="AT404" s="16"/>
      <c r="AU404" s="16"/>
      <c r="AV404" s="16"/>
      <c r="AW404" s="16"/>
      <c r="AX404" s="16"/>
      <c r="AY404" s="16"/>
      <c r="AZ404" s="16"/>
      <c r="BA404" s="16"/>
      <c r="BB404" s="16"/>
      <c r="BC404" s="16"/>
      <c r="BD404" s="16"/>
      <c r="BE404" s="16"/>
      <c r="BF404" s="16"/>
    </row>
    <row r="405" spans="5:58"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6"/>
      <c r="AA405" s="16"/>
      <c r="AB405" s="16"/>
      <c r="AC405" s="16"/>
      <c r="AD405" s="16"/>
      <c r="AE405" s="16"/>
      <c r="AF405" s="16"/>
      <c r="AG405" s="16"/>
      <c r="AH405" s="16"/>
      <c r="AI405" s="16"/>
      <c r="AJ405" s="16"/>
      <c r="AK405" s="16"/>
      <c r="AL405" s="16"/>
      <c r="AM405" s="16"/>
      <c r="AN405" s="16"/>
      <c r="AO405" s="16"/>
      <c r="AP405" s="16"/>
      <c r="AQ405" s="16"/>
      <c r="AR405" s="16"/>
      <c r="AS405" s="16"/>
      <c r="AT405" s="16"/>
      <c r="AU405" s="16"/>
      <c r="AV405" s="16"/>
      <c r="AW405" s="16"/>
      <c r="AX405" s="16"/>
      <c r="AY405" s="16"/>
      <c r="AZ405" s="16"/>
      <c r="BA405" s="16"/>
      <c r="BB405" s="16"/>
      <c r="BC405" s="16"/>
      <c r="BD405" s="16"/>
      <c r="BE405" s="16"/>
      <c r="BF405" s="16"/>
    </row>
    <row r="406" spans="5:58"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  <c r="AA406" s="16"/>
      <c r="AB406" s="16"/>
      <c r="AC406" s="16"/>
      <c r="AD406" s="16"/>
      <c r="AE406" s="16"/>
      <c r="AF406" s="16"/>
      <c r="AG406" s="16"/>
      <c r="AH406" s="16"/>
      <c r="AI406" s="16"/>
      <c r="AJ406" s="16"/>
      <c r="AK406" s="16"/>
      <c r="AL406" s="16"/>
      <c r="AM406" s="16"/>
      <c r="AN406" s="16"/>
      <c r="AO406" s="16"/>
      <c r="AP406" s="16"/>
      <c r="AQ406" s="16"/>
      <c r="AR406" s="16"/>
      <c r="AS406" s="16"/>
      <c r="AT406" s="16"/>
      <c r="AU406" s="16"/>
      <c r="AV406" s="16"/>
      <c r="AW406" s="16"/>
      <c r="AX406" s="16"/>
      <c r="AY406" s="16"/>
      <c r="AZ406" s="16"/>
      <c r="BA406" s="16"/>
      <c r="BB406" s="16"/>
      <c r="BC406" s="16"/>
      <c r="BD406" s="16"/>
      <c r="BE406" s="16"/>
      <c r="BF406" s="16"/>
    </row>
    <row r="407" spans="5:58"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  <c r="AA407" s="16"/>
      <c r="AB407" s="16"/>
      <c r="AC407" s="16"/>
      <c r="AD407" s="16"/>
      <c r="AE407" s="16"/>
      <c r="AF407" s="16"/>
      <c r="AG407" s="16"/>
      <c r="AH407" s="16"/>
      <c r="AI407" s="16"/>
      <c r="AJ407" s="16"/>
      <c r="AK407" s="16"/>
      <c r="AL407" s="16"/>
      <c r="AM407" s="16"/>
      <c r="AN407" s="16"/>
      <c r="AO407" s="16"/>
      <c r="AP407" s="16"/>
      <c r="AQ407" s="16"/>
      <c r="AR407" s="16"/>
      <c r="AS407" s="16"/>
      <c r="AT407" s="16"/>
      <c r="AU407" s="16"/>
      <c r="AV407" s="16"/>
      <c r="AW407" s="16"/>
      <c r="AX407" s="16"/>
      <c r="AY407" s="16"/>
      <c r="AZ407" s="16"/>
      <c r="BA407" s="16"/>
      <c r="BB407" s="16"/>
      <c r="BC407" s="16"/>
      <c r="BD407" s="16"/>
      <c r="BE407" s="16"/>
      <c r="BF407" s="16"/>
    </row>
    <row r="408" spans="5:58"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  <c r="AA408" s="16"/>
      <c r="AB408" s="16"/>
      <c r="AC408" s="16"/>
      <c r="AD408" s="16"/>
      <c r="AE408" s="16"/>
      <c r="AF408" s="16"/>
      <c r="AG408" s="16"/>
      <c r="AH408" s="16"/>
      <c r="AI408" s="16"/>
      <c r="AJ408" s="16"/>
      <c r="AK408" s="16"/>
      <c r="AL408" s="16"/>
      <c r="AM408" s="16"/>
      <c r="AN408" s="16"/>
      <c r="AO408" s="16"/>
      <c r="AP408" s="16"/>
      <c r="AQ408" s="16"/>
      <c r="AR408" s="16"/>
      <c r="AS408" s="16"/>
      <c r="AT408" s="16"/>
      <c r="AU408" s="16"/>
      <c r="AV408" s="16"/>
      <c r="AW408" s="16"/>
      <c r="AX408" s="16"/>
      <c r="AY408" s="16"/>
      <c r="AZ408" s="16"/>
      <c r="BA408" s="16"/>
      <c r="BB408" s="16"/>
      <c r="BC408" s="16"/>
      <c r="BD408" s="16"/>
      <c r="BE408" s="16"/>
      <c r="BF408" s="16"/>
    </row>
    <row r="409" spans="5:58"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  <c r="AA409" s="16"/>
      <c r="AB409" s="16"/>
      <c r="AC409" s="16"/>
      <c r="AD409" s="16"/>
      <c r="AE409" s="16"/>
      <c r="AF409" s="16"/>
      <c r="AG409" s="16"/>
      <c r="AH409" s="16"/>
      <c r="AI409" s="16"/>
      <c r="AJ409" s="16"/>
      <c r="AK409" s="16"/>
      <c r="AL409" s="16"/>
      <c r="AM409" s="16"/>
      <c r="AN409" s="16"/>
      <c r="AO409" s="16"/>
      <c r="AP409" s="16"/>
      <c r="AQ409" s="16"/>
      <c r="AR409" s="16"/>
      <c r="AS409" s="16"/>
      <c r="AT409" s="16"/>
      <c r="AU409" s="16"/>
      <c r="AV409" s="16"/>
      <c r="AW409" s="16"/>
      <c r="AX409" s="16"/>
      <c r="AY409" s="16"/>
      <c r="AZ409" s="16"/>
      <c r="BA409" s="16"/>
      <c r="BB409" s="16"/>
      <c r="BC409" s="16"/>
      <c r="BD409" s="16"/>
      <c r="BE409" s="16"/>
      <c r="BF409" s="16"/>
    </row>
    <row r="410" spans="5:58"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  <c r="AA410" s="16"/>
      <c r="AB410" s="16"/>
      <c r="AC410" s="16"/>
      <c r="AD410" s="16"/>
      <c r="AE410" s="16"/>
      <c r="AF410" s="16"/>
      <c r="AG410" s="16"/>
      <c r="AH410" s="16"/>
      <c r="AI410" s="16"/>
      <c r="AJ410" s="16"/>
      <c r="AK410" s="16"/>
      <c r="AL410" s="16"/>
      <c r="AM410" s="16"/>
      <c r="AN410" s="16"/>
      <c r="AO410" s="16"/>
      <c r="AP410" s="16"/>
      <c r="AQ410" s="16"/>
      <c r="AR410" s="16"/>
      <c r="AS410" s="16"/>
      <c r="AT410" s="16"/>
      <c r="AU410" s="16"/>
      <c r="AV410" s="16"/>
      <c r="AW410" s="16"/>
      <c r="AX410" s="16"/>
      <c r="AY410" s="16"/>
      <c r="AZ410" s="16"/>
      <c r="BA410" s="16"/>
      <c r="BB410" s="16"/>
      <c r="BC410" s="16"/>
      <c r="BD410" s="16"/>
      <c r="BE410" s="16"/>
      <c r="BF410" s="16"/>
    </row>
    <row r="411" spans="5:58"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  <c r="AA411" s="16"/>
      <c r="AB411" s="16"/>
      <c r="AC411" s="16"/>
      <c r="AD411" s="16"/>
      <c r="AE411" s="16"/>
      <c r="AF411" s="16"/>
      <c r="AG411" s="16"/>
      <c r="AH411" s="16"/>
      <c r="AI411" s="16"/>
      <c r="AJ411" s="16"/>
      <c r="AK411" s="16"/>
      <c r="AL411" s="16"/>
      <c r="AM411" s="16"/>
      <c r="AN411" s="16"/>
      <c r="AO411" s="16"/>
      <c r="AP411" s="16"/>
      <c r="AQ411" s="16"/>
      <c r="AR411" s="16"/>
      <c r="AS411" s="16"/>
      <c r="AT411" s="16"/>
      <c r="AU411" s="16"/>
      <c r="AV411" s="16"/>
      <c r="AW411" s="16"/>
      <c r="AX411" s="16"/>
      <c r="AY411" s="16"/>
      <c r="AZ411" s="16"/>
      <c r="BA411" s="16"/>
      <c r="BB411" s="16"/>
      <c r="BC411" s="16"/>
      <c r="BD411" s="16"/>
      <c r="BE411" s="16"/>
      <c r="BF411" s="16"/>
    </row>
    <row r="412" spans="5:58"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  <c r="AA412" s="16"/>
      <c r="AB412" s="16"/>
      <c r="AC412" s="16"/>
      <c r="AD412" s="16"/>
      <c r="AE412" s="16"/>
      <c r="AF412" s="16"/>
      <c r="AG412" s="16"/>
      <c r="AH412" s="16"/>
      <c r="AI412" s="16"/>
      <c r="AJ412" s="16"/>
      <c r="AK412" s="16"/>
      <c r="AL412" s="16"/>
      <c r="AM412" s="16"/>
      <c r="AN412" s="16"/>
      <c r="AO412" s="16"/>
      <c r="AP412" s="16"/>
      <c r="AQ412" s="16"/>
      <c r="AR412" s="16"/>
      <c r="AS412" s="16"/>
      <c r="AT412" s="16"/>
      <c r="AU412" s="16"/>
      <c r="AV412" s="16"/>
      <c r="AW412" s="16"/>
      <c r="AX412" s="16"/>
      <c r="AY412" s="16"/>
      <c r="AZ412" s="16"/>
      <c r="BA412" s="16"/>
      <c r="BB412" s="16"/>
      <c r="BC412" s="16"/>
      <c r="BD412" s="16"/>
      <c r="BE412" s="16"/>
      <c r="BF412" s="16"/>
    </row>
    <row r="413" spans="5:58"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  <c r="AA413" s="16"/>
      <c r="AB413" s="16"/>
      <c r="AC413" s="16"/>
      <c r="AD413" s="16"/>
      <c r="AE413" s="16"/>
      <c r="AF413" s="16"/>
      <c r="AG413" s="16"/>
      <c r="AH413" s="16"/>
      <c r="AI413" s="16"/>
      <c r="AJ413" s="16"/>
      <c r="AK413" s="16"/>
      <c r="AL413" s="16"/>
      <c r="AM413" s="16"/>
      <c r="AN413" s="16"/>
      <c r="AO413" s="16"/>
      <c r="AP413" s="16"/>
      <c r="AQ413" s="16"/>
      <c r="AR413" s="16"/>
      <c r="AS413" s="16"/>
      <c r="AT413" s="16"/>
      <c r="AU413" s="16"/>
      <c r="AV413" s="16"/>
      <c r="AW413" s="16"/>
      <c r="AX413" s="16"/>
      <c r="AY413" s="16"/>
      <c r="AZ413" s="16"/>
      <c r="BA413" s="16"/>
      <c r="BB413" s="16"/>
      <c r="BC413" s="16"/>
      <c r="BD413" s="16"/>
      <c r="BE413" s="16"/>
      <c r="BF413" s="16"/>
    </row>
    <row r="414" spans="5:58"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  <c r="AA414" s="16"/>
      <c r="AB414" s="16"/>
      <c r="AC414" s="16"/>
      <c r="AD414" s="16"/>
      <c r="AE414" s="16"/>
      <c r="AF414" s="16"/>
      <c r="AG414" s="16"/>
      <c r="AH414" s="16"/>
      <c r="AI414" s="16"/>
      <c r="AJ414" s="16"/>
      <c r="AK414" s="16"/>
      <c r="AL414" s="16"/>
      <c r="AM414" s="16"/>
      <c r="AN414" s="16"/>
      <c r="AO414" s="16"/>
      <c r="AP414" s="16"/>
      <c r="AQ414" s="16"/>
      <c r="AR414" s="16"/>
      <c r="AS414" s="16"/>
      <c r="AT414" s="16"/>
      <c r="AU414" s="16"/>
      <c r="AV414" s="16"/>
      <c r="AW414" s="16"/>
      <c r="AX414" s="16"/>
      <c r="AY414" s="16"/>
      <c r="AZ414" s="16"/>
      <c r="BA414" s="16"/>
      <c r="BB414" s="16"/>
      <c r="BC414" s="16"/>
      <c r="BD414" s="16"/>
      <c r="BE414" s="16"/>
      <c r="BF414" s="16"/>
    </row>
    <row r="415" spans="5:58"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  <c r="Z415" s="16"/>
      <c r="AA415" s="16"/>
      <c r="AB415" s="16"/>
      <c r="AC415" s="16"/>
      <c r="AD415" s="16"/>
      <c r="AE415" s="16"/>
      <c r="AF415" s="16"/>
      <c r="AG415" s="16"/>
      <c r="AH415" s="16"/>
      <c r="AI415" s="16"/>
      <c r="AJ415" s="16"/>
      <c r="AK415" s="16"/>
      <c r="AL415" s="16"/>
      <c r="AM415" s="16"/>
      <c r="AN415" s="16"/>
      <c r="AO415" s="16"/>
      <c r="AP415" s="16"/>
      <c r="AQ415" s="16"/>
      <c r="AR415" s="16"/>
      <c r="AS415" s="16"/>
      <c r="AT415" s="16"/>
      <c r="AU415" s="16"/>
      <c r="AV415" s="16"/>
      <c r="AW415" s="16"/>
      <c r="AX415" s="16"/>
      <c r="AY415" s="16"/>
      <c r="AZ415" s="16"/>
      <c r="BA415" s="16"/>
      <c r="BB415" s="16"/>
      <c r="BC415" s="16"/>
      <c r="BD415" s="16"/>
      <c r="BE415" s="16"/>
      <c r="BF415" s="16"/>
    </row>
    <row r="416" spans="5:58"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  <c r="AA416" s="16"/>
      <c r="AB416" s="16"/>
      <c r="AC416" s="16"/>
      <c r="AD416" s="16"/>
      <c r="AE416" s="16"/>
      <c r="AF416" s="16"/>
      <c r="AG416" s="16"/>
      <c r="AH416" s="16"/>
      <c r="AI416" s="16"/>
      <c r="AJ416" s="16"/>
      <c r="AK416" s="16"/>
      <c r="AL416" s="16"/>
      <c r="AM416" s="16"/>
      <c r="AN416" s="16"/>
      <c r="AO416" s="16"/>
      <c r="AP416" s="16"/>
      <c r="AQ416" s="16"/>
      <c r="AR416" s="16"/>
      <c r="AS416" s="16"/>
      <c r="AT416" s="16"/>
      <c r="AU416" s="16"/>
      <c r="AV416" s="16"/>
      <c r="AW416" s="16"/>
      <c r="AX416" s="16"/>
      <c r="AY416" s="16"/>
      <c r="AZ416" s="16"/>
      <c r="BA416" s="16"/>
      <c r="BB416" s="16"/>
      <c r="BC416" s="16"/>
      <c r="BD416" s="16"/>
      <c r="BE416" s="16"/>
      <c r="BF416" s="16"/>
    </row>
    <row r="417" spans="5:58"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6"/>
      <c r="AA417" s="16"/>
      <c r="AB417" s="16"/>
      <c r="AC417" s="16"/>
      <c r="AD417" s="16"/>
      <c r="AE417" s="16"/>
      <c r="AF417" s="16"/>
      <c r="AG417" s="16"/>
      <c r="AH417" s="16"/>
      <c r="AI417" s="16"/>
      <c r="AJ417" s="16"/>
      <c r="AK417" s="16"/>
      <c r="AL417" s="16"/>
      <c r="AM417" s="16"/>
      <c r="AN417" s="16"/>
      <c r="AO417" s="16"/>
      <c r="AP417" s="16"/>
      <c r="AQ417" s="16"/>
      <c r="AR417" s="16"/>
      <c r="AS417" s="16"/>
      <c r="AT417" s="16"/>
      <c r="AU417" s="16"/>
      <c r="AV417" s="16"/>
      <c r="AW417" s="16"/>
      <c r="AX417" s="16"/>
      <c r="AY417" s="16"/>
      <c r="AZ417" s="16"/>
      <c r="BA417" s="16"/>
      <c r="BB417" s="16"/>
      <c r="BC417" s="16"/>
      <c r="BD417" s="16"/>
      <c r="BE417" s="16"/>
      <c r="BF417" s="16"/>
    </row>
    <row r="418" spans="5:58"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  <c r="AA418" s="16"/>
      <c r="AB418" s="16"/>
      <c r="AC418" s="16"/>
      <c r="AD418" s="16"/>
      <c r="AE418" s="16"/>
      <c r="AF418" s="16"/>
      <c r="AG418" s="16"/>
      <c r="AH418" s="16"/>
      <c r="AI418" s="16"/>
      <c r="AJ418" s="16"/>
      <c r="AK418" s="16"/>
      <c r="AL418" s="16"/>
      <c r="AM418" s="16"/>
      <c r="AN418" s="16"/>
      <c r="AO418" s="16"/>
      <c r="AP418" s="16"/>
      <c r="AQ418" s="16"/>
      <c r="AR418" s="16"/>
      <c r="AS418" s="16"/>
      <c r="AT418" s="16"/>
      <c r="AU418" s="16"/>
      <c r="AV418" s="16"/>
      <c r="AW418" s="16"/>
      <c r="AX418" s="16"/>
      <c r="AY418" s="16"/>
      <c r="AZ418" s="16"/>
      <c r="BA418" s="16"/>
      <c r="BB418" s="16"/>
      <c r="BC418" s="16"/>
      <c r="BD418" s="16"/>
      <c r="BE418" s="16"/>
      <c r="BF418" s="16"/>
    </row>
    <row r="419" spans="5:58"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6"/>
      <c r="AA419" s="16"/>
      <c r="AB419" s="16"/>
      <c r="AC419" s="16"/>
      <c r="AD419" s="16"/>
      <c r="AE419" s="16"/>
      <c r="AF419" s="16"/>
      <c r="AG419" s="16"/>
      <c r="AH419" s="16"/>
      <c r="AI419" s="16"/>
      <c r="AJ419" s="16"/>
      <c r="AK419" s="16"/>
      <c r="AL419" s="16"/>
      <c r="AM419" s="16"/>
      <c r="AN419" s="16"/>
      <c r="AO419" s="16"/>
      <c r="AP419" s="16"/>
      <c r="AQ419" s="16"/>
      <c r="AR419" s="16"/>
      <c r="AS419" s="16"/>
      <c r="AT419" s="16"/>
      <c r="AU419" s="16"/>
      <c r="AV419" s="16"/>
      <c r="AW419" s="16"/>
      <c r="AX419" s="16"/>
      <c r="AY419" s="16"/>
      <c r="AZ419" s="16"/>
      <c r="BA419" s="16"/>
      <c r="BB419" s="16"/>
      <c r="BC419" s="16"/>
      <c r="BD419" s="16"/>
      <c r="BE419" s="16"/>
      <c r="BF419" s="16"/>
    </row>
    <row r="420" spans="5:58"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6"/>
      <c r="AA420" s="16"/>
      <c r="AB420" s="16"/>
      <c r="AC420" s="16"/>
      <c r="AD420" s="16"/>
      <c r="AE420" s="16"/>
      <c r="AF420" s="16"/>
      <c r="AG420" s="16"/>
      <c r="AH420" s="16"/>
      <c r="AI420" s="16"/>
      <c r="AJ420" s="16"/>
      <c r="AK420" s="16"/>
      <c r="AL420" s="16"/>
      <c r="AM420" s="16"/>
      <c r="AN420" s="16"/>
      <c r="AO420" s="16"/>
      <c r="AP420" s="16"/>
      <c r="AQ420" s="16"/>
      <c r="AR420" s="16"/>
      <c r="AS420" s="16"/>
      <c r="AT420" s="16"/>
      <c r="AU420" s="16"/>
      <c r="AV420" s="16"/>
      <c r="AW420" s="16"/>
      <c r="AX420" s="16"/>
      <c r="AY420" s="16"/>
      <c r="AZ420" s="16"/>
      <c r="BA420" s="16"/>
      <c r="BB420" s="16"/>
      <c r="BC420" s="16"/>
      <c r="BD420" s="16"/>
      <c r="BE420" s="16"/>
      <c r="BF420" s="16"/>
    </row>
    <row r="421" spans="5:58"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6"/>
      <c r="AA421" s="16"/>
      <c r="AB421" s="16"/>
      <c r="AC421" s="16"/>
      <c r="AD421" s="16"/>
      <c r="AE421" s="16"/>
      <c r="AF421" s="16"/>
      <c r="AG421" s="16"/>
      <c r="AH421" s="16"/>
      <c r="AI421" s="16"/>
      <c r="AJ421" s="16"/>
      <c r="AK421" s="16"/>
      <c r="AL421" s="16"/>
      <c r="AM421" s="16"/>
      <c r="AN421" s="16"/>
      <c r="AO421" s="16"/>
      <c r="AP421" s="16"/>
      <c r="AQ421" s="16"/>
      <c r="AR421" s="16"/>
      <c r="AS421" s="16"/>
      <c r="AT421" s="16"/>
      <c r="AU421" s="16"/>
      <c r="AV421" s="16"/>
      <c r="AW421" s="16"/>
      <c r="AX421" s="16"/>
      <c r="AY421" s="16"/>
      <c r="AZ421" s="16"/>
      <c r="BA421" s="16"/>
      <c r="BB421" s="16"/>
      <c r="BC421" s="16"/>
      <c r="BD421" s="16"/>
      <c r="BE421" s="16"/>
      <c r="BF421" s="16"/>
    </row>
    <row r="422" spans="5:58"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6"/>
      <c r="AA422" s="16"/>
      <c r="AB422" s="16"/>
      <c r="AC422" s="16"/>
      <c r="AD422" s="16"/>
      <c r="AE422" s="16"/>
      <c r="AF422" s="16"/>
      <c r="AG422" s="16"/>
      <c r="AH422" s="16"/>
      <c r="AI422" s="16"/>
      <c r="AJ422" s="16"/>
      <c r="AK422" s="16"/>
      <c r="AL422" s="16"/>
      <c r="AM422" s="16"/>
      <c r="AN422" s="16"/>
      <c r="AO422" s="16"/>
      <c r="AP422" s="16"/>
      <c r="AQ422" s="16"/>
      <c r="AR422" s="16"/>
      <c r="AS422" s="16"/>
      <c r="AT422" s="16"/>
      <c r="AU422" s="16"/>
      <c r="AV422" s="16"/>
      <c r="AW422" s="16"/>
      <c r="AX422" s="16"/>
      <c r="AY422" s="16"/>
      <c r="AZ422" s="16"/>
      <c r="BA422" s="16"/>
      <c r="BB422" s="16"/>
      <c r="BC422" s="16"/>
      <c r="BD422" s="16"/>
      <c r="BE422" s="16"/>
      <c r="BF422" s="16"/>
    </row>
    <row r="423" spans="5:58"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  <c r="Z423" s="16"/>
      <c r="AA423" s="16"/>
      <c r="AB423" s="16"/>
      <c r="AC423" s="16"/>
      <c r="AD423" s="16"/>
      <c r="AE423" s="16"/>
      <c r="AF423" s="16"/>
      <c r="AG423" s="16"/>
      <c r="AH423" s="16"/>
      <c r="AI423" s="16"/>
      <c r="AJ423" s="16"/>
      <c r="AK423" s="16"/>
      <c r="AL423" s="16"/>
      <c r="AM423" s="16"/>
      <c r="AN423" s="16"/>
      <c r="AO423" s="16"/>
      <c r="AP423" s="16"/>
      <c r="AQ423" s="16"/>
      <c r="AR423" s="16"/>
      <c r="AS423" s="16"/>
      <c r="AT423" s="16"/>
      <c r="AU423" s="16"/>
      <c r="AV423" s="16"/>
      <c r="AW423" s="16"/>
      <c r="AX423" s="16"/>
      <c r="AY423" s="16"/>
      <c r="AZ423" s="16"/>
      <c r="BA423" s="16"/>
      <c r="BB423" s="16"/>
      <c r="BC423" s="16"/>
      <c r="BD423" s="16"/>
      <c r="BE423" s="16"/>
      <c r="BF423" s="16"/>
    </row>
    <row r="424" spans="5:58"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6"/>
      <c r="AA424" s="16"/>
      <c r="AB424" s="16"/>
      <c r="AC424" s="16"/>
      <c r="AD424" s="16"/>
      <c r="AE424" s="16"/>
      <c r="AF424" s="16"/>
      <c r="AG424" s="16"/>
      <c r="AH424" s="16"/>
      <c r="AI424" s="16"/>
      <c r="AJ424" s="16"/>
      <c r="AK424" s="16"/>
      <c r="AL424" s="16"/>
      <c r="AM424" s="16"/>
      <c r="AN424" s="16"/>
      <c r="AO424" s="16"/>
      <c r="AP424" s="16"/>
      <c r="AQ424" s="16"/>
      <c r="AR424" s="16"/>
      <c r="AS424" s="16"/>
      <c r="AT424" s="16"/>
      <c r="AU424" s="16"/>
      <c r="AV424" s="16"/>
      <c r="AW424" s="16"/>
      <c r="AX424" s="16"/>
      <c r="AY424" s="16"/>
      <c r="AZ424" s="16"/>
      <c r="BA424" s="16"/>
      <c r="BB424" s="16"/>
      <c r="BC424" s="16"/>
      <c r="BD424" s="16"/>
      <c r="BE424" s="16"/>
      <c r="BF424" s="16"/>
    </row>
    <row r="425" spans="5:58"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  <c r="Z425" s="16"/>
      <c r="AA425" s="16"/>
      <c r="AB425" s="16"/>
      <c r="AC425" s="16"/>
      <c r="AD425" s="16"/>
      <c r="AE425" s="16"/>
      <c r="AF425" s="16"/>
      <c r="AG425" s="16"/>
      <c r="AH425" s="16"/>
      <c r="AI425" s="16"/>
      <c r="AJ425" s="16"/>
      <c r="AK425" s="16"/>
      <c r="AL425" s="16"/>
      <c r="AM425" s="16"/>
      <c r="AN425" s="16"/>
      <c r="AO425" s="16"/>
      <c r="AP425" s="16"/>
      <c r="AQ425" s="16"/>
      <c r="AR425" s="16"/>
      <c r="AS425" s="16"/>
      <c r="AT425" s="16"/>
      <c r="AU425" s="16"/>
      <c r="AV425" s="16"/>
      <c r="AW425" s="16"/>
      <c r="AX425" s="16"/>
      <c r="AY425" s="16"/>
      <c r="AZ425" s="16"/>
      <c r="BA425" s="16"/>
      <c r="BB425" s="16"/>
      <c r="BC425" s="16"/>
      <c r="BD425" s="16"/>
      <c r="BE425" s="16"/>
      <c r="BF425" s="16"/>
    </row>
    <row r="426" spans="5:58"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  <c r="Z426" s="16"/>
      <c r="AA426" s="16"/>
      <c r="AB426" s="16"/>
      <c r="AC426" s="16"/>
      <c r="AD426" s="16"/>
      <c r="AE426" s="16"/>
      <c r="AF426" s="16"/>
      <c r="AG426" s="16"/>
      <c r="AH426" s="16"/>
      <c r="AI426" s="16"/>
      <c r="AJ426" s="16"/>
      <c r="AK426" s="16"/>
      <c r="AL426" s="16"/>
      <c r="AM426" s="16"/>
      <c r="AN426" s="16"/>
      <c r="AO426" s="16"/>
      <c r="AP426" s="16"/>
      <c r="AQ426" s="16"/>
      <c r="AR426" s="16"/>
      <c r="AS426" s="16"/>
      <c r="AT426" s="16"/>
      <c r="AU426" s="16"/>
      <c r="AV426" s="16"/>
      <c r="AW426" s="16"/>
      <c r="AX426" s="16"/>
      <c r="AY426" s="16"/>
      <c r="AZ426" s="16"/>
      <c r="BA426" s="16"/>
      <c r="BB426" s="16"/>
      <c r="BC426" s="16"/>
      <c r="BD426" s="16"/>
      <c r="BE426" s="16"/>
      <c r="BF426" s="16"/>
    </row>
    <row r="427" spans="5:58"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  <c r="Z427" s="16"/>
      <c r="AA427" s="16"/>
      <c r="AB427" s="16"/>
      <c r="AC427" s="16"/>
      <c r="AD427" s="16"/>
      <c r="AE427" s="16"/>
      <c r="AF427" s="16"/>
      <c r="AG427" s="16"/>
      <c r="AH427" s="16"/>
      <c r="AI427" s="16"/>
      <c r="AJ427" s="16"/>
      <c r="AK427" s="16"/>
      <c r="AL427" s="16"/>
      <c r="AM427" s="16"/>
      <c r="AN427" s="16"/>
      <c r="AO427" s="16"/>
      <c r="AP427" s="16"/>
      <c r="AQ427" s="16"/>
      <c r="AR427" s="16"/>
      <c r="AS427" s="16"/>
      <c r="AT427" s="16"/>
      <c r="AU427" s="16"/>
      <c r="AV427" s="16"/>
      <c r="AW427" s="16"/>
      <c r="AX427" s="16"/>
      <c r="AY427" s="16"/>
      <c r="AZ427" s="16"/>
      <c r="BA427" s="16"/>
      <c r="BB427" s="16"/>
      <c r="BC427" s="16"/>
      <c r="BD427" s="16"/>
      <c r="BE427" s="16"/>
      <c r="BF427" s="16"/>
    </row>
    <row r="428" spans="5:58"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6"/>
      <c r="AA428" s="16"/>
      <c r="AB428" s="16"/>
      <c r="AC428" s="16"/>
      <c r="AD428" s="16"/>
      <c r="AE428" s="16"/>
      <c r="AF428" s="16"/>
      <c r="AG428" s="16"/>
      <c r="AH428" s="16"/>
      <c r="AI428" s="16"/>
      <c r="AJ428" s="16"/>
      <c r="AK428" s="16"/>
      <c r="AL428" s="16"/>
      <c r="AM428" s="16"/>
      <c r="AN428" s="16"/>
      <c r="AO428" s="16"/>
      <c r="AP428" s="16"/>
      <c r="AQ428" s="16"/>
      <c r="AR428" s="16"/>
      <c r="AS428" s="16"/>
      <c r="AT428" s="16"/>
      <c r="AU428" s="16"/>
      <c r="AV428" s="16"/>
      <c r="AW428" s="16"/>
      <c r="AX428" s="16"/>
      <c r="AY428" s="16"/>
      <c r="AZ428" s="16"/>
      <c r="BA428" s="16"/>
      <c r="BB428" s="16"/>
      <c r="BC428" s="16"/>
      <c r="BD428" s="16"/>
      <c r="BE428" s="16"/>
      <c r="BF428" s="16"/>
    </row>
    <row r="429" spans="5:58"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6"/>
      <c r="AA429" s="16"/>
      <c r="AB429" s="16"/>
      <c r="AC429" s="16"/>
      <c r="AD429" s="16"/>
      <c r="AE429" s="16"/>
      <c r="AF429" s="16"/>
      <c r="AG429" s="16"/>
      <c r="AH429" s="16"/>
      <c r="AI429" s="16"/>
      <c r="AJ429" s="16"/>
      <c r="AK429" s="16"/>
      <c r="AL429" s="16"/>
      <c r="AM429" s="16"/>
      <c r="AN429" s="16"/>
      <c r="AO429" s="16"/>
      <c r="AP429" s="16"/>
      <c r="AQ429" s="16"/>
      <c r="AR429" s="16"/>
      <c r="AS429" s="16"/>
      <c r="AT429" s="16"/>
      <c r="AU429" s="16"/>
      <c r="AV429" s="16"/>
      <c r="AW429" s="16"/>
      <c r="AX429" s="16"/>
      <c r="AY429" s="16"/>
      <c r="AZ429" s="16"/>
      <c r="BA429" s="16"/>
      <c r="BB429" s="16"/>
      <c r="BC429" s="16"/>
      <c r="BD429" s="16"/>
      <c r="BE429" s="16"/>
      <c r="BF429" s="16"/>
    </row>
    <row r="430" spans="5:58"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6"/>
      <c r="AA430" s="16"/>
      <c r="AB430" s="16"/>
      <c r="AC430" s="16"/>
      <c r="AD430" s="16"/>
      <c r="AE430" s="16"/>
      <c r="AF430" s="16"/>
      <c r="AG430" s="16"/>
      <c r="AH430" s="16"/>
      <c r="AI430" s="16"/>
      <c r="AJ430" s="16"/>
      <c r="AK430" s="16"/>
      <c r="AL430" s="16"/>
      <c r="AM430" s="16"/>
      <c r="AN430" s="16"/>
      <c r="AO430" s="16"/>
      <c r="AP430" s="16"/>
      <c r="AQ430" s="16"/>
      <c r="AR430" s="16"/>
      <c r="AS430" s="16"/>
      <c r="AT430" s="16"/>
      <c r="AU430" s="16"/>
      <c r="AV430" s="16"/>
      <c r="AW430" s="16"/>
      <c r="AX430" s="16"/>
      <c r="AY430" s="16"/>
      <c r="AZ430" s="16"/>
      <c r="BA430" s="16"/>
      <c r="BB430" s="16"/>
      <c r="BC430" s="16"/>
      <c r="BD430" s="16"/>
      <c r="BE430" s="16"/>
      <c r="BF430" s="16"/>
    </row>
    <row r="431" spans="5:58"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6"/>
      <c r="AA431" s="16"/>
      <c r="AB431" s="16"/>
      <c r="AC431" s="16"/>
      <c r="AD431" s="16"/>
      <c r="AE431" s="16"/>
      <c r="AF431" s="16"/>
      <c r="AG431" s="16"/>
      <c r="AH431" s="16"/>
      <c r="AI431" s="16"/>
      <c r="AJ431" s="16"/>
      <c r="AK431" s="16"/>
      <c r="AL431" s="16"/>
      <c r="AM431" s="16"/>
      <c r="AN431" s="16"/>
      <c r="AO431" s="16"/>
      <c r="AP431" s="16"/>
      <c r="AQ431" s="16"/>
      <c r="AR431" s="16"/>
      <c r="AS431" s="16"/>
      <c r="AT431" s="16"/>
      <c r="AU431" s="16"/>
      <c r="AV431" s="16"/>
      <c r="AW431" s="16"/>
      <c r="AX431" s="16"/>
      <c r="AY431" s="16"/>
      <c r="AZ431" s="16"/>
      <c r="BA431" s="16"/>
      <c r="BB431" s="16"/>
      <c r="BC431" s="16"/>
      <c r="BD431" s="16"/>
      <c r="BE431" s="16"/>
      <c r="BF431" s="16"/>
    </row>
    <row r="432" spans="5:58"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6"/>
      <c r="AA432" s="16"/>
      <c r="AB432" s="16"/>
      <c r="AC432" s="16"/>
      <c r="AD432" s="16"/>
      <c r="AE432" s="16"/>
      <c r="AF432" s="16"/>
      <c r="AG432" s="16"/>
      <c r="AH432" s="16"/>
      <c r="AI432" s="16"/>
      <c r="AJ432" s="16"/>
      <c r="AK432" s="16"/>
      <c r="AL432" s="16"/>
      <c r="AM432" s="16"/>
      <c r="AN432" s="16"/>
      <c r="AO432" s="16"/>
      <c r="AP432" s="16"/>
      <c r="AQ432" s="16"/>
      <c r="AR432" s="16"/>
      <c r="AS432" s="16"/>
      <c r="AT432" s="16"/>
      <c r="AU432" s="16"/>
      <c r="AV432" s="16"/>
      <c r="AW432" s="16"/>
      <c r="AX432" s="16"/>
      <c r="AY432" s="16"/>
      <c r="AZ432" s="16"/>
      <c r="BA432" s="16"/>
      <c r="BB432" s="16"/>
      <c r="BC432" s="16"/>
      <c r="BD432" s="16"/>
      <c r="BE432" s="16"/>
      <c r="BF432" s="16"/>
    </row>
    <row r="433" spans="5:58"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6"/>
      <c r="AA433" s="16"/>
      <c r="AB433" s="16"/>
      <c r="AC433" s="16"/>
      <c r="AD433" s="16"/>
      <c r="AE433" s="16"/>
      <c r="AF433" s="16"/>
      <c r="AG433" s="16"/>
      <c r="AH433" s="16"/>
      <c r="AI433" s="16"/>
      <c r="AJ433" s="16"/>
      <c r="AK433" s="16"/>
      <c r="AL433" s="16"/>
      <c r="AM433" s="16"/>
      <c r="AN433" s="16"/>
      <c r="AO433" s="16"/>
      <c r="AP433" s="16"/>
      <c r="AQ433" s="16"/>
      <c r="AR433" s="16"/>
      <c r="AS433" s="16"/>
      <c r="AT433" s="16"/>
      <c r="AU433" s="16"/>
      <c r="AV433" s="16"/>
      <c r="AW433" s="16"/>
      <c r="AX433" s="16"/>
      <c r="AY433" s="16"/>
      <c r="AZ433" s="16"/>
      <c r="BA433" s="16"/>
      <c r="BB433" s="16"/>
      <c r="BC433" s="16"/>
      <c r="BD433" s="16"/>
      <c r="BE433" s="16"/>
      <c r="BF433" s="16"/>
    </row>
    <row r="434" spans="5:58"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6"/>
      <c r="AA434" s="16"/>
      <c r="AB434" s="16"/>
      <c r="AC434" s="16"/>
      <c r="AD434" s="16"/>
      <c r="AE434" s="16"/>
      <c r="AF434" s="16"/>
      <c r="AG434" s="16"/>
      <c r="AH434" s="16"/>
      <c r="AI434" s="16"/>
      <c r="AJ434" s="16"/>
      <c r="AK434" s="16"/>
      <c r="AL434" s="16"/>
      <c r="AM434" s="16"/>
      <c r="AN434" s="16"/>
      <c r="AO434" s="16"/>
      <c r="AP434" s="16"/>
      <c r="AQ434" s="16"/>
      <c r="AR434" s="16"/>
      <c r="AS434" s="16"/>
      <c r="AT434" s="16"/>
      <c r="AU434" s="16"/>
      <c r="AV434" s="16"/>
      <c r="AW434" s="16"/>
      <c r="AX434" s="16"/>
      <c r="AY434" s="16"/>
      <c r="AZ434" s="16"/>
      <c r="BA434" s="16"/>
      <c r="BB434" s="16"/>
      <c r="BC434" s="16"/>
      <c r="BD434" s="16"/>
      <c r="BE434" s="16"/>
      <c r="BF434" s="16"/>
    </row>
    <row r="435" spans="5:58"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6"/>
      <c r="AA435" s="16"/>
      <c r="AB435" s="16"/>
      <c r="AC435" s="16"/>
      <c r="AD435" s="16"/>
      <c r="AE435" s="16"/>
      <c r="AF435" s="16"/>
      <c r="AG435" s="16"/>
      <c r="AH435" s="16"/>
      <c r="AI435" s="16"/>
      <c r="AJ435" s="16"/>
      <c r="AK435" s="16"/>
      <c r="AL435" s="16"/>
      <c r="AM435" s="16"/>
      <c r="AN435" s="16"/>
      <c r="AO435" s="16"/>
      <c r="AP435" s="16"/>
      <c r="AQ435" s="16"/>
      <c r="AR435" s="16"/>
      <c r="AS435" s="16"/>
      <c r="AT435" s="16"/>
      <c r="AU435" s="16"/>
      <c r="AV435" s="16"/>
      <c r="AW435" s="16"/>
      <c r="AX435" s="16"/>
      <c r="AY435" s="16"/>
      <c r="AZ435" s="16"/>
      <c r="BA435" s="16"/>
      <c r="BB435" s="16"/>
      <c r="BC435" s="16"/>
      <c r="BD435" s="16"/>
      <c r="BE435" s="16"/>
      <c r="BF435" s="16"/>
    </row>
    <row r="436" spans="5:58"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  <c r="AA436" s="16"/>
      <c r="AB436" s="16"/>
      <c r="AC436" s="16"/>
      <c r="AD436" s="16"/>
      <c r="AE436" s="16"/>
      <c r="AF436" s="16"/>
      <c r="AG436" s="16"/>
      <c r="AH436" s="16"/>
      <c r="AI436" s="16"/>
      <c r="AJ436" s="16"/>
      <c r="AK436" s="16"/>
      <c r="AL436" s="16"/>
      <c r="AM436" s="16"/>
      <c r="AN436" s="16"/>
      <c r="AO436" s="16"/>
      <c r="AP436" s="16"/>
      <c r="AQ436" s="16"/>
      <c r="AR436" s="16"/>
      <c r="AS436" s="16"/>
      <c r="AT436" s="16"/>
      <c r="AU436" s="16"/>
      <c r="AV436" s="16"/>
      <c r="AW436" s="16"/>
      <c r="AX436" s="16"/>
      <c r="AY436" s="16"/>
      <c r="AZ436" s="16"/>
      <c r="BA436" s="16"/>
      <c r="BB436" s="16"/>
      <c r="BC436" s="16"/>
      <c r="BD436" s="16"/>
      <c r="BE436" s="16"/>
      <c r="BF436" s="16"/>
    </row>
    <row r="437" spans="5:58"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  <c r="AA437" s="16"/>
      <c r="AB437" s="16"/>
      <c r="AC437" s="16"/>
      <c r="AD437" s="16"/>
      <c r="AE437" s="16"/>
      <c r="AF437" s="16"/>
      <c r="AG437" s="16"/>
      <c r="AH437" s="16"/>
      <c r="AI437" s="16"/>
      <c r="AJ437" s="16"/>
      <c r="AK437" s="16"/>
      <c r="AL437" s="16"/>
      <c r="AM437" s="16"/>
      <c r="AN437" s="16"/>
      <c r="AO437" s="16"/>
      <c r="AP437" s="16"/>
      <c r="AQ437" s="16"/>
      <c r="AR437" s="16"/>
      <c r="AS437" s="16"/>
      <c r="AT437" s="16"/>
      <c r="AU437" s="16"/>
      <c r="AV437" s="16"/>
      <c r="AW437" s="16"/>
      <c r="AX437" s="16"/>
      <c r="AY437" s="16"/>
      <c r="AZ437" s="16"/>
      <c r="BA437" s="16"/>
      <c r="BB437" s="16"/>
      <c r="BC437" s="16"/>
      <c r="BD437" s="16"/>
      <c r="BE437" s="16"/>
      <c r="BF437" s="16"/>
    </row>
    <row r="438" spans="5:58"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  <c r="Z438" s="16"/>
      <c r="AA438" s="16"/>
      <c r="AB438" s="16"/>
      <c r="AC438" s="16"/>
      <c r="AD438" s="16"/>
      <c r="AE438" s="16"/>
      <c r="AF438" s="16"/>
      <c r="AG438" s="16"/>
      <c r="AH438" s="16"/>
      <c r="AI438" s="16"/>
      <c r="AJ438" s="16"/>
      <c r="AK438" s="16"/>
      <c r="AL438" s="16"/>
      <c r="AM438" s="16"/>
      <c r="AN438" s="16"/>
      <c r="AO438" s="16"/>
      <c r="AP438" s="16"/>
      <c r="AQ438" s="16"/>
      <c r="AR438" s="16"/>
      <c r="AS438" s="16"/>
      <c r="AT438" s="16"/>
      <c r="AU438" s="16"/>
      <c r="AV438" s="16"/>
      <c r="AW438" s="16"/>
      <c r="AX438" s="16"/>
      <c r="AY438" s="16"/>
      <c r="AZ438" s="16"/>
      <c r="BA438" s="16"/>
      <c r="BB438" s="16"/>
      <c r="BC438" s="16"/>
      <c r="BD438" s="16"/>
      <c r="BE438" s="16"/>
      <c r="BF438" s="16"/>
    </row>
    <row r="439" spans="5:58"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  <c r="Z439" s="16"/>
      <c r="AA439" s="16"/>
      <c r="AB439" s="16"/>
      <c r="AC439" s="16"/>
      <c r="AD439" s="16"/>
      <c r="AE439" s="16"/>
      <c r="AF439" s="16"/>
      <c r="AG439" s="16"/>
      <c r="AH439" s="16"/>
      <c r="AI439" s="16"/>
      <c r="AJ439" s="16"/>
      <c r="AK439" s="16"/>
      <c r="AL439" s="16"/>
      <c r="AM439" s="16"/>
      <c r="AN439" s="16"/>
      <c r="AO439" s="16"/>
      <c r="AP439" s="16"/>
      <c r="AQ439" s="16"/>
      <c r="AR439" s="16"/>
      <c r="AS439" s="16"/>
      <c r="AT439" s="16"/>
      <c r="AU439" s="16"/>
      <c r="AV439" s="16"/>
      <c r="AW439" s="16"/>
      <c r="AX439" s="16"/>
      <c r="AY439" s="16"/>
      <c r="AZ439" s="16"/>
      <c r="BA439" s="16"/>
      <c r="BB439" s="16"/>
      <c r="BC439" s="16"/>
      <c r="BD439" s="16"/>
      <c r="BE439" s="16"/>
      <c r="BF439" s="16"/>
    </row>
    <row r="440" spans="5:58"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6"/>
      <c r="AA440" s="16"/>
      <c r="AB440" s="16"/>
      <c r="AC440" s="16"/>
      <c r="AD440" s="16"/>
      <c r="AE440" s="16"/>
      <c r="AF440" s="16"/>
      <c r="AG440" s="16"/>
      <c r="AH440" s="16"/>
      <c r="AI440" s="16"/>
      <c r="AJ440" s="16"/>
      <c r="AK440" s="16"/>
      <c r="AL440" s="16"/>
      <c r="AM440" s="16"/>
      <c r="AN440" s="16"/>
      <c r="AO440" s="16"/>
      <c r="AP440" s="16"/>
      <c r="AQ440" s="16"/>
      <c r="AR440" s="16"/>
      <c r="AS440" s="16"/>
      <c r="AT440" s="16"/>
      <c r="AU440" s="16"/>
      <c r="AV440" s="16"/>
      <c r="AW440" s="16"/>
      <c r="AX440" s="16"/>
      <c r="AY440" s="16"/>
      <c r="AZ440" s="16"/>
      <c r="BA440" s="16"/>
      <c r="BB440" s="16"/>
      <c r="BC440" s="16"/>
      <c r="BD440" s="16"/>
      <c r="BE440" s="16"/>
      <c r="BF440" s="16"/>
    </row>
    <row r="441" spans="5:58"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  <c r="AA441" s="16"/>
      <c r="AB441" s="16"/>
      <c r="AC441" s="16"/>
      <c r="AD441" s="16"/>
      <c r="AE441" s="16"/>
      <c r="AF441" s="16"/>
      <c r="AG441" s="16"/>
      <c r="AH441" s="16"/>
      <c r="AI441" s="16"/>
      <c r="AJ441" s="16"/>
      <c r="AK441" s="16"/>
      <c r="AL441" s="16"/>
      <c r="AM441" s="16"/>
      <c r="AN441" s="16"/>
      <c r="AO441" s="16"/>
      <c r="AP441" s="16"/>
      <c r="AQ441" s="16"/>
      <c r="AR441" s="16"/>
      <c r="AS441" s="16"/>
      <c r="AT441" s="16"/>
      <c r="AU441" s="16"/>
      <c r="AV441" s="16"/>
      <c r="AW441" s="16"/>
      <c r="AX441" s="16"/>
      <c r="AY441" s="16"/>
      <c r="AZ441" s="16"/>
      <c r="BA441" s="16"/>
      <c r="BB441" s="16"/>
      <c r="BC441" s="16"/>
      <c r="BD441" s="16"/>
      <c r="BE441" s="16"/>
      <c r="BF441" s="16"/>
    </row>
    <row r="442" spans="5:58"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  <c r="AA442" s="16"/>
      <c r="AB442" s="16"/>
      <c r="AC442" s="16"/>
      <c r="AD442" s="16"/>
      <c r="AE442" s="16"/>
      <c r="AF442" s="16"/>
      <c r="AG442" s="16"/>
      <c r="AH442" s="16"/>
      <c r="AI442" s="16"/>
      <c r="AJ442" s="16"/>
      <c r="AK442" s="16"/>
      <c r="AL442" s="16"/>
      <c r="AM442" s="16"/>
      <c r="AN442" s="16"/>
      <c r="AO442" s="16"/>
      <c r="AP442" s="16"/>
      <c r="AQ442" s="16"/>
      <c r="AR442" s="16"/>
      <c r="AS442" s="16"/>
      <c r="AT442" s="16"/>
      <c r="AU442" s="16"/>
      <c r="AV442" s="16"/>
      <c r="AW442" s="16"/>
      <c r="AX442" s="16"/>
      <c r="AY442" s="16"/>
      <c r="AZ442" s="16"/>
      <c r="BA442" s="16"/>
      <c r="BB442" s="16"/>
      <c r="BC442" s="16"/>
      <c r="BD442" s="16"/>
      <c r="BE442" s="16"/>
      <c r="BF442" s="16"/>
    </row>
    <row r="443" spans="5:58"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  <c r="Z443" s="16"/>
      <c r="AA443" s="16"/>
      <c r="AB443" s="16"/>
      <c r="AC443" s="16"/>
      <c r="AD443" s="16"/>
      <c r="AE443" s="16"/>
      <c r="AF443" s="16"/>
      <c r="AG443" s="16"/>
      <c r="AH443" s="16"/>
      <c r="AI443" s="16"/>
      <c r="AJ443" s="16"/>
      <c r="AK443" s="16"/>
      <c r="AL443" s="16"/>
      <c r="AM443" s="16"/>
      <c r="AN443" s="16"/>
      <c r="AO443" s="16"/>
      <c r="AP443" s="16"/>
      <c r="AQ443" s="16"/>
      <c r="AR443" s="16"/>
      <c r="AS443" s="16"/>
      <c r="AT443" s="16"/>
      <c r="AU443" s="16"/>
      <c r="AV443" s="16"/>
      <c r="AW443" s="16"/>
      <c r="AX443" s="16"/>
      <c r="AY443" s="16"/>
      <c r="AZ443" s="16"/>
      <c r="BA443" s="16"/>
      <c r="BB443" s="16"/>
      <c r="BC443" s="16"/>
      <c r="BD443" s="16"/>
      <c r="BE443" s="16"/>
      <c r="BF443" s="16"/>
    </row>
    <row r="444" spans="5:58"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  <c r="Z444" s="16"/>
      <c r="AA444" s="16"/>
      <c r="AB444" s="16"/>
      <c r="AC444" s="16"/>
      <c r="AD444" s="16"/>
      <c r="AE444" s="16"/>
      <c r="AF444" s="16"/>
      <c r="AG444" s="16"/>
      <c r="AH444" s="16"/>
      <c r="AI444" s="16"/>
      <c r="AJ444" s="16"/>
      <c r="AK444" s="16"/>
      <c r="AL444" s="16"/>
      <c r="AM444" s="16"/>
      <c r="AN444" s="16"/>
      <c r="AO444" s="16"/>
      <c r="AP444" s="16"/>
      <c r="AQ444" s="16"/>
      <c r="AR444" s="16"/>
      <c r="AS444" s="16"/>
      <c r="AT444" s="16"/>
      <c r="AU444" s="16"/>
      <c r="AV444" s="16"/>
      <c r="AW444" s="16"/>
      <c r="AX444" s="16"/>
      <c r="AY444" s="16"/>
      <c r="AZ444" s="16"/>
      <c r="BA444" s="16"/>
      <c r="BB444" s="16"/>
      <c r="BC444" s="16"/>
      <c r="BD444" s="16"/>
      <c r="BE444" s="16"/>
      <c r="BF444" s="16"/>
    </row>
    <row r="445" spans="5:58"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  <c r="Z445" s="16"/>
      <c r="AA445" s="16"/>
      <c r="AB445" s="16"/>
      <c r="AC445" s="16"/>
      <c r="AD445" s="16"/>
      <c r="AE445" s="16"/>
      <c r="AF445" s="16"/>
      <c r="AG445" s="16"/>
      <c r="AH445" s="16"/>
      <c r="AI445" s="16"/>
      <c r="AJ445" s="16"/>
      <c r="AK445" s="16"/>
      <c r="AL445" s="16"/>
      <c r="AM445" s="16"/>
      <c r="AN445" s="16"/>
      <c r="AO445" s="16"/>
      <c r="AP445" s="16"/>
      <c r="AQ445" s="16"/>
      <c r="AR445" s="16"/>
      <c r="AS445" s="16"/>
      <c r="AT445" s="16"/>
      <c r="AU445" s="16"/>
      <c r="AV445" s="16"/>
      <c r="AW445" s="16"/>
      <c r="AX445" s="16"/>
      <c r="AY445" s="16"/>
      <c r="AZ445" s="16"/>
      <c r="BA445" s="16"/>
      <c r="BB445" s="16"/>
      <c r="BC445" s="16"/>
      <c r="BD445" s="16"/>
      <c r="BE445" s="16"/>
      <c r="BF445" s="16"/>
    </row>
    <row r="446" spans="5:58"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6"/>
      <c r="AA446" s="16"/>
      <c r="AB446" s="16"/>
      <c r="AC446" s="16"/>
      <c r="AD446" s="16"/>
      <c r="AE446" s="16"/>
      <c r="AF446" s="16"/>
      <c r="AG446" s="16"/>
      <c r="AH446" s="16"/>
      <c r="AI446" s="16"/>
      <c r="AJ446" s="16"/>
      <c r="AK446" s="16"/>
      <c r="AL446" s="16"/>
      <c r="AM446" s="16"/>
      <c r="AN446" s="16"/>
      <c r="AO446" s="16"/>
      <c r="AP446" s="16"/>
      <c r="AQ446" s="16"/>
      <c r="AR446" s="16"/>
      <c r="AS446" s="16"/>
      <c r="AT446" s="16"/>
      <c r="AU446" s="16"/>
      <c r="AV446" s="16"/>
      <c r="AW446" s="16"/>
      <c r="AX446" s="16"/>
      <c r="AY446" s="16"/>
      <c r="AZ446" s="16"/>
      <c r="BA446" s="16"/>
      <c r="BB446" s="16"/>
      <c r="BC446" s="16"/>
      <c r="BD446" s="16"/>
      <c r="BE446" s="16"/>
      <c r="BF446" s="16"/>
    </row>
    <row r="447" spans="5:58"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  <c r="AA447" s="16"/>
      <c r="AB447" s="16"/>
      <c r="AC447" s="16"/>
      <c r="AD447" s="16"/>
      <c r="AE447" s="16"/>
      <c r="AF447" s="16"/>
      <c r="AG447" s="16"/>
      <c r="AH447" s="16"/>
      <c r="AI447" s="16"/>
      <c r="AJ447" s="16"/>
      <c r="AK447" s="16"/>
      <c r="AL447" s="16"/>
      <c r="AM447" s="16"/>
      <c r="AN447" s="16"/>
      <c r="AO447" s="16"/>
      <c r="AP447" s="16"/>
      <c r="AQ447" s="16"/>
      <c r="AR447" s="16"/>
      <c r="AS447" s="16"/>
      <c r="AT447" s="16"/>
      <c r="AU447" s="16"/>
      <c r="AV447" s="16"/>
      <c r="AW447" s="16"/>
      <c r="AX447" s="16"/>
      <c r="AY447" s="16"/>
      <c r="AZ447" s="16"/>
      <c r="BA447" s="16"/>
      <c r="BB447" s="16"/>
      <c r="BC447" s="16"/>
      <c r="BD447" s="16"/>
      <c r="BE447" s="16"/>
      <c r="BF447" s="16"/>
    </row>
    <row r="448" spans="5:58"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6"/>
      <c r="AA448" s="16"/>
      <c r="AB448" s="16"/>
      <c r="AC448" s="16"/>
      <c r="AD448" s="16"/>
      <c r="AE448" s="16"/>
      <c r="AF448" s="16"/>
      <c r="AG448" s="16"/>
      <c r="AH448" s="16"/>
      <c r="AI448" s="16"/>
      <c r="AJ448" s="16"/>
      <c r="AK448" s="16"/>
      <c r="AL448" s="16"/>
      <c r="AM448" s="16"/>
      <c r="AN448" s="16"/>
      <c r="AO448" s="16"/>
      <c r="AP448" s="16"/>
      <c r="AQ448" s="16"/>
      <c r="AR448" s="16"/>
      <c r="AS448" s="16"/>
      <c r="AT448" s="16"/>
      <c r="AU448" s="16"/>
      <c r="AV448" s="16"/>
      <c r="AW448" s="16"/>
      <c r="AX448" s="16"/>
      <c r="AY448" s="16"/>
      <c r="AZ448" s="16"/>
      <c r="BA448" s="16"/>
      <c r="BB448" s="16"/>
      <c r="BC448" s="16"/>
      <c r="BD448" s="16"/>
      <c r="BE448" s="16"/>
      <c r="BF448" s="16"/>
    </row>
    <row r="449" spans="5:58"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  <c r="Z449" s="16"/>
      <c r="AA449" s="16"/>
      <c r="AB449" s="16"/>
      <c r="AC449" s="16"/>
      <c r="AD449" s="16"/>
      <c r="AE449" s="16"/>
      <c r="AF449" s="16"/>
      <c r="AG449" s="16"/>
      <c r="AH449" s="16"/>
      <c r="AI449" s="16"/>
      <c r="AJ449" s="16"/>
      <c r="AK449" s="16"/>
      <c r="AL449" s="16"/>
      <c r="AM449" s="16"/>
      <c r="AN449" s="16"/>
      <c r="AO449" s="16"/>
      <c r="AP449" s="16"/>
      <c r="AQ449" s="16"/>
      <c r="AR449" s="16"/>
      <c r="AS449" s="16"/>
      <c r="AT449" s="16"/>
      <c r="AU449" s="16"/>
      <c r="AV449" s="16"/>
      <c r="AW449" s="16"/>
      <c r="AX449" s="16"/>
      <c r="AY449" s="16"/>
      <c r="AZ449" s="16"/>
      <c r="BA449" s="16"/>
      <c r="BB449" s="16"/>
      <c r="BC449" s="16"/>
      <c r="BD449" s="16"/>
      <c r="BE449" s="16"/>
      <c r="BF449" s="16"/>
    </row>
    <row r="450" spans="5:58"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6"/>
      <c r="AA450" s="16"/>
      <c r="AB450" s="16"/>
      <c r="AC450" s="16"/>
      <c r="AD450" s="16"/>
      <c r="AE450" s="16"/>
      <c r="AF450" s="16"/>
      <c r="AG450" s="16"/>
      <c r="AH450" s="16"/>
      <c r="AI450" s="16"/>
      <c r="AJ450" s="16"/>
      <c r="AK450" s="16"/>
      <c r="AL450" s="16"/>
      <c r="AM450" s="16"/>
      <c r="AN450" s="16"/>
      <c r="AO450" s="16"/>
      <c r="AP450" s="16"/>
      <c r="AQ450" s="16"/>
      <c r="AR450" s="16"/>
      <c r="AS450" s="16"/>
      <c r="AT450" s="16"/>
      <c r="AU450" s="16"/>
      <c r="AV450" s="16"/>
      <c r="AW450" s="16"/>
      <c r="AX450" s="16"/>
      <c r="AY450" s="16"/>
      <c r="AZ450" s="16"/>
      <c r="BA450" s="16"/>
      <c r="BB450" s="16"/>
      <c r="BC450" s="16"/>
      <c r="BD450" s="16"/>
      <c r="BE450" s="16"/>
      <c r="BF450" s="16"/>
    </row>
    <row r="451" spans="5:58"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  <c r="AA451" s="16"/>
      <c r="AB451" s="16"/>
      <c r="AC451" s="16"/>
      <c r="AD451" s="16"/>
      <c r="AE451" s="16"/>
      <c r="AF451" s="16"/>
      <c r="AG451" s="16"/>
      <c r="AH451" s="16"/>
      <c r="AI451" s="16"/>
      <c r="AJ451" s="16"/>
      <c r="AK451" s="16"/>
      <c r="AL451" s="16"/>
      <c r="AM451" s="16"/>
      <c r="AN451" s="16"/>
      <c r="AO451" s="16"/>
      <c r="AP451" s="16"/>
      <c r="AQ451" s="16"/>
      <c r="AR451" s="16"/>
      <c r="AS451" s="16"/>
      <c r="AT451" s="16"/>
      <c r="AU451" s="16"/>
      <c r="AV451" s="16"/>
      <c r="AW451" s="16"/>
      <c r="AX451" s="16"/>
      <c r="AY451" s="16"/>
      <c r="AZ451" s="16"/>
      <c r="BA451" s="16"/>
      <c r="BB451" s="16"/>
      <c r="BC451" s="16"/>
      <c r="BD451" s="16"/>
      <c r="BE451" s="16"/>
      <c r="BF451" s="16"/>
    </row>
    <row r="452" spans="5:58"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  <c r="AA452" s="16"/>
      <c r="AB452" s="16"/>
      <c r="AC452" s="16"/>
      <c r="AD452" s="16"/>
      <c r="AE452" s="16"/>
      <c r="AF452" s="16"/>
      <c r="AG452" s="16"/>
      <c r="AH452" s="16"/>
      <c r="AI452" s="16"/>
      <c r="AJ452" s="16"/>
      <c r="AK452" s="16"/>
      <c r="AL452" s="16"/>
      <c r="AM452" s="16"/>
      <c r="AN452" s="16"/>
      <c r="AO452" s="16"/>
      <c r="AP452" s="16"/>
      <c r="AQ452" s="16"/>
      <c r="AR452" s="16"/>
      <c r="AS452" s="16"/>
      <c r="AT452" s="16"/>
      <c r="AU452" s="16"/>
      <c r="AV452" s="16"/>
      <c r="AW452" s="16"/>
      <c r="AX452" s="16"/>
      <c r="AY452" s="16"/>
      <c r="AZ452" s="16"/>
      <c r="BA452" s="16"/>
      <c r="BB452" s="16"/>
      <c r="BC452" s="16"/>
      <c r="BD452" s="16"/>
      <c r="BE452" s="16"/>
      <c r="BF452" s="16"/>
    </row>
    <row r="453" spans="5:58"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6"/>
      <c r="AA453" s="16"/>
      <c r="AB453" s="16"/>
      <c r="AC453" s="16"/>
      <c r="AD453" s="16"/>
      <c r="AE453" s="16"/>
      <c r="AF453" s="16"/>
      <c r="AG453" s="16"/>
      <c r="AH453" s="16"/>
      <c r="AI453" s="16"/>
      <c r="AJ453" s="16"/>
      <c r="AK453" s="16"/>
      <c r="AL453" s="16"/>
      <c r="AM453" s="16"/>
      <c r="AN453" s="16"/>
      <c r="AO453" s="16"/>
      <c r="AP453" s="16"/>
      <c r="AQ453" s="16"/>
      <c r="AR453" s="16"/>
      <c r="AS453" s="16"/>
      <c r="AT453" s="16"/>
      <c r="AU453" s="16"/>
      <c r="AV453" s="16"/>
      <c r="AW453" s="16"/>
      <c r="AX453" s="16"/>
      <c r="AY453" s="16"/>
      <c r="AZ453" s="16"/>
      <c r="BA453" s="16"/>
      <c r="BB453" s="16"/>
      <c r="BC453" s="16"/>
      <c r="BD453" s="16"/>
      <c r="BE453" s="16"/>
      <c r="BF453" s="16"/>
    </row>
    <row r="454" spans="5:58"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  <c r="Z454" s="16"/>
      <c r="AA454" s="16"/>
      <c r="AB454" s="16"/>
      <c r="AC454" s="16"/>
      <c r="AD454" s="16"/>
      <c r="AE454" s="16"/>
      <c r="AF454" s="16"/>
      <c r="AG454" s="16"/>
      <c r="AH454" s="16"/>
      <c r="AI454" s="16"/>
      <c r="AJ454" s="16"/>
      <c r="AK454" s="16"/>
      <c r="AL454" s="16"/>
      <c r="AM454" s="16"/>
      <c r="AN454" s="16"/>
      <c r="AO454" s="16"/>
      <c r="AP454" s="16"/>
      <c r="AQ454" s="16"/>
      <c r="AR454" s="16"/>
      <c r="AS454" s="16"/>
      <c r="AT454" s="16"/>
      <c r="AU454" s="16"/>
      <c r="AV454" s="16"/>
      <c r="AW454" s="16"/>
      <c r="AX454" s="16"/>
      <c r="AY454" s="16"/>
      <c r="AZ454" s="16"/>
      <c r="BA454" s="16"/>
      <c r="BB454" s="16"/>
      <c r="BC454" s="16"/>
      <c r="BD454" s="16"/>
      <c r="BE454" s="16"/>
      <c r="BF454" s="16"/>
    </row>
    <row r="455" spans="5:58"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  <c r="Z455" s="16"/>
      <c r="AA455" s="16"/>
      <c r="AB455" s="16"/>
      <c r="AC455" s="16"/>
      <c r="AD455" s="16"/>
      <c r="AE455" s="16"/>
      <c r="AF455" s="16"/>
      <c r="AG455" s="16"/>
      <c r="AH455" s="16"/>
      <c r="AI455" s="16"/>
      <c r="AJ455" s="16"/>
      <c r="AK455" s="16"/>
      <c r="AL455" s="16"/>
      <c r="AM455" s="16"/>
      <c r="AN455" s="16"/>
      <c r="AO455" s="16"/>
      <c r="AP455" s="16"/>
      <c r="AQ455" s="16"/>
      <c r="AR455" s="16"/>
      <c r="AS455" s="16"/>
      <c r="AT455" s="16"/>
      <c r="AU455" s="16"/>
      <c r="AV455" s="16"/>
      <c r="AW455" s="16"/>
      <c r="AX455" s="16"/>
      <c r="AY455" s="16"/>
      <c r="AZ455" s="16"/>
      <c r="BA455" s="16"/>
      <c r="BB455" s="16"/>
      <c r="BC455" s="16"/>
      <c r="BD455" s="16"/>
      <c r="BE455" s="16"/>
      <c r="BF455" s="16"/>
    </row>
    <row r="456" spans="5:58"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  <c r="AA456" s="16"/>
      <c r="AB456" s="16"/>
      <c r="AC456" s="16"/>
      <c r="AD456" s="16"/>
      <c r="AE456" s="16"/>
      <c r="AF456" s="16"/>
      <c r="AG456" s="16"/>
      <c r="AH456" s="16"/>
      <c r="AI456" s="16"/>
      <c r="AJ456" s="16"/>
      <c r="AK456" s="16"/>
      <c r="AL456" s="16"/>
      <c r="AM456" s="16"/>
      <c r="AN456" s="16"/>
      <c r="AO456" s="16"/>
      <c r="AP456" s="16"/>
      <c r="AQ456" s="16"/>
      <c r="AR456" s="16"/>
      <c r="AS456" s="16"/>
      <c r="AT456" s="16"/>
      <c r="AU456" s="16"/>
      <c r="AV456" s="16"/>
      <c r="AW456" s="16"/>
      <c r="AX456" s="16"/>
      <c r="AY456" s="16"/>
      <c r="AZ456" s="16"/>
      <c r="BA456" s="16"/>
      <c r="BB456" s="16"/>
      <c r="BC456" s="16"/>
      <c r="BD456" s="16"/>
      <c r="BE456" s="16"/>
      <c r="BF456" s="16"/>
    </row>
    <row r="457" spans="5:58"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6"/>
      <c r="AA457" s="16"/>
      <c r="AB457" s="16"/>
      <c r="AC457" s="16"/>
      <c r="AD457" s="16"/>
      <c r="AE457" s="16"/>
      <c r="AF457" s="16"/>
      <c r="AG457" s="16"/>
      <c r="AH457" s="16"/>
      <c r="AI457" s="16"/>
      <c r="AJ457" s="16"/>
      <c r="AK457" s="16"/>
      <c r="AL457" s="16"/>
      <c r="AM457" s="16"/>
      <c r="AN457" s="16"/>
      <c r="AO457" s="16"/>
      <c r="AP457" s="16"/>
      <c r="AQ457" s="16"/>
      <c r="AR457" s="16"/>
      <c r="AS457" s="16"/>
      <c r="AT457" s="16"/>
      <c r="AU457" s="16"/>
      <c r="AV457" s="16"/>
      <c r="AW457" s="16"/>
      <c r="AX457" s="16"/>
      <c r="AY457" s="16"/>
      <c r="AZ457" s="16"/>
      <c r="BA457" s="16"/>
      <c r="BB457" s="16"/>
      <c r="BC457" s="16"/>
      <c r="BD457" s="16"/>
      <c r="BE457" s="16"/>
      <c r="BF457" s="16"/>
    </row>
    <row r="458" spans="5:58"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6"/>
      <c r="AA458" s="16"/>
      <c r="AB458" s="16"/>
      <c r="AC458" s="16"/>
      <c r="AD458" s="16"/>
      <c r="AE458" s="16"/>
      <c r="AF458" s="16"/>
      <c r="AG458" s="16"/>
      <c r="AH458" s="16"/>
      <c r="AI458" s="16"/>
      <c r="AJ458" s="16"/>
      <c r="AK458" s="16"/>
      <c r="AL458" s="16"/>
      <c r="AM458" s="16"/>
      <c r="AN458" s="16"/>
      <c r="AO458" s="16"/>
      <c r="AP458" s="16"/>
      <c r="AQ458" s="16"/>
      <c r="AR458" s="16"/>
      <c r="AS458" s="16"/>
      <c r="AT458" s="16"/>
      <c r="AU458" s="16"/>
      <c r="AV458" s="16"/>
      <c r="AW458" s="16"/>
      <c r="AX458" s="16"/>
      <c r="AY458" s="16"/>
      <c r="AZ458" s="16"/>
      <c r="BA458" s="16"/>
      <c r="BB458" s="16"/>
      <c r="BC458" s="16"/>
      <c r="BD458" s="16"/>
      <c r="BE458" s="16"/>
      <c r="BF458" s="16"/>
    </row>
    <row r="459" spans="5:58"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  <c r="Z459" s="16"/>
      <c r="AA459" s="16"/>
      <c r="AB459" s="16"/>
      <c r="AC459" s="16"/>
      <c r="AD459" s="16"/>
      <c r="AE459" s="16"/>
      <c r="AF459" s="16"/>
      <c r="AG459" s="16"/>
      <c r="AH459" s="16"/>
      <c r="AI459" s="16"/>
      <c r="AJ459" s="16"/>
      <c r="AK459" s="16"/>
      <c r="AL459" s="16"/>
      <c r="AM459" s="16"/>
      <c r="AN459" s="16"/>
      <c r="AO459" s="16"/>
      <c r="AP459" s="16"/>
      <c r="AQ459" s="16"/>
      <c r="AR459" s="16"/>
      <c r="AS459" s="16"/>
      <c r="AT459" s="16"/>
      <c r="AU459" s="16"/>
      <c r="AV459" s="16"/>
      <c r="AW459" s="16"/>
      <c r="AX459" s="16"/>
      <c r="AY459" s="16"/>
      <c r="AZ459" s="16"/>
      <c r="BA459" s="16"/>
      <c r="BB459" s="16"/>
      <c r="BC459" s="16"/>
      <c r="BD459" s="16"/>
      <c r="BE459" s="16"/>
      <c r="BF459" s="16"/>
    </row>
    <row r="460" spans="5:58"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  <c r="Z460" s="16"/>
      <c r="AA460" s="16"/>
      <c r="AB460" s="16"/>
      <c r="AC460" s="16"/>
      <c r="AD460" s="16"/>
      <c r="AE460" s="16"/>
      <c r="AF460" s="16"/>
      <c r="AG460" s="16"/>
      <c r="AH460" s="16"/>
      <c r="AI460" s="16"/>
      <c r="AJ460" s="16"/>
      <c r="AK460" s="16"/>
      <c r="AL460" s="16"/>
      <c r="AM460" s="16"/>
      <c r="AN460" s="16"/>
      <c r="AO460" s="16"/>
      <c r="AP460" s="16"/>
      <c r="AQ460" s="16"/>
      <c r="AR460" s="16"/>
      <c r="AS460" s="16"/>
      <c r="AT460" s="16"/>
      <c r="AU460" s="16"/>
      <c r="AV460" s="16"/>
      <c r="AW460" s="16"/>
      <c r="AX460" s="16"/>
      <c r="AY460" s="16"/>
      <c r="AZ460" s="16"/>
      <c r="BA460" s="16"/>
      <c r="BB460" s="16"/>
      <c r="BC460" s="16"/>
      <c r="BD460" s="16"/>
      <c r="BE460" s="16"/>
      <c r="BF460" s="16"/>
    </row>
    <row r="461" spans="5:58"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6"/>
      <c r="AA461" s="16"/>
      <c r="AB461" s="16"/>
      <c r="AC461" s="16"/>
      <c r="AD461" s="16"/>
      <c r="AE461" s="16"/>
      <c r="AF461" s="16"/>
      <c r="AG461" s="16"/>
      <c r="AH461" s="16"/>
      <c r="AI461" s="16"/>
      <c r="AJ461" s="16"/>
      <c r="AK461" s="16"/>
      <c r="AL461" s="16"/>
      <c r="AM461" s="16"/>
      <c r="AN461" s="16"/>
      <c r="AO461" s="16"/>
      <c r="AP461" s="16"/>
      <c r="AQ461" s="16"/>
      <c r="AR461" s="16"/>
      <c r="AS461" s="16"/>
      <c r="AT461" s="16"/>
      <c r="AU461" s="16"/>
      <c r="AV461" s="16"/>
      <c r="AW461" s="16"/>
      <c r="AX461" s="16"/>
      <c r="AY461" s="16"/>
      <c r="AZ461" s="16"/>
      <c r="BA461" s="16"/>
      <c r="BB461" s="16"/>
      <c r="BC461" s="16"/>
      <c r="BD461" s="16"/>
      <c r="BE461" s="16"/>
      <c r="BF461" s="16"/>
    </row>
    <row r="462" spans="5:58"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  <c r="AA462" s="16"/>
      <c r="AB462" s="16"/>
      <c r="AC462" s="16"/>
      <c r="AD462" s="16"/>
      <c r="AE462" s="16"/>
      <c r="AF462" s="16"/>
      <c r="AG462" s="16"/>
      <c r="AH462" s="16"/>
      <c r="AI462" s="16"/>
      <c r="AJ462" s="16"/>
      <c r="AK462" s="16"/>
      <c r="AL462" s="16"/>
      <c r="AM462" s="16"/>
      <c r="AN462" s="16"/>
      <c r="AO462" s="16"/>
      <c r="AP462" s="16"/>
      <c r="AQ462" s="16"/>
      <c r="AR462" s="16"/>
      <c r="AS462" s="16"/>
      <c r="AT462" s="16"/>
      <c r="AU462" s="16"/>
      <c r="AV462" s="16"/>
      <c r="AW462" s="16"/>
      <c r="AX462" s="16"/>
      <c r="AY462" s="16"/>
      <c r="AZ462" s="16"/>
      <c r="BA462" s="16"/>
      <c r="BB462" s="16"/>
      <c r="BC462" s="16"/>
      <c r="BD462" s="16"/>
      <c r="BE462" s="16"/>
      <c r="BF462" s="16"/>
    </row>
    <row r="463" spans="5:58"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  <c r="Z463" s="16"/>
      <c r="AA463" s="16"/>
      <c r="AB463" s="16"/>
      <c r="AC463" s="16"/>
      <c r="AD463" s="16"/>
      <c r="AE463" s="16"/>
      <c r="AF463" s="16"/>
      <c r="AG463" s="16"/>
      <c r="AH463" s="16"/>
      <c r="AI463" s="16"/>
      <c r="AJ463" s="16"/>
      <c r="AK463" s="16"/>
      <c r="AL463" s="16"/>
      <c r="AM463" s="16"/>
      <c r="AN463" s="16"/>
      <c r="AO463" s="16"/>
      <c r="AP463" s="16"/>
      <c r="AQ463" s="16"/>
      <c r="AR463" s="16"/>
      <c r="AS463" s="16"/>
      <c r="AT463" s="16"/>
      <c r="AU463" s="16"/>
      <c r="AV463" s="16"/>
      <c r="AW463" s="16"/>
      <c r="AX463" s="16"/>
      <c r="AY463" s="16"/>
      <c r="AZ463" s="16"/>
      <c r="BA463" s="16"/>
      <c r="BB463" s="16"/>
      <c r="BC463" s="16"/>
      <c r="BD463" s="16"/>
      <c r="BE463" s="16"/>
      <c r="BF463" s="16"/>
    </row>
    <row r="464" spans="5:58"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  <c r="Z464" s="16"/>
      <c r="AA464" s="16"/>
      <c r="AB464" s="16"/>
      <c r="AC464" s="16"/>
      <c r="AD464" s="16"/>
      <c r="AE464" s="16"/>
      <c r="AF464" s="16"/>
      <c r="AG464" s="16"/>
      <c r="AH464" s="16"/>
      <c r="AI464" s="16"/>
      <c r="AJ464" s="16"/>
      <c r="AK464" s="16"/>
      <c r="AL464" s="16"/>
      <c r="AM464" s="16"/>
      <c r="AN464" s="16"/>
      <c r="AO464" s="16"/>
      <c r="AP464" s="16"/>
      <c r="AQ464" s="16"/>
      <c r="AR464" s="16"/>
      <c r="AS464" s="16"/>
      <c r="AT464" s="16"/>
      <c r="AU464" s="16"/>
      <c r="AV464" s="16"/>
      <c r="AW464" s="16"/>
      <c r="AX464" s="16"/>
      <c r="AY464" s="16"/>
      <c r="AZ464" s="16"/>
      <c r="BA464" s="16"/>
      <c r="BB464" s="16"/>
      <c r="BC464" s="16"/>
      <c r="BD464" s="16"/>
      <c r="BE464" s="16"/>
      <c r="BF464" s="16"/>
    </row>
    <row r="465" spans="5:58"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  <c r="Z465" s="16"/>
      <c r="AA465" s="16"/>
      <c r="AB465" s="16"/>
      <c r="AC465" s="16"/>
      <c r="AD465" s="16"/>
      <c r="AE465" s="16"/>
      <c r="AF465" s="16"/>
      <c r="AG465" s="16"/>
      <c r="AH465" s="16"/>
      <c r="AI465" s="16"/>
      <c r="AJ465" s="16"/>
      <c r="AK465" s="16"/>
      <c r="AL465" s="16"/>
      <c r="AM465" s="16"/>
      <c r="AN465" s="16"/>
      <c r="AO465" s="16"/>
      <c r="AP465" s="16"/>
      <c r="AQ465" s="16"/>
      <c r="AR465" s="16"/>
      <c r="AS465" s="16"/>
      <c r="AT465" s="16"/>
      <c r="AU465" s="16"/>
      <c r="AV465" s="16"/>
      <c r="AW465" s="16"/>
      <c r="AX465" s="16"/>
      <c r="AY465" s="16"/>
      <c r="AZ465" s="16"/>
      <c r="BA465" s="16"/>
      <c r="BB465" s="16"/>
      <c r="BC465" s="16"/>
      <c r="BD465" s="16"/>
      <c r="BE465" s="16"/>
      <c r="BF465" s="16"/>
    </row>
    <row r="466" spans="5:58"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6"/>
      <c r="AA466" s="16"/>
      <c r="AB466" s="16"/>
      <c r="AC466" s="16"/>
      <c r="AD466" s="16"/>
      <c r="AE466" s="16"/>
      <c r="AF466" s="16"/>
      <c r="AG466" s="16"/>
      <c r="AH466" s="16"/>
      <c r="AI466" s="16"/>
      <c r="AJ466" s="16"/>
      <c r="AK466" s="16"/>
      <c r="AL466" s="16"/>
      <c r="AM466" s="16"/>
      <c r="AN466" s="16"/>
      <c r="AO466" s="16"/>
      <c r="AP466" s="16"/>
      <c r="AQ466" s="16"/>
      <c r="AR466" s="16"/>
      <c r="AS466" s="16"/>
      <c r="AT466" s="16"/>
      <c r="AU466" s="16"/>
      <c r="AV466" s="16"/>
      <c r="AW466" s="16"/>
      <c r="AX466" s="16"/>
      <c r="AY466" s="16"/>
      <c r="AZ466" s="16"/>
      <c r="BA466" s="16"/>
      <c r="BB466" s="16"/>
      <c r="BC466" s="16"/>
      <c r="BD466" s="16"/>
      <c r="BE466" s="16"/>
      <c r="BF466" s="16"/>
    </row>
    <row r="467" spans="5:58"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  <c r="AA467" s="16"/>
      <c r="AB467" s="16"/>
      <c r="AC467" s="16"/>
      <c r="AD467" s="16"/>
      <c r="AE467" s="16"/>
      <c r="AF467" s="16"/>
      <c r="AG467" s="16"/>
      <c r="AH467" s="16"/>
      <c r="AI467" s="16"/>
      <c r="AJ467" s="16"/>
      <c r="AK467" s="16"/>
      <c r="AL467" s="16"/>
      <c r="AM467" s="16"/>
      <c r="AN467" s="16"/>
      <c r="AO467" s="16"/>
      <c r="AP467" s="16"/>
      <c r="AQ467" s="16"/>
      <c r="AR467" s="16"/>
      <c r="AS467" s="16"/>
      <c r="AT467" s="16"/>
      <c r="AU467" s="16"/>
      <c r="AV467" s="16"/>
      <c r="AW467" s="16"/>
      <c r="AX467" s="16"/>
      <c r="AY467" s="16"/>
      <c r="AZ467" s="16"/>
      <c r="BA467" s="16"/>
      <c r="BB467" s="16"/>
      <c r="BC467" s="16"/>
      <c r="BD467" s="16"/>
      <c r="BE467" s="16"/>
      <c r="BF467" s="16"/>
    </row>
    <row r="468" spans="5:58"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  <c r="Z468" s="16"/>
      <c r="AA468" s="16"/>
      <c r="AB468" s="16"/>
      <c r="AC468" s="16"/>
      <c r="AD468" s="16"/>
      <c r="AE468" s="16"/>
      <c r="AF468" s="16"/>
      <c r="AG468" s="16"/>
      <c r="AH468" s="16"/>
      <c r="AI468" s="16"/>
      <c r="AJ468" s="16"/>
      <c r="AK468" s="16"/>
      <c r="AL468" s="16"/>
      <c r="AM468" s="16"/>
      <c r="AN468" s="16"/>
      <c r="AO468" s="16"/>
      <c r="AP468" s="16"/>
      <c r="AQ468" s="16"/>
      <c r="AR468" s="16"/>
      <c r="AS468" s="16"/>
      <c r="AT468" s="16"/>
      <c r="AU468" s="16"/>
      <c r="AV468" s="16"/>
      <c r="AW468" s="16"/>
      <c r="AX468" s="16"/>
      <c r="AY468" s="16"/>
      <c r="AZ468" s="16"/>
      <c r="BA468" s="16"/>
      <c r="BB468" s="16"/>
      <c r="BC468" s="16"/>
      <c r="BD468" s="16"/>
      <c r="BE468" s="16"/>
      <c r="BF468" s="16"/>
    </row>
    <row r="469" spans="5:58"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  <c r="Z469" s="16"/>
      <c r="AA469" s="16"/>
      <c r="AB469" s="16"/>
      <c r="AC469" s="16"/>
      <c r="AD469" s="16"/>
      <c r="AE469" s="16"/>
      <c r="AF469" s="16"/>
      <c r="AG469" s="16"/>
      <c r="AH469" s="16"/>
      <c r="AI469" s="16"/>
      <c r="AJ469" s="16"/>
      <c r="AK469" s="16"/>
      <c r="AL469" s="16"/>
      <c r="AM469" s="16"/>
      <c r="AN469" s="16"/>
      <c r="AO469" s="16"/>
      <c r="AP469" s="16"/>
      <c r="AQ469" s="16"/>
      <c r="AR469" s="16"/>
      <c r="AS469" s="16"/>
      <c r="AT469" s="16"/>
      <c r="AU469" s="16"/>
      <c r="AV469" s="16"/>
      <c r="AW469" s="16"/>
      <c r="AX469" s="16"/>
      <c r="AY469" s="16"/>
      <c r="AZ469" s="16"/>
      <c r="BA469" s="16"/>
      <c r="BB469" s="16"/>
      <c r="BC469" s="16"/>
      <c r="BD469" s="16"/>
      <c r="BE469" s="16"/>
      <c r="BF469" s="16"/>
    </row>
    <row r="470" spans="5:58"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6"/>
      <c r="AA470" s="16"/>
      <c r="AB470" s="16"/>
      <c r="AC470" s="16"/>
      <c r="AD470" s="16"/>
      <c r="AE470" s="16"/>
      <c r="AF470" s="16"/>
      <c r="AG470" s="16"/>
      <c r="AH470" s="16"/>
      <c r="AI470" s="16"/>
      <c r="AJ470" s="16"/>
      <c r="AK470" s="16"/>
      <c r="AL470" s="16"/>
      <c r="AM470" s="16"/>
      <c r="AN470" s="16"/>
      <c r="AO470" s="16"/>
      <c r="AP470" s="16"/>
      <c r="AQ470" s="16"/>
      <c r="AR470" s="16"/>
      <c r="AS470" s="16"/>
      <c r="AT470" s="16"/>
      <c r="AU470" s="16"/>
      <c r="AV470" s="16"/>
      <c r="AW470" s="16"/>
      <c r="AX470" s="16"/>
      <c r="AY470" s="16"/>
      <c r="AZ470" s="16"/>
      <c r="BA470" s="16"/>
      <c r="BB470" s="16"/>
      <c r="BC470" s="16"/>
      <c r="BD470" s="16"/>
      <c r="BE470" s="16"/>
      <c r="BF470" s="16"/>
    </row>
    <row r="471" spans="5:58"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  <c r="Z471" s="16"/>
      <c r="AA471" s="16"/>
      <c r="AB471" s="16"/>
      <c r="AC471" s="16"/>
      <c r="AD471" s="16"/>
      <c r="AE471" s="16"/>
      <c r="AF471" s="16"/>
      <c r="AG471" s="16"/>
      <c r="AH471" s="16"/>
      <c r="AI471" s="16"/>
      <c r="AJ471" s="16"/>
      <c r="AK471" s="16"/>
      <c r="AL471" s="16"/>
      <c r="AM471" s="16"/>
      <c r="AN471" s="16"/>
      <c r="AO471" s="16"/>
      <c r="AP471" s="16"/>
      <c r="AQ471" s="16"/>
      <c r="AR471" s="16"/>
      <c r="AS471" s="16"/>
      <c r="AT471" s="16"/>
      <c r="AU471" s="16"/>
      <c r="AV471" s="16"/>
      <c r="AW471" s="16"/>
      <c r="AX471" s="16"/>
      <c r="AY471" s="16"/>
      <c r="AZ471" s="16"/>
      <c r="BA471" s="16"/>
      <c r="BB471" s="16"/>
      <c r="BC471" s="16"/>
      <c r="BD471" s="16"/>
      <c r="BE471" s="16"/>
      <c r="BF471" s="16"/>
    </row>
    <row r="472" spans="5:58"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  <c r="Z472" s="16"/>
      <c r="AA472" s="16"/>
      <c r="AB472" s="16"/>
      <c r="AC472" s="16"/>
      <c r="AD472" s="16"/>
      <c r="AE472" s="16"/>
      <c r="AF472" s="16"/>
      <c r="AG472" s="16"/>
      <c r="AH472" s="16"/>
      <c r="AI472" s="16"/>
      <c r="AJ472" s="16"/>
      <c r="AK472" s="16"/>
      <c r="AL472" s="16"/>
      <c r="AM472" s="16"/>
      <c r="AN472" s="16"/>
      <c r="AO472" s="16"/>
      <c r="AP472" s="16"/>
      <c r="AQ472" s="16"/>
      <c r="AR472" s="16"/>
      <c r="AS472" s="16"/>
      <c r="AT472" s="16"/>
      <c r="AU472" s="16"/>
      <c r="AV472" s="16"/>
      <c r="AW472" s="16"/>
      <c r="AX472" s="16"/>
      <c r="AY472" s="16"/>
      <c r="AZ472" s="16"/>
      <c r="BA472" s="16"/>
      <c r="BB472" s="16"/>
      <c r="BC472" s="16"/>
      <c r="BD472" s="16"/>
      <c r="BE472" s="16"/>
      <c r="BF472" s="16"/>
    </row>
    <row r="473" spans="5:58"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  <c r="Z473" s="16"/>
      <c r="AA473" s="16"/>
      <c r="AB473" s="16"/>
      <c r="AC473" s="16"/>
      <c r="AD473" s="16"/>
      <c r="AE473" s="16"/>
      <c r="AF473" s="16"/>
      <c r="AG473" s="16"/>
      <c r="AH473" s="16"/>
      <c r="AI473" s="16"/>
      <c r="AJ473" s="16"/>
      <c r="AK473" s="16"/>
      <c r="AL473" s="16"/>
      <c r="AM473" s="16"/>
      <c r="AN473" s="16"/>
      <c r="AO473" s="16"/>
      <c r="AP473" s="16"/>
      <c r="AQ473" s="16"/>
      <c r="AR473" s="16"/>
      <c r="AS473" s="16"/>
      <c r="AT473" s="16"/>
      <c r="AU473" s="16"/>
      <c r="AV473" s="16"/>
      <c r="AW473" s="16"/>
      <c r="AX473" s="16"/>
      <c r="AY473" s="16"/>
      <c r="AZ473" s="16"/>
      <c r="BA473" s="16"/>
      <c r="BB473" s="16"/>
      <c r="BC473" s="16"/>
      <c r="BD473" s="16"/>
      <c r="BE473" s="16"/>
      <c r="BF473" s="16"/>
    </row>
    <row r="474" spans="5:58"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  <c r="Z474" s="16"/>
      <c r="AA474" s="16"/>
      <c r="AB474" s="16"/>
      <c r="AC474" s="16"/>
      <c r="AD474" s="16"/>
      <c r="AE474" s="16"/>
      <c r="AF474" s="16"/>
      <c r="AG474" s="16"/>
      <c r="AH474" s="16"/>
      <c r="AI474" s="16"/>
      <c r="AJ474" s="16"/>
      <c r="AK474" s="16"/>
      <c r="AL474" s="16"/>
      <c r="AM474" s="16"/>
      <c r="AN474" s="16"/>
      <c r="AO474" s="16"/>
      <c r="AP474" s="16"/>
      <c r="AQ474" s="16"/>
      <c r="AR474" s="16"/>
      <c r="AS474" s="16"/>
      <c r="AT474" s="16"/>
      <c r="AU474" s="16"/>
      <c r="AV474" s="16"/>
      <c r="AW474" s="16"/>
      <c r="AX474" s="16"/>
      <c r="AY474" s="16"/>
      <c r="AZ474" s="16"/>
      <c r="BA474" s="16"/>
      <c r="BB474" s="16"/>
      <c r="BC474" s="16"/>
      <c r="BD474" s="16"/>
      <c r="BE474" s="16"/>
      <c r="BF474" s="16"/>
    </row>
    <row r="475" spans="5:58"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  <c r="Z475" s="16"/>
      <c r="AA475" s="16"/>
      <c r="AB475" s="16"/>
      <c r="AC475" s="16"/>
      <c r="AD475" s="16"/>
      <c r="AE475" s="16"/>
      <c r="AF475" s="16"/>
      <c r="AG475" s="16"/>
      <c r="AH475" s="16"/>
      <c r="AI475" s="16"/>
      <c r="AJ475" s="16"/>
      <c r="AK475" s="16"/>
      <c r="AL475" s="16"/>
      <c r="AM475" s="16"/>
      <c r="AN475" s="16"/>
      <c r="AO475" s="16"/>
      <c r="AP475" s="16"/>
      <c r="AQ475" s="16"/>
      <c r="AR475" s="16"/>
      <c r="AS475" s="16"/>
      <c r="AT475" s="16"/>
      <c r="AU475" s="16"/>
      <c r="AV475" s="16"/>
      <c r="AW475" s="16"/>
      <c r="AX475" s="16"/>
      <c r="AY475" s="16"/>
      <c r="AZ475" s="16"/>
      <c r="BA475" s="16"/>
      <c r="BB475" s="16"/>
      <c r="BC475" s="16"/>
      <c r="BD475" s="16"/>
      <c r="BE475" s="16"/>
      <c r="BF475" s="16"/>
    </row>
    <row r="476" spans="5:58"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  <c r="AA476" s="16"/>
      <c r="AB476" s="16"/>
      <c r="AC476" s="16"/>
      <c r="AD476" s="16"/>
      <c r="AE476" s="16"/>
      <c r="AF476" s="16"/>
      <c r="AG476" s="16"/>
      <c r="AH476" s="16"/>
      <c r="AI476" s="16"/>
      <c r="AJ476" s="16"/>
      <c r="AK476" s="16"/>
      <c r="AL476" s="16"/>
      <c r="AM476" s="16"/>
      <c r="AN476" s="16"/>
      <c r="AO476" s="16"/>
      <c r="AP476" s="16"/>
      <c r="AQ476" s="16"/>
      <c r="AR476" s="16"/>
      <c r="AS476" s="16"/>
      <c r="AT476" s="16"/>
      <c r="AU476" s="16"/>
      <c r="AV476" s="16"/>
      <c r="AW476" s="16"/>
      <c r="AX476" s="16"/>
      <c r="AY476" s="16"/>
      <c r="AZ476" s="16"/>
      <c r="BA476" s="16"/>
      <c r="BB476" s="16"/>
      <c r="BC476" s="16"/>
      <c r="BD476" s="16"/>
      <c r="BE476" s="16"/>
      <c r="BF476" s="16"/>
    </row>
    <row r="477" spans="5:58"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6"/>
      <c r="AA477" s="16"/>
      <c r="AB477" s="16"/>
      <c r="AC477" s="16"/>
      <c r="AD477" s="16"/>
      <c r="AE477" s="16"/>
      <c r="AF477" s="16"/>
      <c r="AG477" s="16"/>
      <c r="AH477" s="16"/>
      <c r="AI477" s="16"/>
      <c r="AJ477" s="16"/>
      <c r="AK477" s="16"/>
      <c r="AL477" s="16"/>
      <c r="AM477" s="16"/>
      <c r="AN477" s="16"/>
      <c r="AO477" s="16"/>
      <c r="AP477" s="16"/>
      <c r="AQ477" s="16"/>
      <c r="AR477" s="16"/>
      <c r="AS477" s="16"/>
      <c r="AT477" s="16"/>
      <c r="AU477" s="16"/>
      <c r="AV477" s="16"/>
      <c r="AW477" s="16"/>
      <c r="AX477" s="16"/>
      <c r="AY477" s="16"/>
      <c r="AZ477" s="16"/>
      <c r="BA477" s="16"/>
      <c r="BB477" s="16"/>
      <c r="BC477" s="16"/>
      <c r="BD477" s="16"/>
      <c r="BE477" s="16"/>
      <c r="BF477" s="16"/>
    </row>
    <row r="478" spans="5:58"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  <c r="Z478" s="16"/>
      <c r="AA478" s="16"/>
      <c r="AB478" s="16"/>
      <c r="AC478" s="16"/>
      <c r="AD478" s="16"/>
      <c r="AE478" s="16"/>
      <c r="AF478" s="16"/>
      <c r="AG478" s="16"/>
      <c r="AH478" s="16"/>
      <c r="AI478" s="16"/>
      <c r="AJ478" s="16"/>
      <c r="AK478" s="16"/>
      <c r="AL478" s="16"/>
      <c r="AM478" s="16"/>
      <c r="AN478" s="16"/>
      <c r="AO478" s="16"/>
      <c r="AP478" s="16"/>
      <c r="AQ478" s="16"/>
      <c r="AR478" s="16"/>
      <c r="AS478" s="16"/>
      <c r="AT478" s="16"/>
      <c r="AU478" s="16"/>
      <c r="AV478" s="16"/>
      <c r="AW478" s="16"/>
      <c r="AX478" s="16"/>
      <c r="AY478" s="16"/>
      <c r="AZ478" s="16"/>
      <c r="BA478" s="16"/>
      <c r="BB478" s="16"/>
      <c r="BC478" s="16"/>
      <c r="BD478" s="16"/>
      <c r="BE478" s="16"/>
      <c r="BF478" s="16"/>
    </row>
    <row r="479" spans="5:58"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  <c r="Z479" s="16"/>
      <c r="AA479" s="16"/>
      <c r="AB479" s="16"/>
      <c r="AC479" s="16"/>
      <c r="AD479" s="16"/>
      <c r="AE479" s="16"/>
      <c r="AF479" s="16"/>
      <c r="AG479" s="16"/>
      <c r="AH479" s="16"/>
      <c r="AI479" s="16"/>
      <c r="AJ479" s="16"/>
      <c r="AK479" s="16"/>
      <c r="AL479" s="16"/>
      <c r="AM479" s="16"/>
      <c r="AN479" s="16"/>
      <c r="AO479" s="16"/>
      <c r="AP479" s="16"/>
      <c r="AQ479" s="16"/>
      <c r="AR479" s="16"/>
      <c r="AS479" s="16"/>
      <c r="AT479" s="16"/>
      <c r="AU479" s="16"/>
      <c r="AV479" s="16"/>
      <c r="AW479" s="16"/>
      <c r="AX479" s="16"/>
      <c r="AY479" s="16"/>
      <c r="AZ479" s="16"/>
      <c r="BA479" s="16"/>
      <c r="BB479" s="16"/>
      <c r="BC479" s="16"/>
      <c r="BD479" s="16"/>
      <c r="BE479" s="16"/>
      <c r="BF479" s="16"/>
    </row>
    <row r="480" spans="5:58"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  <c r="Z480" s="16"/>
      <c r="AA480" s="16"/>
      <c r="AB480" s="16"/>
      <c r="AC480" s="16"/>
      <c r="AD480" s="16"/>
      <c r="AE480" s="16"/>
      <c r="AF480" s="16"/>
      <c r="AG480" s="16"/>
      <c r="AH480" s="16"/>
      <c r="AI480" s="16"/>
      <c r="AJ480" s="16"/>
      <c r="AK480" s="16"/>
      <c r="AL480" s="16"/>
      <c r="AM480" s="16"/>
      <c r="AN480" s="16"/>
      <c r="AO480" s="16"/>
      <c r="AP480" s="16"/>
      <c r="AQ480" s="16"/>
      <c r="AR480" s="16"/>
      <c r="AS480" s="16"/>
      <c r="AT480" s="16"/>
      <c r="AU480" s="16"/>
      <c r="AV480" s="16"/>
      <c r="AW480" s="16"/>
      <c r="AX480" s="16"/>
      <c r="AY480" s="16"/>
      <c r="AZ480" s="16"/>
      <c r="BA480" s="16"/>
      <c r="BB480" s="16"/>
      <c r="BC480" s="16"/>
      <c r="BD480" s="16"/>
      <c r="BE480" s="16"/>
      <c r="BF480" s="16"/>
    </row>
    <row r="481" spans="5:58"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6"/>
      <c r="AA481" s="16"/>
      <c r="AB481" s="16"/>
      <c r="AC481" s="16"/>
      <c r="AD481" s="16"/>
      <c r="AE481" s="16"/>
      <c r="AF481" s="16"/>
      <c r="AG481" s="16"/>
      <c r="AH481" s="16"/>
      <c r="AI481" s="16"/>
      <c r="AJ481" s="16"/>
      <c r="AK481" s="16"/>
      <c r="AL481" s="16"/>
      <c r="AM481" s="16"/>
      <c r="AN481" s="16"/>
      <c r="AO481" s="16"/>
      <c r="AP481" s="16"/>
      <c r="AQ481" s="16"/>
      <c r="AR481" s="16"/>
      <c r="AS481" s="16"/>
      <c r="AT481" s="16"/>
      <c r="AU481" s="16"/>
      <c r="AV481" s="16"/>
      <c r="AW481" s="16"/>
      <c r="AX481" s="16"/>
      <c r="AY481" s="16"/>
      <c r="AZ481" s="16"/>
      <c r="BA481" s="16"/>
      <c r="BB481" s="16"/>
      <c r="BC481" s="16"/>
      <c r="BD481" s="16"/>
      <c r="BE481" s="16"/>
      <c r="BF481" s="16"/>
    </row>
    <row r="482" spans="5:58">
      <c r="E482" s="16"/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6"/>
      <c r="AA482" s="16"/>
      <c r="AB482" s="16"/>
      <c r="AC482" s="16"/>
      <c r="AD482" s="16"/>
      <c r="AE482" s="16"/>
      <c r="AF482" s="16"/>
      <c r="AG482" s="16"/>
      <c r="AH482" s="16"/>
      <c r="AI482" s="16"/>
      <c r="AJ482" s="16"/>
      <c r="AK482" s="16"/>
      <c r="AL482" s="16"/>
      <c r="AM482" s="16"/>
      <c r="AN482" s="16"/>
      <c r="AO482" s="16"/>
      <c r="AP482" s="16"/>
      <c r="AQ482" s="16"/>
      <c r="AR482" s="16"/>
      <c r="AS482" s="16"/>
      <c r="AT482" s="16"/>
      <c r="AU482" s="16"/>
      <c r="AV482" s="16"/>
      <c r="AW482" s="16"/>
      <c r="AX482" s="16"/>
      <c r="AY482" s="16"/>
      <c r="AZ482" s="16"/>
      <c r="BA482" s="16"/>
      <c r="BB482" s="16"/>
      <c r="BC482" s="16"/>
      <c r="BD482" s="16"/>
      <c r="BE482" s="16"/>
      <c r="BF482" s="16"/>
    </row>
    <row r="483" spans="5:58">
      <c r="E483" s="16"/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6"/>
      <c r="AA483" s="16"/>
      <c r="AB483" s="16"/>
      <c r="AC483" s="16"/>
      <c r="AD483" s="16"/>
      <c r="AE483" s="16"/>
      <c r="AF483" s="16"/>
      <c r="AG483" s="16"/>
      <c r="AH483" s="16"/>
      <c r="AI483" s="16"/>
      <c r="AJ483" s="16"/>
      <c r="AK483" s="16"/>
      <c r="AL483" s="16"/>
      <c r="AM483" s="16"/>
      <c r="AN483" s="16"/>
      <c r="AO483" s="16"/>
      <c r="AP483" s="16"/>
      <c r="AQ483" s="16"/>
      <c r="AR483" s="16"/>
      <c r="AS483" s="16"/>
      <c r="AT483" s="16"/>
      <c r="AU483" s="16"/>
      <c r="AV483" s="16"/>
      <c r="AW483" s="16"/>
      <c r="AX483" s="16"/>
      <c r="AY483" s="16"/>
      <c r="AZ483" s="16"/>
      <c r="BA483" s="16"/>
      <c r="BB483" s="16"/>
      <c r="BC483" s="16"/>
      <c r="BD483" s="16"/>
      <c r="BE483" s="16"/>
      <c r="BF483" s="16"/>
    </row>
    <row r="484" spans="5:58">
      <c r="E484" s="16"/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6"/>
      <c r="Z484" s="16"/>
      <c r="AA484" s="16"/>
      <c r="AB484" s="16"/>
      <c r="AC484" s="16"/>
      <c r="AD484" s="16"/>
      <c r="AE484" s="16"/>
      <c r="AF484" s="16"/>
      <c r="AG484" s="16"/>
      <c r="AH484" s="16"/>
      <c r="AI484" s="16"/>
      <c r="AJ484" s="16"/>
      <c r="AK484" s="16"/>
      <c r="AL484" s="16"/>
      <c r="AM484" s="16"/>
      <c r="AN484" s="16"/>
      <c r="AO484" s="16"/>
      <c r="AP484" s="16"/>
      <c r="AQ484" s="16"/>
      <c r="AR484" s="16"/>
      <c r="AS484" s="16"/>
      <c r="AT484" s="16"/>
      <c r="AU484" s="16"/>
      <c r="AV484" s="16"/>
      <c r="AW484" s="16"/>
      <c r="AX484" s="16"/>
      <c r="AY484" s="16"/>
      <c r="AZ484" s="16"/>
      <c r="BA484" s="16"/>
      <c r="BB484" s="16"/>
      <c r="BC484" s="16"/>
      <c r="BD484" s="16"/>
      <c r="BE484" s="16"/>
      <c r="BF484" s="16"/>
    </row>
    <row r="485" spans="5:58">
      <c r="E485" s="16"/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6"/>
      <c r="Z485" s="16"/>
      <c r="AA485" s="16"/>
      <c r="AB485" s="16"/>
      <c r="AC485" s="16"/>
      <c r="AD485" s="16"/>
      <c r="AE485" s="16"/>
      <c r="AF485" s="16"/>
      <c r="AG485" s="16"/>
      <c r="AH485" s="16"/>
      <c r="AI485" s="16"/>
      <c r="AJ485" s="16"/>
      <c r="AK485" s="16"/>
      <c r="AL485" s="16"/>
      <c r="AM485" s="16"/>
      <c r="AN485" s="16"/>
      <c r="AO485" s="16"/>
      <c r="AP485" s="16"/>
      <c r="AQ485" s="16"/>
      <c r="AR485" s="16"/>
      <c r="AS485" s="16"/>
      <c r="AT485" s="16"/>
      <c r="AU485" s="16"/>
      <c r="AV485" s="16"/>
      <c r="AW485" s="16"/>
      <c r="AX485" s="16"/>
      <c r="AY485" s="16"/>
      <c r="AZ485" s="16"/>
      <c r="BA485" s="16"/>
      <c r="BB485" s="16"/>
      <c r="BC485" s="16"/>
      <c r="BD485" s="16"/>
      <c r="BE485" s="16"/>
      <c r="BF485" s="16"/>
    </row>
    <row r="486" spans="5:58">
      <c r="E486" s="16"/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  <c r="Z486" s="16"/>
      <c r="AA486" s="16"/>
      <c r="AB486" s="16"/>
      <c r="AC486" s="16"/>
      <c r="AD486" s="16"/>
      <c r="AE486" s="16"/>
      <c r="AF486" s="16"/>
      <c r="AG486" s="16"/>
      <c r="AH486" s="16"/>
      <c r="AI486" s="16"/>
      <c r="AJ486" s="16"/>
      <c r="AK486" s="16"/>
      <c r="AL486" s="16"/>
      <c r="AM486" s="16"/>
      <c r="AN486" s="16"/>
      <c r="AO486" s="16"/>
      <c r="AP486" s="16"/>
      <c r="AQ486" s="16"/>
      <c r="AR486" s="16"/>
      <c r="AS486" s="16"/>
      <c r="AT486" s="16"/>
      <c r="AU486" s="16"/>
      <c r="AV486" s="16"/>
      <c r="AW486" s="16"/>
      <c r="AX486" s="16"/>
      <c r="AY486" s="16"/>
      <c r="AZ486" s="16"/>
      <c r="BA486" s="16"/>
      <c r="BB486" s="16"/>
      <c r="BC486" s="16"/>
      <c r="BD486" s="16"/>
      <c r="BE486" s="16"/>
      <c r="BF486" s="16"/>
    </row>
    <row r="487" spans="5:58">
      <c r="E487" s="16"/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  <c r="Z487" s="16"/>
      <c r="AA487" s="16"/>
      <c r="AB487" s="16"/>
      <c r="AC487" s="16"/>
      <c r="AD487" s="16"/>
      <c r="AE487" s="16"/>
      <c r="AF487" s="16"/>
      <c r="AG487" s="16"/>
      <c r="AH487" s="16"/>
      <c r="AI487" s="16"/>
      <c r="AJ487" s="16"/>
      <c r="AK487" s="16"/>
      <c r="AL487" s="16"/>
      <c r="AM487" s="16"/>
      <c r="AN487" s="16"/>
      <c r="AO487" s="16"/>
      <c r="AP487" s="16"/>
      <c r="AQ487" s="16"/>
      <c r="AR487" s="16"/>
      <c r="AS487" s="16"/>
      <c r="AT487" s="16"/>
      <c r="AU487" s="16"/>
      <c r="AV487" s="16"/>
      <c r="AW487" s="16"/>
      <c r="AX487" s="16"/>
      <c r="AY487" s="16"/>
      <c r="AZ487" s="16"/>
      <c r="BA487" s="16"/>
      <c r="BB487" s="16"/>
      <c r="BC487" s="16"/>
      <c r="BD487" s="16"/>
      <c r="BE487" s="16"/>
      <c r="BF487" s="16"/>
    </row>
    <row r="488" spans="5:58">
      <c r="E488" s="16"/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/>
      <c r="Z488" s="16"/>
      <c r="AA488" s="16"/>
      <c r="AB488" s="16"/>
      <c r="AC488" s="16"/>
      <c r="AD488" s="16"/>
      <c r="AE488" s="16"/>
      <c r="AF488" s="16"/>
      <c r="AG488" s="16"/>
      <c r="AH488" s="16"/>
      <c r="AI488" s="16"/>
      <c r="AJ488" s="16"/>
      <c r="AK488" s="16"/>
      <c r="AL488" s="16"/>
      <c r="AM488" s="16"/>
      <c r="AN488" s="16"/>
      <c r="AO488" s="16"/>
      <c r="AP488" s="16"/>
      <c r="AQ488" s="16"/>
      <c r="AR488" s="16"/>
      <c r="AS488" s="16"/>
      <c r="AT488" s="16"/>
      <c r="AU488" s="16"/>
      <c r="AV488" s="16"/>
      <c r="AW488" s="16"/>
      <c r="AX488" s="16"/>
      <c r="AY488" s="16"/>
      <c r="AZ488" s="16"/>
      <c r="BA488" s="16"/>
      <c r="BB488" s="16"/>
      <c r="BC488" s="16"/>
      <c r="BD488" s="16"/>
      <c r="BE488" s="16"/>
      <c r="BF488" s="16"/>
    </row>
    <row r="489" spans="5:58">
      <c r="E489" s="16"/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  <c r="V489" s="16"/>
      <c r="W489" s="16"/>
      <c r="X489" s="16"/>
      <c r="Y489" s="16"/>
      <c r="Z489" s="16"/>
      <c r="AA489" s="16"/>
      <c r="AB489" s="16"/>
      <c r="AC489" s="16"/>
      <c r="AD489" s="16"/>
      <c r="AE489" s="16"/>
      <c r="AF489" s="16"/>
      <c r="AG489" s="16"/>
      <c r="AH489" s="16"/>
      <c r="AI489" s="16"/>
      <c r="AJ489" s="16"/>
      <c r="AK489" s="16"/>
      <c r="AL489" s="16"/>
      <c r="AM489" s="16"/>
      <c r="AN489" s="16"/>
      <c r="AO489" s="16"/>
      <c r="AP489" s="16"/>
      <c r="AQ489" s="16"/>
      <c r="AR489" s="16"/>
      <c r="AS489" s="16"/>
      <c r="AT489" s="16"/>
      <c r="AU489" s="16"/>
      <c r="AV489" s="16"/>
      <c r="AW489" s="16"/>
      <c r="AX489" s="16"/>
      <c r="AY489" s="16"/>
      <c r="AZ489" s="16"/>
      <c r="BA489" s="16"/>
      <c r="BB489" s="16"/>
      <c r="BC489" s="16"/>
      <c r="BD489" s="16"/>
      <c r="BE489" s="16"/>
      <c r="BF489" s="16"/>
    </row>
    <row r="490" spans="5:58">
      <c r="E490" s="16"/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  <c r="Z490" s="16"/>
      <c r="AA490" s="16"/>
      <c r="AB490" s="16"/>
      <c r="AC490" s="16"/>
      <c r="AD490" s="16"/>
      <c r="AE490" s="16"/>
      <c r="AF490" s="16"/>
      <c r="AG490" s="16"/>
      <c r="AH490" s="16"/>
      <c r="AI490" s="16"/>
      <c r="AJ490" s="16"/>
      <c r="AK490" s="16"/>
      <c r="AL490" s="16"/>
      <c r="AM490" s="16"/>
      <c r="AN490" s="16"/>
      <c r="AO490" s="16"/>
      <c r="AP490" s="16"/>
      <c r="AQ490" s="16"/>
      <c r="AR490" s="16"/>
      <c r="AS490" s="16"/>
      <c r="AT490" s="16"/>
      <c r="AU490" s="16"/>
      <c r="AV490" s="16"/>
      <c r="AW490" s="16"/>
      <c r="AX490" s="16"/>
      <c r="AY490" s="16"/>
      <c r="AZ490" s="16"/>
      <c r="BA490" s="16"/>
      <c r="BB490" s="16"/>
      <c r="BC490" s="16"/>
      <c r="BD490" s="16"/>
      <c r="BE490" s="16"/>
      <c r="BF490" s="16"/>
    </row>
    <row r="491" spans="5:58">
      <c r="E491" s="16"/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/>
      <c r="Z491" s="16"/>
      <c r="AA491" s="16"/>
      <c r="AB491" s="16"/>
      <c r="AC491" s="16"/>
      <c r="AD491" s="16"/>
      <c r="AE491" s="16"/>
      <c r="AF491" s="16"/>
      <c r="AG491" s="16"/>
      <c r="AH491" s="16"/>
      <c r="AI491" s="16"/>
      <c r="AJ491" s="16"/>
      <c r="AK491" s="16"/>
      <c r="AL491" s="16"/>
      <c r="AM491" s="16"/>
      <c r="AN491" s="16"/>
      <c r="AO491" s="16"/>
      <c r="AP491" s="16"/>
      <c r="AQ491" s="16"/>
      <c r="AR491" s="16"/>
      <c r="AS491" s="16"/>
      <c r="AT491" s="16"/>
      <c r="AU491" s="16"/>
      <c r="AV491" s="16"/>
      <c r="AW491" s="16"/>
      <c r="AX491" s="16"/>
      <c r="AY491" s="16"/>
      <c r="AZ491" s="16"/>
      <c r="BA491" s="16"/>
      <c r="BB491" s="16"/>
      <c r="BC491" s="16"/>
      <c r="BD491" s="16"/>
      <c r="BE491" s="16"/>
      <c r="BF491" s="16"/>
    </row>
    <row r="492" spans="5:58">
      <c r="E492" s="16"/>
      <c r="F492" s="16"/>
      <c r="G492" s="16"/>
      <c r="H492" s="16"/>
      <c r="I492" s="16"/>
      <c r="J492" s="16"/>
      <c r="K492" s="16"/>
      <c r="L492" s="16"/>
      <c r="M492" s="16"/>
      <c r="N492" s="16"/>
      <c r="O492" s="16"/>
      <c r="P492" s="16"/>
      <c r="Q492" s="16"/>
      <c r="R492" s="16"/>
      <c r="S492" s="16"/>
      <c r="T492" s="16"/>
      <c r="U492" s="16"/>
      <c r="V492" s="16"/>
      <c r="W492" s="16"/>
      <c r="X492" s="16"/>
      <c r="Y492" s="16"/>
      <c r="Z492" s="16"/>
      <c r="AA492" s="16"/>
      <c r="AB492" s="16"/>
      <c r="AC492" s="16"/>
      <c r="AD492" s="16"/>
      <c r="AE492" s="16"/>
      <c r="AF492" s="16"/>
      <c r="AG492" s="16"/>
      <c r="AH492" s="16"/>
      <c r="AI492" s="16"/>
      <c r="AJ492" s="16"/>
      <c r="AK492" s="16"/>
      <c r="AL492" s="16"/>
      <c r="AM492" s="16"/>
      <c r="AN492" s="16"/>
      <c r="AO492" s="16"/>
      <c r="AP492" s="16"/>
      <c r="AQ492" s="16"/>
      <c r="AR492" s="16"/>
      <c r="AS492" s="16"/>
      <c r="AT492" s="16"/>
      <c r="AU492" s="16"/>
      <c r="AV492" s="16"/>
      <c r="AW492" s="16"/>
      <c r="AX492" s="16"/>
      <c r="AY492" s="16"/>
      <c r="AZ492" s="16"/>
      <c r="BA492" s="16"/>
      <c r="BB492" s="16"/>
      <c r="BC492" s="16"/>
      <c r="BD492" s="16"/>
      <c r="BE492" s="16"/>
      <c r="BF492" s="16"/>
    </row>
    <row r="493" spans="5:58">
      <c r="E493" s="16"/>
      <c r="F493" s="16"/>
      <c r="G493" s="16"/>
      <c r="H493" s="16"/>
      <c r="I493" s="16"/>
      <c r="J493" s="16"/>
      <c r="K493" s="16"/>
      <c r="L493" s="16"/>
      <c r="M493" s="16"/>
      <c r="N493" s="16"/>
      <c r="O493" s="16"/>
      <c r="P493" s="16"/>
      <c r="Q493" s="16"/>
      <c r="R493" s="16"/>
      <c r="S493" s="16"/>
      <c r="T493" s="16"/>
      <c r="U493" s="16"/>
      <c r="V493" s="16"/>
      <c r="W493" s="16"/>
      <c r="X493" s="16"/>
      <c r="Y493" s="16"/>
      <c r="Z493" s="16"/>
      <c r="AA493" s="16"/>
      <c r="AB493" s="16"/>
      <c r="AC493" s="16"/>
      <c r="AD493" s="16"/>
      <c r="AE493" s="16"/>
      <c r="AF493" s="16"/>
      <c r="AG493" s="16"/>
      <c r="AH493" s="16"/>
      <c r="AI493" s="16"/>
      <c r="AJ493" s="16"/>
      <c r="AK493" s="16"/>
      <c r="AL493" s="16"/>
      <c r="AM493" s="16"/>
      <c r="AN493" s="16"/>
      <c r="AO493" s="16"/>
      <c r="AP493" s="16"/>
      <c r="AQ493" s="16"/>
      <c r="AR493" s="16"/>
      <c r="AS493" s="16"/>
      <c r="AT493" s="16"/>
      <c r="AU493" s="16"/>
      <c r="AV493" s="16"/>
      <c r="AW493" s="16"/>
      <c r="AX493" s="16"/>
      <c r="AY493" s="16"/>
      <c r="AZ493" s="16"/>
      <c r="BA493" s="16"/>
      <c r="BB493" s="16"/>
      <c r="BC493" s="16"/>
      <c r="BD493" s="16"/>
      <c r="BE493" s="16"/>
      <c r="BF493" s="16"/>
    </row>
    <row r="494" spans="5:58">
      <c r="E494" s="16"/>
      <c r="F494" s="16"/>
      <c r="G494" s="16"/>
      <c r="H494" s="16"/>
      <c r="I494" s="16"/>
      <c r="J494" s="16"/>
      <c r="K494" s="16"/>
      <c r="L494" s="16"/>
      <c r="M494" s="16"/>
      <c r="N494" s="16"/>
      <c r="O494" s="16"/>
      <c r="P494" s="16"/>
      <c r="Q494" s="16"/>
      <c r="R494" s="16"/>
      <c r="S494" s="16"/>
      <c r="T494" s="16"/>
      <c r="U494" s="16"/>
      <c r="V494" s="16"/>
      <c r="W494" s="16"/>
      <c r="X494" s="16"/>
      <c r="Y494" s="16"/>
      <c r="Z494" s="16"/>
      <c r="AA494" s="16"/>
      <c r="AB494" s="16"/>
      <c r="AC494" s="16"/>
      <c r="AD494" s="16"/>
      <c r="AE494" s="16"/>
      <c r="AF494" s="16"/>
      <c r="AG494" s="16"/>
      <c r="AH494" s="16"/>
      <c r="AI494" s="16"/>
      <c r="AJ494" s="16"/>
      <c r="AK494" s="16"/>
      <c r="AL494" s="16"/>
      <c r="AM494" s="16"/>
      <c r="AN494" s="16"/>
      <c r="AO494" s="16"/>
      <c r="AP494" s="16"/>
      <c r="AQ494" s="16"/>
      <c r="AR494" s="16"/>
      <c r="AS494" s="16"/>
      <c r="AT494" s="16"/>
      <c r="AU494" s="16"/>
      <c r="AV494" s="16"/>
      <c r="AW494" s="16"/>
      <c r="AX494" s="16"/>
      <c r="AY494" s="16"/>
      <c r="AZ494" s="16"/>
      <c r="BA494" s="16"/>
      <c r="BB494" s="16"/>
      <c r="BC494" s="16"/>
      <c r="BD494" s="16"/>
      <c r="BE494" s="16"/>
      <c r="BF494" s="16"/>
    </row>
    <row r="495" spans="5:58">
      <c r="E495" s="16"/>
      <c r="F495" s="16"/>
      <c r="G495" s="16"/>
      <c r="H495" s="16"/>
      <c r="I495" s="16"/>
      <c r="J495" s="16"/>
      <c r="K495" s="16"/>
      <c r="L495" s="16"/>
      <c r="M495" s="16"/>
      <c r="N495" s="16"/>
      <c r="O495" s="16"/>
      <c r="P495" s="16"/>
      <c r="Q495" s="16"/>
      <c r="R495" s="16"/>
      <c r="S495" s="16"/>
      <c r="T495" s="16"/>
      <c r="U495" s="16"/>
      <c r="V495" s="16"/>
      <c r="W495" s="16"/>
      <c r="X495" s="16"/>
      <c r="Y495" s="16"/>
      <c r="Z495" s="16"/>
      <c r="AA495" s="16"/>
      <c r="AB495" s="16"/>
      <c r="AC495" s="16"/>
      <c r="AD495" s="16"/>
      <c r="AE495" s="16"/>
      <c r="AF495" s="16"/>
      <c r="AG495" s="16"/>
      <c r="AH495" s="16"/>
      <c r="AI495" s="16"/>
      <c r="AJ495" s="16"/>
      <c r="AK495" s="16"/>
      <c r="AL495" s="16"/>
      <c r="AM495" s="16"/>
      <c r="AN495" s="16"/>
      <c r="AO495" s="16"/>
      <c r="AP495" s="16"/>
      <c r="AQ495" s="16"/>
      <c r="AR495" s="16"/>
      <c r="AS495" s="16"/>
      <c r="AT495" s="16"/>
      <c r="AU495" s="16"/>
      <c r="AV495" s="16"/>
      <c r="AW495" s="16"/>
      <c r="AX495" s="16"/>
      <c r="AY495" s="16"/>
      <c r="AZ495" s="16"/>
      <c r="BA495" s="16"/>
      <c r="BB495" s="16"/>
      <c r="BC495" s="16"/>
      <c r="BD495" s="16"/>
      <c r="BE495" s="16"/>
      <c r="BF495" s="16"/>
    </row>
    <row r="496" spans="5:58">
      <c r="E496" s="16"/>
      <c r="F496" s="16"/>
      <c r="G496" s="16"/>
      <c r="H496" s="16"/>
      <c r="I496" s="16"/>
      <c r="J496" s="16"/>
      <c r="K496" s="16"/>
      <c r="L496" s="16"/>
      <c r="M496" s="16"/>
      <c r="N496" s="16"/>
      <c r="O496" s="16"/>
      <c r="P496" s="16"/>
      <c r="Q496" s="16"/>
      <c r="R496" s="16"/>
      <c r="S496" s="16"/>
      <c r="T496" s="16"/>
      <c r="U496" s="16"/>
      <c r="V496" s="16"/>
      <c r="W496" s="16"/>
      <c r="X496" s="16"/>
      <c r="Y496" s="16"/>
      <c r="Z496" s="16"/>
      <c r="AA496" s="16"/>
      <c r="AB496" s="16"/>
      <c r="AC496" s="16"/>
      <c r="AD496" s="16"/>
      <c r="AE496" s="16"/>
      <c r="AF496" s="16"/>
      <c r="AG496" s="16"/>
      <c r="AH496" s="16"/>
      <c r="AI496" s="16"/>
      <c r="AJ496" s="16"/>
      <c r="AK496" s="16"/>
      <c r="AL496" s="16"/>
      <c r="AM496" s="16"/>
      <c r="AN496" s="16"/>
      <c r="AO496" s="16"/>
      <c r="AP496" s="16"/>
      <c r="AQ496" s="16"/>
      <c r="AR496" s="16"/>
      <c r="AS496" s="16"/>
      <c r="AT496" s="16"/>
      <c r="AU496" s="16"/>
      <c r="AV496" s="16"/>
      <c r="AW496" s="16"/>
      <c r="AX496" s="16"/>
      <c r="AY496" s="16"/>
      <c r="AZ496" s="16"/>
      <c r="BA496" s="16"/>
      <c r="BB496" s="16"/>
      <c r="BC496" s="16"/>
      <c r="BD496" s="16"/>
      <c r="BE496" s="16"/>
      <c r="BF496" s="16"/>
    </row>
    <row r="497" spans="5:58">
      <c r="E497" s="16"/>
      <c r="F497" s="16"/>
      <c r="G497" s="16"/>
      <c r="H497" s="16"/>
      <c r="I497" s="16"/>
      <c r="J497" s="16"/>
      <c r="K497" s="16"/>
      <c r="L497" s="16"/>
      <c r="M497" s="16"/>
      <c r="N497" s="16"/>
      <c r="O497" s="16"/>
      <c r="P497" s="16"/>
      <c r="Q497" s="16"/>
      <c r="R497" s="16"/>
      <c r="S497" s="16"/>
      <c r="T497" s="16"/>
      <c r="U497" s="16"/>
      <c r="V497" s="16"/>
      <c r="W497" s="16"/>
      <c r="X497" s="16"/>
      <c r="Y497" s="16"/>
      <c r="Z497" s="16"/>
      <c r="AA497" s="16"/>
      <c r="AB497" s="16"/>
      <c r="AC497" s="16"/>
      <c r="AD497" s="16"/>
      <c r="AE497" s="16"/>
      <c r="AF497" s="16"/>
      <c r="AG497" s="16"/>
      <c r="AH497" s="16"/>
      <c r="AI497" s="16"/>
      <c r="AJ497" s="16"/>
      <c r="AK497" s="16"/>
      <c r="AL497" s="16"/>
      <c r="AM497" s="16"/>
      <c r="AN497" s="16"/>
      <c r="AO497" s="16"/>
      <c r="AP497" s="16"/>
      <c r="AQ497" s="16"/>
      <c r="AR497" s="16"/>
      <c r="AS497" s="16"/>
      <c r="AT497" s="16"/>
      <c r="AU497" s="16"/>
      <c r="AV497" s="16"/>
      <c r="AW497" s="16"/>
      <c r="AX497" s="16"/>
      <c r="AY497" s="16"/>
      <c r="AZ497" s="16"/>
      <c r="BA497" s="16"/>
      <c r="BB497" s="16"/>
      <c r="BC497" s="16"/>
      <c r="BD497" s="16"/>
      <c r="BE497" s="16"/>
      <c r="BF497" s="16"/>
    </row>
    <row r="498" spans="5:58">
      <c r="E498" s="16"/>
      <c r="F498" s="16"/>
      <c r="G498" s="16"/>
      <c r="H498" s="16"/>
      <c r="I498" s="16"/>
      <c r="J498" s="16"/>
      <c r="K498" s="16"/>
      <c r="L498" s="16"/>
      <c r="M498" s="16"/>
      <c r="N498" s="16"/>
      <c r="O498" s="16"/>
      <c r="P498" s="16"/>
      <c r="Q498" s="16"/>
      <c r="R498" s="16"/>
      <c r="S498" s="16"/>
      <c r="T498" s="16"/>
      <c r="U498" s="16"/>
      <c r="V498" s="16"/>
      <c r="W498" s="16"/>
      <c r="X498" s="16"/>
      <c r="Y498" s="16"/>
      <c r="Z498" s="16"/>
      <c r="AA498" s="16"/>
      <c r="AB498" s="16"/>
      <c r="AC498" s="16"/>
      <c r="AD498" s="16"/>
      <c r="AE498" s="16"/>
      <c r="AF498" s="16"/>
      <c r="AG498" s="16"/>
      <c r="AH498" s="16"/>
      <c r="AI498" s="16"/>
      <c r="AJ498" s="16"/>
      <c r="AK498" s="16"/>
      <c r="AL498" s="16"/>
      <c r="AM498" s="16"/>
      <c r="AN498" s="16"/>
      <c r="AO498" s="16"/>
      <c r="AP498" s="16"/>
      <c r="AQ498" s="16"/>
      <c r="AR498" s="16"/>
      <c r="AS498" s="16"/>
      <c r="AT498" s="16"/>
      <c r="AU498" s="16"/>
      <c r="AV498" s="16"/>
      <c r="AW498" s="16"/>
      <c r="AX498" s="16"/>
      <c r="AY498" s="16"/>
      <c r="AZ498" s="16"/>
      <c r="BA498" s="16"/>
      <c r="BB498" s="16"/>
      <c r="BC498" s="16"/>
      <c r="BD498" s="16"/>
      <c r="BE498" s="16"/>
      <c r="BF498" s="16"/>
    </row>
    <row r="499" spans="5:58">
      <c r="E499" s="16"/>
      <c r="F499" s="16"/>
      <c r="G499" s="16"/>
      <c r="H499" s="16"/>
      <c r="I499" s="16"/>
      <c r="J499" s="16"/>
      <c r="K499" s="16"/>
      <c r="L499" s="16"/>
      <c r="M499" s="16"/>
      <c r="N499" s="16"/>
      <c r="O499" s="16"/>
      <c r="P499" s="16"/>
      <c r="Q499" s="16"/>
      <c r="R499" s="16"/>
      <c r="S499" s="16"/>
      <c r="T499" s="16"/>
      <c r="U499" s="16"/>
      <c r="V499" s="16"/>
      <c r="W499" s="16"/>
      <c r="X499" s="16"/>
      <c r="Y499" s="16"/>
      <c r="Z499" s="16"/>
      <c r="AA499" s="16"/>
      <c r="AB499" s="16"/>
      <c r="AC499" s="16"/>
      <c r="AD499" s="16"/>
      <c r="AE499" s="16"/>
      <c r="AF499" s="16"/>
      <c r="AG499" s="16"/>
      <c r="AH499" s="16"/>
      <c r="AI499" s="16"/>
      <c r="AJ499" s="16"/>
      <c r="AK499" s="16"/>
      <c r="AL499" s="16"/>
      <c r="AM499" s="16"/>
      <c r="AN499" s="16"/>
      <c r="AO499" s="16"/>
      <c r="AP499" s="16"/>
      <c r="AQ499" s="16"/>
      <c r="AR499" s="16"/>
      <c r="AS499" s="16"/>
      <c r="AT499" s="16"/>
      <c r="AU499" s="16"/>
      <c r="AV499" s="16"/>
      <c r="AW499" s="16"/>
      <c r="AX499" s="16"/>
      <c r="AY499" s="16"/>
      <c r="AZ499" s="16"/>
      <c r="BA499" s="16"/>
      <c r="BB499" s="16"/>
      <c r="BC499" s="16"/>
      <c r="BD499" s="16"/>
      <c r="BE499" s="16"/>
      <c r="BF499" s="16"/>
    </row>
    <row r="500" spans="5:58">
      <c r="E500" s="16"/>
      <c r="F500" s="16"/>
      <c r="G500" s="16"/>
      <c r="H500" s="16"/>
      <c r="I500" s="16"/>
      <c r="J500" s="16"/>
      <c r="K500" s="16"/>
      <c r="L500" s="16"/>
      <c r="M500" s="16"/>
      <c r="N500" s="16"/>
      <c r="O500" s="16"/>
      <c r="P500" s="16"/>
      <c r="Q500" s="16"/>
      <c r="R500" s="16"/>
      <c r="S500" s="16"/>
      <c r="T500" s="16"/>
      <c r="U500" s="16"/>
      <c r="V500" s="16"/>
      <c r="W500" s="16"/>
      <c r="X500" s="16"/>
      <c r="Y500" s="16"/>
      <c r="Z500" s="16"/>
      <c r="AA500" s="16"/>
      <c r="AB500" s="16"/>
      <c r="AC500" s="16"/>
      <c r="AD500" s="16"/>
      <c r="AE500" s="16"/>
      <c r="AF500" s="16"/>
      <c r="AG500" s="16"/>
      <c r="AH500" s="16"/>
      <c r="AI500" s="16"/>
      <c r="AJ500" s="16"/>
      <c r="AK500" s="16"/>
      <c r="AL500" s="16"/>
      <c r="AM500" s="16"/>
      <c r="AN500" s="16"/>
      <c r="AO500" s="16"/>
      <c r="AP500" s="16"/>
      <c r="AQ500" s="16"/>
      <c r="AR500" s="16"/>
      <c r="AS500" s="16"/>
      <c r="AT500" s="16"/>
      <c r="AU500" s="16"/>
      <c r="AV500" s="16"/>
      <c r="AW500" s="16"/>
      <c r="AX500" s="16"/>
      <c r="AY500" s="16"/>
      <c r="AZ500" s="16"/>
      <c r="BA500" s="16"/>
      <c r="BB500" s="16"/>
      <c r="BC500" s="16"/>
      <c r="BD500" s="16"/>
      <c r="BE500" s="16"/>
      <c r="BF500" s="16"/>
    </row>
    <row r="501" spans="5:58">
      <c r="E501" s="16"/>
      <c r="F501" s="16"/>
      <c r="G501" s="16"/>
      <c r="H501" s="16"/>
      <c r="I501" s="16"/>
      <c r="J501" s="16"/>
      <c r="K501" s="16"/>
      <c r="L501" s="16"/>
      <c r="M501" s="16"/>
      <c r="N501" s="16"/>
      <c r="O501" s="16"/>
      <c r="P501" s="16"/>
      <c r="Q501" s="16"/>
      <c r="R501" s="16"/>
      <c r="S501" s="16"/>
      <c r="T501" s="16"/>
      <c r="U501" s="16"/>
      <c r="V501" s="16"/>
      <c r="W501" s="16"/>
      <c r="X501" s="16"/>
      <c r="Y501" s="16"/>
      <c r="Z501" s="16"/>
      <c r="AA501" s="16"/>
      <c r="AB501" s="16"/>
      <c r="AC501" s="16"/>
      <c r="AD501" s="16"/>
      <c r="AE501" s="16"/>
      <c r="AF501" s="16"/>
      <c r="AG501" s="16"/>
      <c r="AH501" s="16"/>
      <c r="AI501" s="16"/>
      <c r="AJ501" s="16"/>
      <c r="AK501" s="16"/>
      <c r="AL501" s="16"/>
      <c r="AM501" s="16"/>
      <c r="AN501" s="16"/>
      <c r="AO501" s="16"/>
      <c r="AP501" s="16"/>
      <c r="AQ501" s="16"/>
      <c r="AR501" s="16"/>
      <c r="AS501" s="16"/>
      <c r="AT501" s="16"/>
      <c r="AU501" s="16"/>
      <c r="AV501" s="16"/>
      <c r="AW501" s="16"/>
      <c r="AX501" s="16"/>
      <c r="AY501" s="16"/>
      <c r="AZ501" s="16"/>
      <c r="BA501" s="16"/>
      <c r="BB501" s="16"/>
      <c r="BC501" s="16"/>
      <c r="BD501" s="16"/>
      <c r="BE501" s="16"/>
      <c r="BF501" s="16"/>
    </row>
    <row r="502" spans="5:58">
      <c r="E502" s="16"/>
      <c r="F502" s="16"/>
      <c r="G502" s="16"/>
      <c r="H502" s="16"/>
      <c r="I502" s="16"/>
      <c r="J502" s="16"/>
      <c r="K502" s="16"/>
      <c r="L502" s="16"/>
      <c r="M502" s="16"/>
      <c r="N502" s="16"/>
      <c r="O502" s="16"/>
      <c r="P502" s="16"/>
      <c r="Q502" s="16"/>
      <c r="R502" s="16"/>
      <c r="S502" s="16"/>
      <c r="T502" s="16"/>
      <c r="U502" s="16"/>
      <c r="V502" s="16"/>
      <c r="W502" s="16"/>
      <c r="X502" s="16"/>
      <c r="Y502" s="16"/>
      <c r="Z502" s="16"/>
      <c r="AA502" s="16"/>
      <c r="AB502" s="16"/>
      <c r="AC502" s="16"/>
      <c r="AD502" s="16"/>
      <c r="AE502" s="16"/>
      <c r="AF502" s="16"/>
      <c r="AG502" s="16"/>
      <c r="AH502" s="16"/>
      <c r="AI502" s="16"/>
      <c r="AJ502" s="16"/>
      <c r="AK502" s="16"/>
      <c r="AL502" s="16"/>
      <c r="AM502" s="16"/>
      <c r="AN502" s="16"/>
      <c r="AO502" s="16"/>
      <c r="AP502" s="16"/>
      <c r="AQ502" s="16"/>
      <c r="AR502" s="16"/>
      <c r="AS502" s="16"/>
      <c r="AT502" s="16"/>
      <c r="AU502" s="16"/>
      <c r="AV502" s="16"/>
      <c r="AW502" s="16"/>
      <c r="AX502" s="16"/>
      <c r="AY502" s="16"/>
      <c r="AZ502" s="16"/>
      <c r="BA502" s="16"/>
      <c r="BB502" s="16"/>
      <c r="BC502" s="16"/>
      <c r="BD502" s="16"/>
      <c r="BE502" s="16"/>
      <c r="BF502" s="16"/>
    </row>
    <row r="503" spans="5:58">
      <c r="E503" s="16"/>
      <c r="F503" s="16"/>
      <c r="G503" s="16"/>
      <c r="H503" s="16"/>
      <c r="I503" s="16"/>
      <c r="J503" s="16"/>
      <c r="K503" s="16"/>
      <c r="L503" s="16"/>
      <c r="M503" s="16"/>
      <c r="N503" s="16"/>
      <c r="O503" s="16"/>
      <c r="P503" s="16"/>
      <c r="Q503" s="16"/>
      <c r="R503" s="16"/>
      <c r="S503" s="16"/>
      <c r="T503" s="16"/>
      <c r="U503" s="16"/>
      <c r="V503" s="16"/>
      <c r="W503" s="16"/>
      <c r="X503" s="16"/>
      <c r="Y503" s="16"/>
      <c r="Z503" s="16"/>
      <c r="AA503" s="16"/>
      <c r="AB503" s="16"/>
      <c r="AC503" s="16"/>
      <c r="AD503" s="16"/>
      <c r="AE503" s="16"/>
      <c r="AF503" s="16"/>
      <c r="AG503" s="16"/>
      <c r="AH503" s="16"/>
      <c r="AI503" s="16"/>
      <c r="AJ503" s="16"/>
      <c r="AK503" s="16"/>
      <c r="AL503" s="16"/>
      <c r="AM503" s="16"/>
      <c r="AN503" s="16"/>
      <c r="AO503" s="16"/>
      <c r="AP503" s="16"/>
      <c r="AQ503" s="16"/>
      <c r="AR503" s="16"/>
      <c r="AS503" s="16"/>
      <c r="AT503" s="16"/>
      <c r="AU503" s="16"/>
      <c r="AV503" s="16"/>
      <c r="AW503" s="16"/>
      <c r="AX503" s="16"/>
      <c r="AY503" s="16"/>
      <c r="AZ503" s="16"/>
      <c r="BA503" s="16"/>
      <c r="BB503" s="16"/>
      <c r="BC503" s="16"/>
      <c r="BD503" s="16"/>
      <c r="BE503" s="16"/>
      <c r="BF503" s="16"/>
    </row>
    <row r="504" spans="5:58">
      <c r="E504" s="16"/>
      <c r="F504" s="16"/>
      <c r="G504" s="16"/>
      <c r="H504" s="16"/>
      <c r="I504" s="16"/>
      <c r="J504" s="16"/>
      <c r="K504" s="16"/>
      <c r="L504" s="16"/>
      <c r="M504" s="16"/>
      <c r="N504" s="16"/>
      <c r="O504" s="16"/>
      <c r="P504" s="16"/>
      <c r="Q504" s="16"/>
      <c r="R504" s="16"/>
      <c r="S504" s="16"/>
      <c r="T504" s="16"/>
      <c r="U504" s="16"/>
      <c r="V504" s="16"/>
      <c r="W504" s="16"/>
      <c r="X504" s="16"/>
      <c r="Y504" s="16"/>
      <c r="Z504" s="16"/>
      <c r="AA504" s="16"/>
      <c r="AB504" s="16"/>
      <c r="AC504" s="16"/>
      <c r="AD504" s="16"/>
      <c r="AE504" s="16"/>
      <c r="AF504" s="16"/>
      <c r="AG504" s="16"/>
      <c r="AH504" s="16"/>
      <c r="AI504" s="16"/>
      <c r="AJ504" s="16"/>
      <c r="AK504" s="16"/>
      <c r="AL504" s="16"/>
      <c r="AM504" s="16"/>
      <c r="AN504" s="16"/>
      <c r="AO504" s="16"/>
      <c r="AP504" s="16"/>
      <c r="AQ504" s="16"/>
      <c r="AR504" s="16"/>
      <c r="AS504" s="16"/>
      <c r="AT504" s="16"/>
      <c r="AU504" s="16"/>
      <c r="AV504" s="16"/>
      <c r="AW504" s="16"/>
      <c r="AX504" s="16"/>
      <c r="AY504" s="16"/>
      <c r="AZ504" s="16"/>
      <c r="BA504" s="16"/>
      <c r="BB504" s="16"/>
      <c r="BC504" s="16"/>
      <c r="BD504" s="16"/>
      <c r="BE504" s="16"/>
      <c r="BF504" s="16"/>
    </row>
    <row r="505" spans="5:58">
      <c r="E505" s="16"/>
      <c r="F505" s="16"/>
      <c r="G505" s="16"/>
      <c r="H505" s="16"/>
      <c r="I505" s="16"/>
      <c r="J505" s="16"/>
      <c r="K505" s="16"/>
      <c r="L505" s="16"/>
      <c r="M505" s="16"/>
      <c r="N505" s="16"/>
      <c r="O505" s="16"/>
      <c r="P505" s="16"/>
      <c r="Q505" s="16"/>
      <c r="R505" s="16"/>
      <c r="S505" s="16"/>
      <c r="T505" s="16"/>
      <c r="U505" s="16"/>
      <c r="V505" s="16"/>
      <c r="W505" s="16"/>
      <c r="X505" s="16"/>
      <c r="Y505" s="16"/>
      <c r="Z505" s="16"/>
      <c r="AA505" s="16"/>
      <c r="AB505" s="16"/>
      <c r="AC505" s="16"/>
      <c r="AD505" s="16"/>
      <c r="AE505" s="16"/>
      <c r="AF505" s="16"/>
      <c r="AG505" s="16"/>
      <c r="AH505" s="16"/>
      <c r="AI505" s="16"/>
      <c r="AJ505" s="16"/>
      <c r="AK505" s="16"/>
      <c r="AL505" s="16"/>
      <c r="AM505" s="16"/>
      <c r="AN505" s="16"/>
      <c r="AO505" s="16"/>
      <c r="AP505" s="16"/>
      <c r="AQ505" s="16"/>
      <c r="AR505" s="16"/>
      <c r="AS505" s="16"/>
      <c r="AT505" s="16"/>
      <c r="AU505" s="16"/>
      <c r="AV505" s="16"/>
      <c r="AW505" s="16"/>
      <c r="AX505" s="16"/>
      <c r="AY505" s="16"/>
      <c r="AZ505" s="16"/>
      <c r="BA505" s="16"/>
      <c r="BB505" s="16"/>
      <c r="BC505" s="16"/>
      <c r="BD505" s="16"/>
      <c r="BE505" s="16"/>
      <c r="BF505" s="16"/>
    </row>
    <row r="506" spans="5:58">
      <c r="E506" s="16"/>
      <c r="F506" s="16"/>
      <c r="G506" s="16"/>
      <c r="H506" s="16"/>
      <c r="I506" s="16"/>
      <c r="J506" s="16"/>
      <c r="K506" s="16"/>
      <c r="L506" s="16"/>
      <c r="M506" s="16"/>
      <c r="N506" s="16"/>
      <c r="O506" s="16"/>
      <c r="P506" s="16"/>
      <c r="Q506" s="16"/>
      <c r="R506" s="16"/>
      <c r="S506" s="16"/>
      <c r="T506" s="16"/>
      <c r="U506" s="16"/>
      <c r="V506" s="16"/>
      <c r="W506" s="16"/>
      <c r="X506" s="16"/>
      <c r="Y506" s="16"/>
      <c r="Z506" s="16"/>
      <c r="AA506" s="16"/>
      <c r="AB506" s="16"/>
      <c r="AC506" s="16"/>
      <c r="AD506" s="16"/>
      <c r="AE506" s="16"/>
      <c r="AF506" s="16"/>
      <c r="AG506" s="16"/>
      <c r="AH506" s="16"/>
      <c r="AI506" s="16"/>
      <c r="AJ506" s="16"/>
      <c r="AK506" s="16"/>
      <c r="AL506" s="16"/>
      <c r="AM506" s="16"/>
      <c r="AN506" s="16"/>
      <c r="AO506" s="16"/>
      <c r="AP506" s="16"/>
      <c r="AQ506" s="16"/>
      <c r="AR506" s="16"/>
      <c r="AS506" s="16"/>
      <c r="AT506" s="16"/>
      <c r="AU506" s="16"/>
      <c r="AV506" s="16"/>
      <c r="AW506" s="16"/>
      <c r="AX506" s="16"/>
      <c r="AY506" s="16"/>
      <c r="AZ506" s="16"/>
      <c r="BA506" s="16"/>
      <c r="BB506" s="16"/>
      <c r="BC506" s="16"/>
      <c r="BD506" s="16"/>
      <c r="BE506" s="16"/>
      <c r="BF506" s="16"/>
    </row>
    <row r="507" spans="5:58">
      <c r="E507" s="16"/>
      <c r="F507" s="16"/>
      <c r="G507" s="16"/>
      <c r="H507" s="16"/>
      <c r="I507" s="16"/>
      <c r="J507" s="16"/>
      <c r="K507" s="16"/>
      <c r="L507" s="16"/>
      <c r="M507" s="16"/>
      <c r="N507" s="16"/>
      <c r="O507" s="16"/>
      <c r="P507" s="16"/>
      <c r="Q507" s="16"/>
      <c r="R507" s="16"/>
      <c r="S507" s="16"/>
      <c r="T507" s="16"/>
      <c r="U507" s="16"/>
      <c r="V507" s="16"/>
      <c r="W507" s="16"/>
      <c r="X507" s="16"/>
      <c r="Y507" s="16"/>
      <c r="Z507" s="16"/>
      <c r="AA507" s="16"/>
      <c r="AB507" s="16"/>
      <c r="AC507" s="16"/>
      <c r="AD507" s="16"/>
      <c r="AE507" s="16"/>
      <c r="AF507" s="16"/>
      <c r="AG507" s="16"/>
      <c r="AH507" s="16"/>
      <c r="AI507" s="16"/>
      <c r="AJ507" s="16"/>
      <c r="AK507" s="16"/>
      <c r="AL507" s="16"/>
      <c r="AM507" s="16"/>
      <c r="AN507" s="16"/>
      <c r="AO507" s="16"/>
      <c r="AP507" s="16"/>
      <c r="AQ507" s="16"/>
      <c r="AR507" s="16"/>
      <c r="AS507" s="16"/>
      <c r="AT507" s="16"/>
      <c r="AU507" s="16"/>
      <c r="AV507" s="16"/>
      <c r="AW507" s="16"/>
      <c r="AX507" s="16"/>
      <c r="AY507" s="16"/>
      <c r="AZ507" s="16"/>
      <c r="BA507" s="16"/>
      <c r="BB507" s="16"/>
      <c r="BC507" s="16"/>
      <c r="BD507" s="16"/>
      <c r="BE507" s="16"/>
      <c r="BF507" s="16"/>
    </row>
    <row r="508" spans="5:58">
      <c r="E508" s="16"/>
      <c r="F508" s="16"/>
      <c r="G508" s="16"/>
      <c r="H508" s="16"/>
      <c r="I508" s="16"/>
      <c r="J508" s="16"/>
      <c r="K508" s="16"/>
      <c r="L508" s="16"/>
      <c r="M508" s="16"/>
      <c r="N508" s="16"/>
      <c r="O508" s="16"/>
      <c r="P508" s="16"/>
      <c r="Q508" s="16"/>
      <c r="R508" s="16"/>
      <c r="S508" s="16"/>
      <c r="T508" s="16"/>
      <c r="U508" s="16"/>
      <c r="V508" s="16"/>
      <c r="W508" s="16"/>
      <c r="X508" s="16"/>
      <c r="Y508" s="16"/>
      <c r="Z508" s="16"/>
      <c r="AA508" s="16"/>
      <c r="AB508" s="16"/>
      <c r="AC508" s="16"/>
      <c r="AD508" s="16"/>
      <c r="AE508" s="16"/>
      <c r="AF508" s="16"/>
      <c r="AG508" s="16"/>
      <c r="AH508" s="16"/>
      <c r="AI508" s="16"/>
      <c r="AJ508" s="16"/>
      <c r="AK508" s="16"/>
      <c r="AL508" s="16"/>
      <c r="AM508" s="16"/>
      <c r="AN508" s="16"/>
      <c r="AO508" s="16"/>
      <c r="AP508" s="16"/>
      <c r="AQ508" s="16"/>
      <c r="AR508" s="16"/>
      <c r="AS508" s="16"/>
      <c r="AT508" s="16"/>
      <c r="AU508" s="16"/>
      <c r="AV508" s="16"/>
      <c r="AW508" s="16"/>
      <c r="AX508" s="16"/>
      <c r="AY508" s="16"/>
      <c r="AZ508" s="16"/>
      <c r="BA508" s="16"/>
      <c r="BB508" s="16"/>
      <c r="BC508" s="16"/>
      <c r="BD508" s="16"/>
      <c r="BE508" s="16"/>
      <c r="BF508" s="16"/>
    </row>
    <row r="509" spans="5:58">
      <c r="E509" s="16"/>
      <c r="F509" s="16"/>
      <c r="G509" s="16"/>
      <c r="H509" s="16"/>
      <c r="I509" s="16"/>
      <c r="J509" s="16"/>
      <c r="K509" s="16"/>
      <c r="L509" s="16"/>
      <c r="M509" s="16"/>
      <c r="N509" s="16"/>
      <c r="O509" s="16"/>
      <c r="P509" s="16"/>
      <c r="Q509" s="16"/>
      <c r="R509" s="16"/>
      <c r="S509" s="16"/>
      <c r="T509" s="16"/>
      <c r="U509" s="16"/>
      <c r="V509" s="16"/>
      <c r="W509" s="16"/>
      <c r="X509" s="16"/>
      <c r="Y509" s="16"/>
      <c r="Z509" s="16"/>
      <c r="AA509" s="16"/>
      <c r="AB509" s="16"/>
      <c r="AC509" s="16"/>
      <c r="AD509" s="16"/>
      <c r="AE509" s="16"/>
      <c r="AF509" s="16"/>
      <c r="AG509" s="16"/>
      <c r="AH509" s="16"/>
      <c r="AI509" s="16"/>
      <c r="AJ509" s="16"/>
      <c r="AK509" s="16"/>
      <c r="AL509" s="16"/>
      <c r="AM509" s="16"/>
      <c r="AN509" s="16"/>
      <c r="AO509" s="16"/>
      <c r="AP509" s="16"/>
      <c r="AQ509" s="16"/>
      <c r="AR509" s="16"/>
      <c r="AS509" s="16"/>
      <c r="AT509" s="16"/>
      <c r="AU509" s="16"/>
      <c r="AV509" s="16"/>
      <c r="AW509" s="16"/>
      <c r="AX509" s="16"/>
      <c r="AY509" s="16"/>
      <c r="AZ509" s="16"/>
      <c r="BA509" s="16"/>
      <c r="BB509" s="16"/>
      <c r="BC509" s="16"/>
      <c r="BD509" s="16"/>
      <c r="BE509" s="16"/>
      <c r="BF509" s="16"/>
    </row>
    <row r="510" spans="5:58">
      <c r="E510" s="16"/>
      <c r="F510" s="16"/>
      <c r="G510" s="16"/>
      <c r="H510" s="16"/>
      <c r="I510" s="16"/>
      <c r="J510" s="16"/>
      <c r="K510" s="16"/>
      <c r="L510" s="16"/>
      <c r="M510" s="16"/>
      <c r="N510" s="16"/>
      <c r="O510" s="16"/>
      <c r="P510" s="16"/>
      <c r="Q510" s="16"/>
      <c r="R510" s="16"/>
      <c r="S510" s="16"/>
      <c r="T510" s="16"/>
      <c r="U510" s="16"/>
      <c r="V510" s="16"/>
      <c r="W510" s="16"/>
      <c r="X510" s="16"/>
      <c r="Y510" s="16"/>
      <c r="Z510" s="16"/>
      <c r="AA510" s="16"/>
      <c r="AB510" s="16"/>
      <c r="AC510" s="16"/>
      <c r="AD510" s="16"/>
      <c r="AE510" s="16"/>
      <c r="AF510" s="16"/>
      <c r="AG510" s="16"/>
      <c r="AH510" s="16"/>
      <c r="AI510" s="16"/>
      <c r="AJ510" s="16"/>
      <c r="AK510" s="16"/>
      <c r="AL510" s="16"/>
      <c r="AM510" s="16"/>
      <c r="AN510" s="16"/>
      <c r="AO510" s="16"/>
      <c r="AP510" s="16"/>
      <c r="AQ510" s="16"/>
      <c r="AR510" s="16"/>
      <c r="AS510" s="16"/>
      <c r="AT510" s="16"/>
      <c r="AU510" s="16"/>
      <c r="AV510" s="16"/>
      <c r="AW510" s="16"/>
      <c r="AX510" s="16"/>
      <c r="AY510" s="16"/>
      <c r="AZ510" s="16"/>
      <c r="BA510" s="16"/>
      <c r="BB510" s="16"/>
      <c r="BC510" s="16"/>
      <c r="BD510" s="16"/>
      <c r="BE510" s="16"/>
      <c r="BF510" s="16"/>
    </row>
    <row r="511" spans="5:58">
      <c r="E511" s="16"/>
      <c r="F511" s="16"/>
      <c r="G511" s="16"/>
      <c r="H511" s="16"/>
      <c r="I511" s="16"/>
      <c r="J511" s="16"/>
      <c r="K511" s="16"/>
      <c r="L511" s="16"/>
      <c r="M511" s="16"/>
      <c r="N511" s="16"/>
      <c r="O511" s="16"/>
      <c r="P511" s="16"/>
      <c r="Q511" s="16"/>
      <c r="R511" s="16"/>
      <c r="S511" s="16"/>
      <c r="T511" s="16"/>
      <c r="U511" s="16"/>
      <c r="V511" s="16"/>
      <c r="W511" s="16"/>
      <c r="X511" s="16"/>
      <c r="Y511" s="16"/>
      <c r="Z511" s="16"/>
      <c r="AA511" s="16"/>
      <c r="AB511" s="16"/>
      <c r="AC511" s="16"/>
      <c r="AD511" s="16"/>
      <c r="AE511" s="16"/>
      <c r="AF511" s="16"/>
      <c r="AG511" s="16"/>
      <c r="AH511" s="16"/>
      <c r="AI511" s="16"/>
      <c r="AJ511" s="16"/>
      <c r="AK511" s="16"/>
      <c r="AL511" s="16"/>
      <c r="AM511" s="16"/>
      <c r="AN511" s="16"/>
      <c r="AO511" s="16"/>
      <c r="AP511" s="16"/>
      <c r="AQ511" s="16"/>
      <c r="AR511" s="16"/>
      <c r="AS511" s="16"/>
      <c r="AT511" s="16"/>
      <c r="AU511" s="16"/>
      <c r="AV511" s="16"/>
      <c r="AW511" s="16"/>
      <c r="AX511" s="16"/>
      <c r="AY511" s="16"/>
      <c r="AZ511" s="16"/>
      <c r="BA511" s="16"/>
      <c r="BB511" s="16"/>
      <c r="BC511" s="16"/>
      <c r="BD511" s="16"/>
      <c r="BE511" s="16"/>
      <c r="BF511" s="16"/>
    </row>
    <row r="512" spans="5:58">
      <c r="E512" s="16"/>
      <c r="F512" s="16"/>
      <c r="G512" s="16"/>
      <c r="H512" s="16"/>
      <c r="I512" s="16"/>
      <c r="J512" s="16"/>
      <c r="K512" s="16"/>
      <c r="L512" s="16"/>
      <c r="M512" s="16"/>
      <c r="N512" s="16"/>
      <c r="O512" s="16"/>
      <c r="P512" s="16"/>
      <c r="Q512" s="16"/>
      <c r="R512" s="16"/>
      <c r="S512" s="16"/>
      <c r="T512" s="16"/>
      <c r="U512" s="16"/>
      <c r="V512" s="16"/>
      <c r="W512" s="16"/>
      <c r="X512" s="16"/>
      <c r="Y512" s="16"/>
      <c r="Z512" s="16"/>
      <c r="AA512" s="16"/>
      <c r="AB512" s="16"/>
      <c r="AC512" s="16"/>
      <c r="AD512" s="16"/>
      <c r="AE512" s="16"/>
      <c r="AF512" s="16"/>
      <c r="AG512" s="16"/>
      <c r="AH512" s="16"/>
      <c r="AI512" s="16"/>
      <c r="AJ512" s="16"/>
      <c r="AK512" s="16"/>
      <c r="AL512" s="16"/>
      <c r="AM512" s="16"/>
      <c r="AN512" s="16"/>
      <c r="AO512" s="16"/>
      <c r="AP512" s="16"/>
      <c r="AQ512" s="16"/>
      <c r="AR512" s="16"/>
      <c r="AS512" s="16"/>
      <c r="AT512" s="16"/>
      <c r="AU512" s="16"/>
      <c r="AV512" s="16"/>
      <c r="AW512" s="16"/>
      <c r="AX512" s="16"/>
      <c r="AY512" s="16"/>
      <c r="AZ512" s="16"/>
      <c r="BA512" s="16"/>
      <c r="BB512" s="16"/>
      <c r="BC512" s="16"/>
      <c r="BD512" s="16"/>
      <c r="BE512" s="16"/>
      <c r="BF512" s="16"/>
    </row>
    <row r="513" spans="5:58">
      <c r="E513" s="16"/>
      <c r="F513" s="16"/>
      <c r="G513" s="16"/>
      <c r="H513" s="16"/>
      <c r="I513" s="16"/>
      <c r="J513" s="16"/>
      <c r="K513" s="16"/>
      <c r="L513" s="16"/>
      <c r="M513" s="16"/>
      <c r="N513" s="16"/>
      <c r="O513" s="16"/>
      <c r="P513" s="16"/>
      <c r="Q513" s="16"/>
      <c r="R513" s="16"/>
      <c r="S513" s="16"/>
      <c r="T513" s="16"/>
      <c r="U513" s="16"/>
      <c r="V513" s="16"/>
      <c r="W513" s="16"/>
      <c r="X513" s="16"/>
      <c r="Y513" s="16"/>
      <c r="Z513" s="16"/>
      <c r="AA513" s="16"/>
      <c r="AB513" s="16"/>
      <c r="AC513" s="16"/>
      <c r="AD513" s="16"/>
      <c r="AE513" s="16"/>
      <c r="AF513" s="16"/>
      <c r="AG513" s="16"/>
      <c r="AH513" s="16"/>
      <c r="AI513" s="16"/>
      <c r="AJ513" s="16"/>
      <c r="AK513" s="16"/>
      <c r="AL513" s="16"/>
      <c r="AM513" s="16"/>
      <c r="AN513" s="16"/>
      <c r="AO513" s="16"/>
      <c r="AP513" s="16"/>
      <c r="AQ513" s="16"/>
      <c r="AR513" s="16"/>
      <c r="AS513" s="16"/>
      <c r="AT513" s="16"/>
      <c r="AU513" s="16"/>
      <c r="AV513" s="16"/>
      <c r="AW513" s="16"/>
      <c r="AX513" s="16"/>
      <c r="AY513" s="16"/>
      <c r="AZ513" s="16"/>
      <c r="BA513" s="16"/>
      <c r="BB513" s="16"/>
      <c r="BC513" s="16"/>
      <c r="BD513" s="16"/>
      <c r="BE513" s="16"/>
      <c r="BF513" s="16"/>
    </row>
    <row r="514" spans="5:58">
      <c r="E514" s="16"/>
      <c r="F514" s="16"/>
      <c r="G514" s="16"/>
      <c r="H514" s="16"/>
      <c r="I514" s="16"/>
      <c r="J514" s="16"/>
      <c r="K514" s="16"/>
      <c r="L514" s="16"/>
      <c r="M514" s="16"/>
      <c r="N514" s="16"/>
      <c r="O514" s="16"/>
      <c r="P514" s="16"/>
      <c r="Q514" s="16"/>
      <c r="R514" s="16"/>
      <c r="S514" s="16"/>
      <c r="T514" s="16"/>
      <c r="U514" s="16"/>
      <c r="V514" s="16"/>
      <c r="W514" s="16"/>
      <c r="X514" s="16"/>
      <c r="Y514" s="16"/>
      <c r="Z514" s="16"/>
      <c r="AA514" s="16"/>
      <c r="AB514" s="16"/>
      <c r="AC514" s="16"/>
      <c r="AD514" s="16"/>
      <c r="AE514" s="16"/>
      <c r="AF514" s="16"/>
      <c r="AG514" s="16"/>
      <c r="AH514" s="16"/>
      <c r="AI514" s="16"/>
      <c r="AJ514" s="16"/>
      <c r="AK514" s="16"/>
      <c r="AL514" s="16"/>
      <c r="AM514" s="16"/>
      <c r="AN514" s="16"/>
      <c r="AO514" s="16"/>
      <c r="AP514" s="16"/>
      <c r="AQ514" s="16"/>
      <c r="AR514" s="16"/>
      <c r="AS514" s="16"/>
      <c r="AT514" s="16"/>
      <c r="AU514" s="16"/>
      <c r="AV514" s="16"/>
      <c r="AW514" s="16"/>
      <c r="AX514" s="16"/>
      <c r="AY514" s="16"/>
      <c r="AZ514" s="16"/>
      <c r="BA514" s="16"/>
      <c r="BB514" s="16"/>
      <c r="BC514" s="16"/>
      <c r="BD514" s="16"/>
      <c r="BE514" s="16"/>
      <c r="BF514" s="16"/>
    </row>
    <row r="515" spans="5:58">
      <c r="E515" s="16"/>
      <c r="F515" s="16"/>
      <c r="G515" s="16"/>
      <c r="H515" s="16"/>
      <c r="I515" s="16"/>
      <c r="J515" s="16"/>
      <c r="K515" s="16"/>
      <c r="L515" s="16"/>
      <c r="M515" s="16"/>
      <c r="N515" s="16"/>
      <c r="O515" s="16"/>
      <c r="P515" s="16"/>
      <c r="Q515" s="16"/>
      <c r="R515" s="16"/>
      <c r="S515" s="16"/>
      <c r="T515" s="16"/>
      <c r="U515" s="16"/>
      <c r="V515" s="16"/>
      <c r="W515" s="16"/>
      <c r="X515" s="16"/>
      <c r="Y515" s="16"/>
      <c r="Z515" s="16"/>
      <c r="AA515" s="16"/>
      <c r="AB515" s="16"/>
      <c r="AC515" s="16"/>
      <c r="AD515" s="16"/>
      <c r="AE515" s="16"/>
      <c r="AF515" s="16"/>
      <c r="AG515" s="16"/>
      <c r="AH515" s="16"/>
      <c r="AI515" s="16"/>
      <c r="AJ515" s="16"/>
      <c r="AK515" s="16"/>
      <c r="AL515" s="16"/>
      <c r="AM515" s="16"/>
      <c r="AN515" s="16"/>
      <c r="AO515" s="16"/>
      <c r="AP515" s="16"/>
      <c r="AQ515" s="16"/>
      <c r="AR515" s="16"/>
      <c r="AS515" s="16"/>
      <c r="AT515" s="16"/>
      <c r="AU515" s="16"/>
      <c r="AV515" s="16"/>
      <c r="AW515" s="16"/>
      <c r="AX515" s="16"/>
      <c r="AY515" s="16"/>
      <c r="AZ515" s="16"/>
      <c r="BA515" s="16"/>
      <c r="BB515" s="16"/>
      <c r="BC515" s="16"/>
      <c r="BD515" s="16"/>
      <c r="BE515" s="16"/>
      <c r="BF515" s="16"/>
    </row>
    <row r="516" spans="5:58">
      <c r="E516" s="16"/>
      <c r="F516" s="16"/>
      <c r="G516" s="16"/>
      <c r="H516" s="16"/>
      <c r="I516" s="16"/>
      <c r="J516" s="16"/>
      <c r="K516" s="16"/>
      <c r="L516" s="16"/>
      <c r="M516" s="16"/>
      <c r="N516" s="16"/>
      <c r="O516" s="16"/>
      <c r="P516" s="16"/>
      <c r="Q516" s="16"/>
      <c r="R516" s="16"/>
      <c r="S516" s="16"/>
      <c r="T516" s="16"/>
      <c r="U516" s="16"/>
      <c r="V516" s="16"/>
      <c r="W516" s="16"/>
      <c r="X516" s="16"/>
      <c r="Y516" s="16"/>
      <c r="Z516" s="16"/>
      <c r="AA516" s="16"/>
      <c r="AB516" s="16"/>
      <c r="AC516" s="16"/>
      <c r="AD516" s="16"/>
      <c r="AE516" s="16"/>
      <c r="AF516" s="16"/>
      <c r="AG516" s="16"/>
      <c r="AH516" s="16"/>
      <c r="AI516" s="16"/>
      <c r="AJ516" s="16"/>
      <c r="AK516" s="16"/>
      <c r="AL516" s="16"/>
      <c r="AM516" s="16"/>
      <c r="AN516" s="16"/>
      <c r="AO516" s="16"/>
      <c r="AP516" s="16"/>
      <c r="AQ516" s="16"/>
      <c r="AR516" s="16"/>
      <c r="AS516" s="16"/>
      <c r="AT516" s="16"/>
      <c r="AU516" s="16"/>
      <c r="AV516" s="16"/>
      <c r="AW516" s="16"/>
      <c r="AX516" s="16"/>
      <c r="AY516" s="16"/>
      <c r="AZ516" s="16"/>
      <c r="BA516" s="16"/>
      <c r="BB516" s="16"/>
      <c r="BC516" s="16"/>
      <c r="BD516" s="16"/>
      <c r="BE516" s="16"/>
      <c r="BF516" s="16"/>
    </row>
    <row r="517" spans="5:58">
      <c r="E517" s="16"/>
      <c r="F517" s="16"/>
      <c r="G517" s="16"/>
      <c r="H517" s="16"/>
      <c r="I517" s="16"/>
      <c r="J517" s="16"/>
      <c r="K517" s="16"/>
      <c r="L517" s="16"/>
      <c r="M517" s="16"/>
      <c r="N517" s="16"/>
      <c r="O517" s="16"/>
      <c r="P517" s="16"/>
      <c r="Q517" s="16"/>
      <c r="R517" s="16"/>
      <c r="S517" s="16"/>
      <c r="T517" s="16"/>
      <c r="U517" s="16"/>
      <c r="V517" s="16"/>
      <c r="W517" s="16"/>
      <c r="X517" s="16"/>
      <c r="Y517" s="16"/>
      <c r="Z517" s="16"/>
      <c r="AA517" s="16"/>
      <c r="AB517" s="16"/>
      <c r="AC517" s="16"/>
      <c r="AD517" s="16"/>
      <c r="AE517" s="16"/>
      <c r="AF517" s="16"/>
      <c r="AG517" s="16"/>
      <c r="AH517" s="16"/>
      <c r="AI517" s="16"/>
      <c r="AJ517" s="16"/>
      <c r="AK517" s="16"/>
      <c r="AL517" s="16"/>
      <c r="AM517" s="16"/>
      <c r="AN517" s="16"/>
      <c r="AO517" s="16"/>
      <c r="AP517" s="16"/>
      <c r="AQ517" s="16"/>
      <c r="AR517" s="16"/>
      <c r="AS517" s="16"/>
      <c r="AT517" s="16"/>
      <c r="AU517" s="16"/>
      <c r="AV517" s="16"/>
      <c r="AW517" s="16"/>
      <c r="AX517" s="16"/>
      <c r="AY517" s="16"/>
      <c r="AZ517" s="16"/>
      <c r="BA517" s="16"/>
      <c r="BB517" s="16"/>
      <c r="BC517" s="16"/>
      <c r="BD517" s="16"/>
      <c r="BE517" s="16"/>
      <c r="BF517" s="16"/>
    </row>
    <row r="518" spans="5:58">
      <c r="E518" s="16"/>
      <c r="F518" s="16"/>
      <c r="G518" s="16"/>
      <c r="H518" s="16"/>
      <c r="I518" s="16"/>
      <c r="J518" s="16"/>
      <c r="K518" s="16"/>
      <c r="L518" s="16"/>
      <c r="M518" s="16"/>
      <c r="N518" s="16"/>
      <c r="O518" s="16"/>
      <c r="P518" s="16"/>
      <c r="Q518" s="16"/>
      <c r="R518" s="16"/>
      <c r="S518" s="16"/>
      <c r="T518" s="16"/>
      <c r="U518" s="16"/>
      <c r="V518" s="16"/>
      <c r="W518" s="16"/>
      <c r="X518" s="16"/>
      <c r="Y518" s="16"/>
      <c r="Z518" s="16"/>
      <c r="AA518" s="16"/>
      <c r="AB518" s="16"/>
      <c r="AC518" s="16"/>
      <c r="AD518" s="16"/>
      <c r="AE518" s="16"/>
      <c r="AF518" s="16"/>
      <c r="AG518" s="16"/>
      <c r="AH518" s="16"/>
      <c r="AI518" s="16"/>
      <c r="AJ518" s="16"/>
      <c r="AK518" s="16"/>
      <c r="AL518" s="16"/>
      <c r="AM518" s="16"/>
      <c r="AN518" s="16"/>
      <c r="AO518" s="16"/>
      <c r="AP518" s="16"/>
      <c r="AQ518" s="16"/>
      <c r="AR518" s="16"/>
      <c r="AS518" s="16"/>
      <c r="AT518" s="16"/>
      <c r="AU518" s="16"/>
      <c r="AV518" s="16"/>
      <c r="AW518" s="16"/>
      <c r="AX518" s="16"/>
      <c r="AY518" s="16"/>
      <c r="AZ518" s="16"/>
      <c r="BA518" s="16"/>
      <c r="BB518" s="16"/>
      <c r="BC518" s="16"/>
      <c r="BD518" s="16"/>
      <c r="BE518" s="16"/>
      <c r="BF518" s="16"/>
    </row>
    <row r="519" spans="5:58">
      <c r="E519" s="16"/>
      <c r="F519" s="16"/>
      <c r="G519" s="16"/>
      <c r="H519" s="16"/>
      <c r="I519" s="16"/>
      <c r="J519" s="16"/>
      <c r="K519" s="16"/>
      <c r="L519" s="16"/>
      <c r="M519" s="16"/>
      <c r="N519" s="16"/>
      <c r="O519" s="16"/>
      <c r="P519" s="16"/>
      <c r="Q519" s="16"/>
      <c r="R519" s="16"/>
      <c r="S519" s="16"/>
      <c r="T519" s="16"/>
      <c r="U519" s="16"/>
      <c r="V519" s="16"/>
      <c r="W519" s="16"/>
      <c r="X519" s="16"/>
      <c r="Y519" s="16"/>
      <c r="Z519" s="16"/>
      <c r="AA519" s="16"/>
      <c r="AB519" s="16"/>
      <c r="AC519" s="16"/>
      <c r="AD519" s="16"/>
      <c r="AE519" s="16"/>
      <c r="AF519" s="16"/>
      <c r="AG519" s="16"/>
      <c r="AH519" s="16"/>
      <c r="AI519" s="16"/>
      <c r="AJ519" s="16"/>
      <c r="AK519" s="16"/>
      <c r="AL519" s="16"/>
      <c r="AM519" s="16"/>
      <c r="AN519" s="16"/>
      <c r="AO519" s="16"/>
      <c r="AP519" s="16"/>
      <c r="AQ519" s="16"/>
      <c r="AR519" s="16"/>
      <c r="AS519" s="16"/>
      <c r="AT519" s="16"/>
      <c r="AU519" s="16"/>
      <c r="AV519" s="16"/>
      <c r="AW519" s="16"/>
      <c r="AX519" s="16"/>
      <c r="AY519" s="16"/>
      <c r="AZ519" s="16"/>
      <c r="BA519" s="16"/>
      <c r="BB519" s="16"/>
      <c r="BC519" s="16"/>
      <c r="BD519" s="16"/>
      <c r="BE519" s="16"/>
      <c r="BF519" s="16"/>
    </row>
    <row r="520" spans="5:58">
      <c r="E520" s="16"/>
      <c r="F520" s="16"/>
      <c r="G520" s="16"/>
      <c r="H520" s="16"/>
      <c r="I520" s="16"/>
      <c r="J520" s="16"/>
      <c r="K520" s="16"/>
      <c r="L520" s="16"/>
      <c r="M520" s="16"/>
      <c r="N520" s="16"/>
      <c r="O520" s="16"/>
      <c r="P520" s="16"/>
      <c r="Q520" s="16"/>
      <c r="R520" s="16"/>
      <c r="S520" s="16"/>
      <c r="T520" s="16"/>
      <c r="U520" s="16"/>
      <c r="V520" s="16"/>
      <c r="W520" s="16"/>
      <c r="X520" s="16"/>
      <c r="Y520" s="16"/>
      <c r="Z520" s="16"/>
      <c r="AA520" s="16"/>
      <c r="AB520" s="16"/>
      <c r="AC520" s="16"/>
      <c r="AD520" s="16"/>
      <c r="AE520" s="16"/>
      <c r="AF520" s="16"/>
      <c r="AG520" s="16"/>
      <c r="AH520" s="16"/>
      <c r="AI520" s="16"/>
      <c r="AJ520" s="16"/>
      <c r="AK520" s="16"/>
      <c r="AL520" s="16"/>
      <c r="AM520" s="16"/>
      <c r="AN520" s="16"/>
      <c r="AO520" s="16"/>
      <c r="AP520" s="16"/>
      <c r="AQ520" s="16"/>
      <c r="AR520" s="16"/>
      <c r="AS520" s="16"/>
      <c r="AT520" s="16"/>
      <c r="AU520" s="16"/>
      <c r="AV520" s="16"/>
      <c r="AW520" s="16"/>
      <c r="AX520" s="16"/>
      <c r="AY520" s="16"/>
      <c r="AZ520" s="16"/>
      <c r="BA520" s="16"/>
      <c r="BB520" s="16"/>
      <c r="BC520" s="16"/>
      <c r="BD520" s="16"/>
      <c r="BE520" s="16"/>
      <c r="BF520" s="16"/>
    </row>
    <row r="521" spans="5:58">
      <c r="E521" s="16"/>
      <c r="F521" s="16"/>
      <c r="G521" s="16"/>
      <c r="H521" s="16"/>
      <c r="I521" s="16"/>
      <c r="J521" s="16"/>
      <c r="K521" s="16"/>
      <c r="L521" s="16"/>
      <c r="M521" s="16"/>
      <c r="N521" s="16"/>
      <c r="O521" s="16"/>
      <c r="P521" s="16"/>
      <c r="Q521" s="16"/>
      <c r="R521" s="16"/>
      <c r="S521" s="16"/>
      <c r="T521" s="16"/>
      <c r="U521" s="16"/>
      <c r="V521" s="16"/>
      <c r="W521" s="16"/>
      <c r="X521" s="16"/>
      <c r="Y521" s="16"/>
      <c r="Z521" s="16"/>
      <c r="AA521" s="16"/>
      <c r="AB521" s="16"/>
      <c r="AC521" s="16"/>
      <c r="AD521" s="16"/>
      <c r="AE521" s="16"/>
      <c r="AF521" s="16"/>
      <c r="AG521" s="16"/>
      <c r="AH521" s="16"/>
      <c r="AI521" s="16"/>
      <c r="AJ521" s="16"/>
      <c r="AK521" s="16"/>
      <c r="AL521" s="16"/>
      <c r="AM521" s="16"/>
      <c r="AN521" s="16"/>
      <c r="AO521" s="16"/>
      <c r="AP521" s="16"/>
      <c r="AQ521" s="16"/>
      <c r="AR521" s="16"/>
      <c r="AS521" s="16"/>
      <c r="AT521" s="16"/>
      <c r="AU521" s="16"/>
      <c r="AV521" s="16"/>
      <c r="AW521" s="16"/>
      <c r="AX521" s="16"/>
      <c r="AY521" s="16"/>
      <c r="AZ521" s="16"/>
      <c r="BA521" s="16"/>
      <c r="BB521" s="16"/>
      <c r="BC521" s="16"/>
      <c r="BD521" s="16"/>
      <c r="BE521" s="16"/>
      <c r="BF521" s="16"/>
    </row>
    <row r="522" spans="5:58">
      <c r="E522" s="16"/>
      <c r="F522" s="16"/>
      <c r="G522" s="16"/>
      <c r="H522" s="16"/>
      <c r="I522" s="16"/>
      <c r="J522" s="16"/>
      <c r="K522" s="16"/>
      <c r="L522" s="16"/>
      <c r="M522" s="16"/>
      <c r="N522" s="16"/>
      <c r="O522" s="16"/>
      <c r="P522" s="16"/>
      <c r="Q522" s="16"/>
      <c r="R522" s="16"/>
      <c r="S522" s="16"/>
      <c r="T522" s="16"/>
      <c r="U522" s="16"/>
      <c r="V522" s="16"/>
      <c r="W522" s="16"/>
      <c r="X522" s="16"/>
      <c r="Y522" s="16"/>
      <c r="Z522" s="16"/>
      <c r="AA522" s="16"/>
      <c r="AB522" s="16"/>
      <c r="AC522" s="16"/>
      <c r="AD522" s="16"/>
      <c r="AE522" s="16"/>
      <c r="AF522" s="16"/>
      <c r="AG522" s="16"/>
      <c r="AH522" s="16"/>
      <c r="AI522" s="16"/>
      <c r="AJ522" s="16"/>
      <c r="AK522" s="16"/>
      <c r="AL522" s="16"/>
      <c r="AM522" s="16"/>
      <c r="AN522" s="16"/>
      <c r="AO522" s="16"/>
      <c r="AP522" s="16"/>
      <c r="AQ522" s="16"/>
      <c r="AR522" s="16"/>
      <c r="AS522" s="16"/>
      <c r="AT522" s="16"/>
      <c r="AU522" s="16"/>
      <c r="AV522" s="16"/>
      <c r="AW522" s="16"/>
      <c r="AX522" s="16"/>
      <c r="AY522" s="16"/>
      <c r="AZ522" s="16"/>
      <c r="BA522" s="16"/>
      <c r="BB522" s="16"/>
      <c r="BC522" s="16"/>
      <c r="BD522" s="16"/>
      <c r="BE522" s="16"/>
      <c r="BF522" s="16"/>
    </row>
    <row r="523" spans="5:58">
      <c r="E523" s="16"/>
      <c r="F523" s="16"/>
      <c r="G523" s="16"/>
      <c r="H523" s="16"/>
      <c r="I523" s="16"/>
      <c r="J523" s="16"/>
      <c r="K523" s="16"/>
      <c r="L523" s="16"/>
      <c r="M523" s="16"/>
      <c r="N523" s="16"/>
      <c r="O523" s="16"/>
      <c r="P523" s="16"/>
      <c r="Q523" s="16"/>
      <c r="R523" s="16"/>
      <c r="S523" s="16"/>
      <c r="T523" s="16"/>
      <c r="U523" s="16"/>
      <c r="V523" s="16"/>
      <c r="W523" s="16"/>
      <c r="X523" s="16"/>
      <c r="Y523" s="16"/>
      <c r="Z523" s="16"/>
      <c r="AA523" s="16"/>
      <c r="AB523" s="16"/>
      <c r="AC523" s="16"/>
      <c r="AD523" s="16"/>
      <c r="AE523" s="16"/>
      <c r="AF523" s="16"/>
      <c r="AG523" s="16"/>
      <c r="AH523" s="16"/>
      <c r="AI523" s="16"/>
      <c r="AJ523" s="16"/>
      <c r="AK523" s="16"/>
      <c r="AL523" s="16"/>
      <c r="AM523" s="16"/>
      <c r="AN523" s="16"/>
      <c r="AO523" s="16"/>
      <c r="AP523" s="16"/>
      <c r="AQ523" s="16"/>
      <c r="AR523" s="16"/>
      <c r="AS523" s="16"/>
      <c r="AT523" s="16"/>
      <c r="AU523" s="16"/>
      <c r="AV523" s="16"/>
      <c r="AW523" s="16"/>
      <c r="AX523" s="16"/>
      <c r="AY523" s="16"/>
      <c r="AZ523" s="16"/>
      <c r="BA523" s="16"/>
      <c r="BB523" s="16"/>
      <c r="BC523" s="16"/>
      <c r="BD523" s="16"/>
      <c r="BE523" s="16"/>
      <c r="BF523" s="16"/>
    </row>
    <row r="524" spans="5:58">
      <c r="E524" s="16"/>
      <c r="F524" s="16"/>
      <c r="G524" s="16"/>
      <c r="H524" s="16"/>
      <c r="I524" s="16"/>
      <c r="J524" s="16"/>
      <c r="K524" s="16"/>
      <c r="L524" s="16"/>
      <c r="M524" s="16"/>
      <c r="N524" s="16"/>
      <c r="O524" s="16"/>
      <c r="P524" s="16"/>
      <c r="Q524" s="16"/>
      <c r="R524" s="16"/>
      <c r="S524" s="16"/>
      <c r="T524" s="16"/>
      <c r="U524" s="16"/>
      <c r="V524" s="16"/>
      <c r="W524" s="16"/>
      <c r="X524" s="16"/>
      <c r="Y524" s="16"/>
      <c r="Z524" s="16"/>
      <c r="AA524" s="16"/>
      <c r="AB524" s="16"/>
      <c r="AC524" s="16"/>
      <c r="AD524" s="16"/>
      <c r="AE524" s="16"/>
      <c r="AF524" s="16"/>
      <c r="AG524" s="16"/>
      <c r="AH524" s="16"/>
      <c r="AI524" s="16"/>
      <c r="AJ524" s="16"/>
      <c r="AK524" s="16"/>
      <c r="AL524" s="16"/>
      <c r="AM524" s="16"/>
      <c r="AN524" s="16"/>
      <c r="AO524" s="16"/>
      <c r="AP524" s="16"/>
      <c r="AQ524" s="16"/>
      <c r="AR524" s="16"/>
      <c r="AS524" s="16"/>
      <c r="AT524" s="16"/>
      <c r="AU524" s="16"/>
      <c r="AV524" s="16"/>
      <c r="AW524" s="16"/>
      <c r="AX524" s="16"/>
      <c r="AY524" s="16"/>
      <c r="AZ524" s="16"/>
      <c r="BA524" s="16"/>
      <c r="BB524" s="16"/>
      <c r="BC524" s="16"/>
      <c r="BD524" s="16"/>
      <c r="BE524" s="16"/>
      <c r="BF524" s="16"/>
    </row>
    <row r="525" spans="5:58">
      <c r="E525" s="16"/>
      <c r="F525" s="16"/>
      <c r="G525" s="16"/>
      <c r="H525" s="16"/>
      <c r="I525" s="16"/>
      <c r="J525" s="16"/>
      <c r="K525" s="16"/>
      <c r="L525" s="16"/>
      <c r="M525" s="16"/>
      <c r="N525" s="16"/>
      <c r="O525" s="16"/>
      <c r="P525" s="16"/>
      <c r="Q525" s="16"/>
      <c r="R525" s="16"/>
      <c r="S525" s="16"/>
      <c r="T525" s="16"/>
      <c r="U525" s="16"/>
      <c r="V525" s="16"/>
      <c r="W525" s="16"/>
      <c r="X525" s="16"/>
      <c r="Y525" s="16"/>
      <c r="Z525" s="16"/>
      <c r="AA525" s="16"/>
      <c r="AB525" s="16"/>
      <c r="AC525" s="16"/>
      <c r="AD525" s="16"/>
      <c r="AE525" s="16"/>
      <c r="AF525" s="16"/>
      <c r="AG525" s="16"/>
      <c r="AH525" s="16"/>
      <c r="AI525" s="16"/>
      <c r="AJ525" s="16"/>
      <c r="AK525" s="16"/>
      <c r="AL525" s="16"/>
      <c r="AM525" s="16"/>
      <c r="AN525" s="16"/>
      <c r="AO525" s="16"/>
      <c r="AP525" s="16"/>
      <c r="AQ525" s="16"/>
      <c r="AR525" s="16"/>
      <c r="AS525" s="16"/>
      <c r="AT525" s="16"/>
      <c r="AU525" s="16"/>
      <c r="AV525" s="16"/>
      <c r="AW525" s="16"/>
      <c r="AX525" s="16"/>
      <c r="AY525" s="16"/>
      <c r="AZ525" s="16"/>
      <c r="BA525" s="16"/>
      <c r="BB525" s="16"/>
      <c r="BC525" s="16"/>
      <c r="BD525" s="16"/>
      <c r="BE525" s="16"/>
      <c r="BF525" s="16"/>
    </row>
    <row r="526" spans="5:58">
      <c r="E526" s="16"/>
      <c r="F526" s="16"/>
      <c r="G526" s="16"/>
      <c r="H526" s="16"/>
      <c r="I526" s="16"/>
      <c r="J526" s="16"/>
      <c r="K526" s="16"/>
      <c r="L526" s="16"/>
      <c r="M526" s="16"/>
      <c r="N526" s="16"/>
      <c r="O526" s="16"/>
      <c r="P526" s="16"/>
      <c r="Q526" s="16"/>
      <c r="R526" s="16"/>
      <c r="S526" s="16"/>
      <c r="T526" s="16"/>
      <c r="U526" s="16"/>
      <c r="V526" s="16"/>
      <c r="W526" s="16"/>
      <c r="X526" s="16"/>
      <c r="Y526" s="16"/>
      <c r="Z526" s="16"/>
      <c r="AA526" s="16"/>
      <c r="AB526" s="16"/>
      <c r="AC526" s="16"/>
      <c r="AD526" s="16"/>
      <c r="AE526" s="16"/>
      <c r="AF526" s="16"/>
      <c r="AG526" s="16"/>
      <c r="AH526" s="16"/>
      <c r="AI526" s="16"/>
      <c r="AJ526" s="16"/>
      <c r="AK526" s="16"/>
      <c r="AL526" s="16"/>
      <c r="AM526" s="16"/>
      <c r="AN526" s="16"/>
      <c r="AO526" s="16"/>
      <c r="AP526" s="16"/>
      <c r="AQ526" s="16"/>
      <c r="AR526" s="16"/>
      <c r="AS526" s="16"/>
      <c r="AT526" s="16"/>
      <c r="AU526" s="16"/>
      <c r="AV526" s="16"/>
      <c r="AW526" s="16"/>
      <c r="AX526" s="16"/>
      <c r="AY526" s="16"/>
      <c r="AZ526" s="16"/>
      <c r="BA526" s="16"/>
      <c r="BB526" s="16"/>
      <c r="BC526" s="16"/>
      <c r="BD526" s="16"/>
      <c r="BE526" s="16"/>
      <c r="BF526" s="16"/>
    </row>
    <row r="527" spans="5:58">
      <c r="E527" s="16"/>
      <c r="F527" s="16"/>
      <c r="G527" s="16"/>
      <c r="H527" s="16"/>
      <c r="I527" s="16"/>
      <c r="J527" s="16"/>
      <c r="K527" s="16"/>
      <c r="L527" s="16"/>
      <c r="M527" s="16"/>
      <c r="N527" s="16"/>
      <c r="O527" s="16"/>
      <c r="P527" s="16"/>
      <c r="Q527" s="16"/>
      <c r="R527" s="16"/>
      <c r="S527" s="16"/>
      <c r="T527" s="16"/>
      <c r="U527" s="16"/>
      <c r="V527" s="16"/>
      <c r="W527" s="16"/>
      <c r="X527" s="16"/>
      <c r="Y527" s="16"/>
      <c r="Z527" s="16"/>
      <c r="AA527" s="16"/>
      <c r="AB527" s="16"/>
      <c r="AC527" s="16"/>
      <c r="AD527" s="16"/>
      <c r="AE527" s="16"/>
      <c r="AF527" s="16"/>
      <c r="AG527" s="16"/>
      <c r="AH527" s="16"/>
      <c r="AI527" s="16"/>
      <c r="AJ527" s="16"/>
      <c r="AK527" s="16"/>
      <c r="AL527" s="16"/>
      <c r="AM527" s="16"/>
      <c r="AN527" s="16"/>
      <c r="AO527" s="16"/>
      <c r="AP527" s="16"/>
      <c r="AQ527" s="16"/>
      <c r="AR527" s="16"/>
      <c r="AS527" s="16"/>
      <c r="AT527" s="16"/>
      <c r="AU527" s="16"/>
      <c r="AV527" s="16"/>
      <c r="AW527" s="16"/>
      <c r="AX527" s="16"/>
      <c r="AY527" s="16"/>
      <c r="AZ527" s="16"/>
      <c r="BA527" s="16"/>
      <c r="BB527" s="16"/>
      <c r="BC527" s="16"/>
      <c r="BD527" s="16"/>
      <c r="BE527" s="16"/>
      <c r="BF527" s="16"/>
    </row>
    <row r="528" spans="5:58">
      <c r="E528" s="16"/>
      <c r="F528" s="16"/>
      <c r="G528" s="16"/>
      <c r="H528" s="16"/>
      <c r="I528" s="16"/>
      <c r="J528" s="16"/>
      <c r="K528" s="16"/>
      <c r="L528" s="16"/>
      <c r="M528" s="16"/>
      <c r="N528" s="16"/>
      <c r="O528" s="16"/>
      <c r="P528" s="16"/>
      <c r="Q528" s="16"/>
      <c r="R528" s="16"/>
      <c r="S528" s="16"/>
      <c r="T528" s="16"/>
      <c r="U528" s="16"/>
      <c r="V528" s="16"/>
      <c r="W528" s="16"/>
      <c r="X528" s="16"/>
      <c r="Y528" s="16"/>
      <c r="Z528" s="16"/>
      <c r="AA528" s="16"/>
      <c r="AB528" s="16"/>
      <c r="AC528" s="16"/>
      <c r="AD528" s="16"/>
      <c r="AE528" s="16"/>
      <c r="AF528" s="16"/>
      <c r="AG528" s="16"/>
      <c r="AH528" s="16"/>
      <c r="AI528" s="16"/>
      <c r="AJ528" s="16"/>
      <c r="AK528" s="16"/>
      <c r="AL528" s="16"/>
      <c r="AM528" s="16"/>
      <c r="AN528" s="16"/>
      <c r="AO528" s="16"/>
      <c r="AP528" s="16"/>
      <c r="AQ528" s="16"/>
      <c r="AR528" s="16"/>
      <c r="AS528" s="16"/>
      <c r="AT528" s="16"/>
      <c r="AU528" s="16"/>
      <c r="AV528" s="16"/>
      <c r="AW528" s="16"/>
      <c r="AX528" s="16"/>
      <c r="AY528" s="16"/>
      <c r="AZ528" s="16"/>
      <c r="BA528" s="16"/>
      <c r="BB528" s="16"/>
      <c r="BC528" s="16"/>
      <c r="BD528" s="16"/>
      <c r="BE528" s="16"/>
      <c r="BF528" s="16"/>
    </row>
    <row r="529" spans="5:58">
      <c r="E529" s="16"/>
      <c r="F529" s="16"/>
      <c r="G529" s="16"/>
      <c r="H529" s="16"/>
      <c r="I529" s="16"/>
      <c r="J529" s="16"/>
      <c r="K529" s="16"/>
      <c r="L529" s="16"/>
      <c r="M529" s="16"/>
      <c r="N529" s="16"/>
      <c r="O529" s="16"/>
      <c r="P529" s="16"/>
      <c r="Q529" s="16"/>
      <c r="R529" s="16"/>
      <c r="S529" s="16"/>
      <c r="T529" s="16"/>
      <c r="U529" s="16"/>
      <c r="V529" s="16"/>
      <c r="W529" s="16"/>
      <c r="X529" s="16"/>
      <c r="Y529" s="16"/>
      <c r="Z529" s="16"/>
      <c r="AA529" s="16"/>
      <c r="AB529" s="16"/>
      <c r="AC529" s="16"/>
      <c r="AD529" s="16"/>
      <c r="AE529" s="16"/>
      <c r="AF529" s="16"/>
      <c r="AG529" s="16"/>
      <c r="AH529" s="16"/>
      <c r="AI529" s="16"/>
      <c r="AJ529" s="16"/>
      <c r="AK529" s="16"/>
      <c r="AL529" s="16"/>
      <c r="AM529" s="16"/>
      <c r="AN529" s="16"/>
      <c r="AO529" s="16"/>
      <c r="AP529" s="16"/>
      <c r="AQ529" s="16"/>
      <c r="AR529" s="16"/>
      <c r="AS529" s="16"/>
      <c r="AT529" s="16"/>
      <c r="AU529" s="16"/>
      <c r="AV529" s="16"/>
      <c r="AW529" s="16"/>
      <c r="AX529" s="16"/>
      <c r="AY529" s="16"/>
      <c r="AZ529" s="16"/>
      <c r="BA529" s="16"/>
      <c r="BB529" s="16"/>
      <c r="BC529" s="16"/>
      <c r="BD529" s="16"/>
      <c r="BE529" s="16"/>
      <c r="BF529" s="16"/>
    </row>
    <row r="530" spans="5:58">
      <c r="E530" s="16"/>
      <c r="F530" s="16"/>
      <c r="G530" s="16"/>
      <c r="H530" s="16"/>
      <c r="I530" s="16"/>
      <c r="J530" s="16"/>
      <c r="K530" s="16"/>
      <c r="L530" s="16"/>
      <c r="M530" s="16"/>
      <c r="N530" s="16"/>
      <c r="O530" s="16"/>
      <c r="P530" s="16"/>
      <c r="Q530" s="16"/>
      <c r="R530" s="16"/>
      <c r="S530" s="16"/>
      <c r="T530" s="16"/>
      <c r="U530" s="16"/>
      <c r="V530" s="16"/>
      <c r="W530" s="16"/>
      <c r="X530" s="16"/>
      <c r="Y530" s="16"/>
      <c r="Z530" s="16"/>
      <c r="AA530" s="16"/>
      <c r="AB530" s="16"/>
      <c r="AC530" s="16"/>
      <c r="AD530" s="16"/>
      <c r="AE530" s="16"/>
      <c r="AF530" s="16"/>
      <c r="AG530" s="16"/>
      <c r="AH530" s="16"/>
      <c r="AI530" s="16"/>
      <c r="AJ530" s="16"/>
      <c r="AK530" s="16"/>
      <c r="AL530" s="16"/>
      <c r="AM530" s="16"/>
      <c r="AN530" s="16"/>
      <c r="AO530" s="16"/>
      <c r="AP530" s="16"/>
      <c r="AQ530" s="16"/>
      <c r="AR530" s="16"/>
      <c r="AS530" s="16"/>
      <c r="AT530" s="16"/>
      <c r="AU530" s="16"/>
      <c r="AV530" s="16"/>
      <c r="AW530" s="16"/>
      <c r="AX530" s="16"/>
      <c r="AY530" s="16"/>
      <c r="AZ530" s="16"/>
      <c r="BA530" s="16"/>
      <c r="BB530" s="16"/>
      <c r="BC530" s="16"/>
      <c r="BD530" s="16"/>
      <c r="BE530" s="16"/>
      <c r="BF530" s="16"/>
    </row>
    <row r="531" spans="5:58">
      <c r="E531" s="16"/>
      <c r="F531" s="16"/>
      <c r="G531" s="16"/>
      <c r="H531" s="16"/>
      <c r="I531" s="16"/>
      <c r="J531" s="16"/>
      <c r="K531" s="16"/>
      <c r="L531" s="16"/>
      <c r="M531" s="16"/>
      <c r="N531" s="16"/>
      <c r="O531" s="16"/>
      <c r="P531" s="16"/>
      <c r="Q531" s="16"/>
      <c r="R531" s="16"/>
      <c r="S531" s="16"/>
      <c r="T531" s="16"/>
      <c r="U531" s="16"/>
      <c r="V531" s="16"/>
      <c r="W531" s="16"/>
      <c r="X531" s="16"/>
      <c r="Y531" s="16"/>
      <c r="Z531" s="16"/>
      <c r="AA531" s="16"/>
      <c r="AB531" s="16"/>
      <c r="AC531" s="16"/>
      <c r="AD531" s="16"/>
      <c r="AE531" s="16"/>
      <c r="AF531" s="16"/>
      <c r="AG531" s="16"/>
      <c r="AH531" s="16"/>
      <c r="AI531" s="16"/>
      <c r="AJ531" s="16"/>
      <c r="AK531" s="16"/>
      <c r="AL531" s="16"/>
      <c r="AM531" s="16"/>
      <c r="AN531" s="16"/>
      <c r="AO531" s="16"/>
      <c r="AP531" s="16"/>
      <c r="AQ531" s="16"/>
      <c r="AR531" s="16"/>
      <c r="AS531" s="16"/>
      <c r="AT531" s="16"/>
      <c r="AU531" s="16"/>
      <c r="AV531" s="16"/>
      <c r="AW531" s="16"/>
      <c r="AX531" s="16"/>
      <c r="AY531" s="16"/>
      <c r="AZ531" s="16"/>
      <c r="BA531" s="16"/>
      <c r="BB531" s="16"/>
      <c r="BC531" s="16"/>
      <c r="BD531" s="16"/>
      <c r="BE531" s="16"/>
      <c r="BF531" s="16"/>
    </row>
    <row r="532" spans="5:58">
      <c r="E532" s="16"/>
      <c r="F532" s="16"/>
      <c r="G532" s="16"/>
      <c r="H532" s="16"/>
      <c r="I532" s="16"/>
      <c r="J532" s="16"/>
      <c r="K532" s="16"/>
      <c r="L532" s="16"/>
      <c r="M532" s="16"/>
      <c r="N532" s="16"/>
      <c r="O532" s="16"/>
      <c r="P532" s="16"/>
      <c r="Q532" s="16"/>
      <c r="R532" s="16"/>
      <c r="S532" s="16"/>
      <c r="T532" s="16"/>
      <c r="U532" s="16"/>
      <c r="V532" s="16"/>
      <c r="W532" s="16"/>
      <c r="X532" s="16"/>
      <c r="Y532" s="16"/>
      <c r="Z532" s="16"/>
      <c r="AA532" s="16"/>
      <c r="AB532" s="16"/>
      <c r="AC532" s="16"/>
      <c r="AD532" s="16"/>
      <c r="AE532" s="16"/>
      <c r="AF532" s="16"/>
      <c r="AG532" s="16"/>
      <c r="AH532" s="16"/>
      <c r="AI532" s="16"/>
      <c r="AJ532" s="16"/>
      <c r="AK532" s="16"/>
      <c r="AL532" s="16"/>
      <c r="AM532" s="16"/>
      <c r="AN532" s="16"/>
      <c r="AO532" s="16"/>
      <c r="AP532" s="16"/>
      <c r="AQ532" s="16"/>
      <c r="AR532" s="16"/>
      <c r="AS532" s="16"/>
      <c r="AT532" s="16"/>
      <c r="AU532" s="16"/>
      <c r="AV532" s="16"/>
      <c r="AW532" s="16"/>
      <c r="AX532" s="16"/>
      <c r="AY532" s="16"/>
      <c r="AZ532" s="16"/>
      <c r="BA532" s="16"/>
      <c r="BB532" s="16"/>
      <c r="BC532" s="16"/>
      <c r="BD532" s="16"/>
      <c r="BE532" s="16"/>
      <c r="BF532" s="16"/>
    </row>
    <row r="533" spans="5:58">
      <c r="E533" s="16"/>
      <c r="F533" s="16"/>
      <c r="G533" s="16"/>
      <c r="H533" s="16"/>
      <c r="I533" s="16"/>
      <c r="J533" s="16"/>
      <c r="K533" s="16"/>
      <c r="L533" s="16"/>
      <c r="M533" s="16"/>
      <c r="N533" s="16"/>
      <c r="O533" s="16"/>
      <c r="P533" s="16"/>
      <c r="Q533" s="16"/>
      <c r="R533" s="16"/>
      <c r="S533" s="16"/>
      <c r="T533" s="16"/>
      <c r="U533" s="16"/>
      <c r="V533" s="16"/>
      <c r="W533" s="16"/>
      <c r="X533" s="16"/>
      <c r="Y533" s="16"/>
      <c r="Z533" s="16"/>
      <c r="AA533" s="16"/>
      <c r="AB533" s="16"/>
      <c r="AC533" s="16"/>
      <c r="AD533" s="16"/>
      <c r="AE533" s="16"/>
      <c r="AF533" s="16"/>
      <c r="AG533" s="16"/>
      <c r="AH533" s="16"/>
      <c r="AI533" s="16"/>
      <c r="AJ533" s="16"/>
      <c r="AK533" s="16"/>
      <c r="AL533" s="16"/>
      <c r="AM533" s="16"/>
      <c r="AN533" s="16"/>
      <c r="AO533" s="16"/>
      <c r="AP533" s="16"/>
      <c r="AQ533" s="16"/>
      <c r="AR533" s="16"/>
      <c r="AS533" s="16"/>
      <c r="AT533" s="16"/>
      <c r="AU533" s="16"/>
      <c r="AV533" s="16"/>
      <c r="AW533" s="16"/>
      <c r="AX533" s="16"/>
      <c r="AY533" s="16"/>
      <c r="AZ533" s="16"/>
      <c r="BA533" s="16"/>
      <c r="BB533" s="16"/>
      <c r="BC533" s="16"/>
      <c r="BD533" s="16"/>
      <c r="BE533" s="16"/>
      <c r="BF533" s="16"/>
    </row>
    <row r="534" spans="5:58">
      <c r="E534" s="16"/>
      <c r="F534" s="16"/>
      <c r="G534" s="16"/>
      <c r="H534" s="16"/>
      <c r="I534" s="16"/>
      <c r="J534" s="16"/>
      <c r="K534" s="16"/>
      <c r="L534" s="16"/>
      <c r="M534" s="16"/>
      <c r="N534" s="16"/>
      <c r="O534" s="16"/>
      <c r="P534" s="16"/>
      <c r="Q534" s="16"/>
      <c r="R534" s="16"/>
      <c r="S534" s="16"/>
      <c r="T534" s="16"/>
      <c r="U534" s="16"/>
      <c r="V534" s="16"/>
      <c r="W534" s="16"/>
      <c r="X534" s="16"/>
      <c r="Y534" s="16"/>
      <c r="Z534" s="16"/>
      <c r="AA534" s="16"/>
      <c r="AB534" s="16"/>
      <c r="AC534" s="16"/>
      <c r="AD534" s="16"/>
      <c r="AE534" s="16"/>
      <c r="AF534" s="16"/>
      <c r="AG534" s="16"/>
      <c r="AH534" s="16"/>
      <c r="AI534" s="16"/>
      <c r="AJ534" s="16"/>
      <c r="AK534" s="16"/>
      <c r="AL534" s="16"/>
      <c r="AM534" s="16"/>
      <c r="AN534" s="16"/>
      <c r="AO534" s="16"/>
      <c r="AP534" s="16"/>
      <c r="AQ534" s="16"/>
      <c r="AR534" s="16"/>
      <c r="AS534" s="16"/>
      <c r="AT534" s="16"/>
      <c r="AU534" s="16"/>
      <c r="AV534" s="16"/>
      <c r="AW534" s="16"/>
      <c r="AX534" s="16"/>
      <c r="AY534" s="16"/>
      <c r="AZ534" s="16"/>
      <c r="BA534" s="16"/>
      <c r="BB534" s="16"/>
      <c r="BC534" s="16"/>
      <c r="BD534" s="16"/>
      <c r="BE534" s="16"/>
      <c r="BF534" s="16"/>
    </row>
    <row r="535" spans="5:58">
      <c r="E535" s="16"/>
      <c r="F535" s="16"/>
      <c r="G535" s="16"/>
      <c r="H535" s="16"/>
      <c r="I535" s="16"/>
      <c r="J535" s="16"/>
      <c r="K535" s="16"/>
      <c r="L535" s="16"/>
      <c r="M535" s="16"/>
      <c r="N535" s="16"/>
      <c r="O535" s="16"/>
      <c r="P535" s="16"/>
      <c r="Q535" s="16"/>
      <c r="R535" s="16"/>
      <c r="S535" s="16"/>
      <c r="T535" s="16"/>
      <c r="U535" s="16"/>
      <c r="V535" s="16"/>
      <c r="W535" s="16"/>
      <c r="X535" s="16"/>
      <c r="Y535" s="16"/>
      <c r="Z535" s="16"/>
      <c r="AA535" s="16"/>
      <c r="AB535" s="16"/>
      <c r="AC535" s="16"/>
      <c r="AD535" s="16"/>
      <c r="AE535" s="16"/>
      <c r="AF535" s="16"/>
      <c r="AG535" s="16"/>
      <c r="AH535" s="16"/>
      <c r="AI535" s="16"/>
      <c r="AJ535" s="16"/>
      <c r="AK535" s="16"/>
      <c r="AL535" s="16"/>
      <c r="AM535" s="16"/>
      <c r="AN535" s="16"/>
      <c r="AO535" s="16"/>
      <c r="AP535" s="16"/>
      <c r="AQ535" s="16"/>
      <c r="AR535" s="16"/>
      <c r="AS535" s="16"/>
      <c r="AT535" s="16"/>
      <c r="AU535" s="16"/>
      <c r="AV535" s="16"/>
      <c r="AW535" s="16"/>
      <c r="AX535" s="16"/>
      <c r="AY535" s="16"/>
      <c r="AZ535" s="16"/>
      <c r="BA535" s="16"/>
      <c r="BB535" s="16"/>
      <c r="BC535" s="16"/>
      <c r="BD535" s="16"/>
      <c r="BE535" s="16"/>
      <c r="BF535" s="16"/>
    </row>
    <row r="536" spans="5:58">
      <c r="E536" s="16"/>
      <c r="F536" s="16"/>
      <c r="G536" s="16"/>
      <c r="H536" s="16"/>
      <c r="I536" s="16"/>
      <c r="J536" s="16"/>
      <c r="K536" s="16"/>
      <c r="L536" s="16"/>
      <c r="M536" s="16"/>
      <c r="N536" s="16"/>
      <c r="O536" s="16"/>
      <c r="P536" s="16"/>
      <c r="Q536" s="16"/>
      <c r="R536" s="16"/>
      <c r="S536" s="16"/>
      <c r="T536" s="16"/>
      <c r="U536" s="16"/>
      <c r="V536" s="16"/>
      <c r="W536" s="16"/>
      <c r="X536" s="16"/>
      <c r="Y536" s="16"/>
      <c r="Z536" s="16"/>
      <c r="AA536" s="16"/>
      <c r="AB536" s="16"/>
      <c r="AC536" s="16"/>
      <c r="AD536" s="16"/>
      <c r="AE536" s="16"/>
      <c r="AF536" s="16"/>
      <c r="AG536" s="16"/>
      <c r="AH536" s="16"/>
      <c r="AI536" s="16"/>
      <c r="AJ536" s="16"/>
      <c r="AK536" s="16"/>
      <c r="AL536" s="16"/>
      <c r="AM536" s="16"/>
      <c r="AN536" s="16"/>
      <c r="AO536" s="16"/>
      <c r="AP536" s="16"/>
      <c r="AQ536" s="16"/>
      <c r="AR536" s="16"/>
      <c r="AS536" s="16"/>
      <c r="AT536" s="16"/>
      <c r="AU536" s="16"/>
      <c r="AV536" s="16"/>
      <c r="AW536" s="16"/>
      <c r="AX536" s="16"/>
      <c r="AY536" s="16"/>
      <c r="AZ536" s="16"/>
      <c r="BA536" s="16"/>
      <c r="BB536" s="16"/>
      <c r="BC536" s="16"/>
      <c r="BD536" s="16"/>
      <c r="BE536" s="16"/>
      <c r="BF536" s="16"/>
    </row>
    <row r="537" spans="5:58">
      <c r="E537" s="16"/>
      <c r="F537" s="16"/>
      <c r="G537" s="16"/>
      <c r="H537" s="16"/>
      <c r="I537" s="16"/>
      <c r="J537" s="16"/>
      <c r="K537" s="16"/>
      <c r="L537" s="16"/>
      <c r="M537" s="16"/>
      <c r="N537" s="16"/>
      <c r="O537" s="16"/>
      <c r="P537" s="16"/>
      <c r="Q537" s="16"/>
      <c r="R537" s="16"/>
      <c r="S537" s="16"/>
      <c r="T537" s="16"/>
      <c r="U537" s="16"/>
      <c r="V537" s="16"/>
      <c r="W537" s="16"/>
      <c r="X537" s="16"/>
      <c r="Y537" s="16"/>
      <c r="Z537" s="16"/>
      <c r="AA537" s="16"/>
      <c r="AB537" s="16"/>
      <c r="AC537" s="16"/>
      <c r="AD537" s="16"/>
      <c r="AE537" s="16"/>
      <c r="AF537" s="16"/>
      <c r="AG537" s="16"/>
      <c r="AH537" s="16"/>
      <c r="AI537" s="16"/>
      <c r="AJ537" s="16"/>
      <c r="AK537" s="16"/>
      <c r="AL537" s="16"/>
      <c r="AM537" s="16"/>
      <c r="AN537" s="16"/>
      <c r="AO537" s="16"/>
      <c r="AP537" s="16"/>
      <c r="AQ537" s="16"/>
      <c r="AR537" s="16"/>
      <c r="AS537" s="16"/>
      <c r="AT537" s="16"/>
      <c r="AU537" s="16"/>
      <c r="AV537" s="16"/>
      <c r="AW537" s="16"/>
      <c r="AX537" s="16"/>
      <c r="AY537" s="16"/>
      <c r="AZ537" s="16"/>
      <c r="BA537" s="16"/>
      <c r="BB537" s="16"/>
      <c r="BC537" s="16"/>
      <c r="BD537" s="16"/>
      <c r="BE537" s="16"/>
      <c r="BF537" s="16"/>
    </row>
    <row r="538" spans="5:58">
      <c r="E538" s="16"/>
      <c r="F538" s="16"/>
      <c r="G538" s="16"/>
      <c r="H538" s="16"/>
      <c r="I538" s="16"/>
      <c r="J538" s="16"/>
      <c r="K538" s="16"/>
      <c r="L538" s="16"/>
      <c r="M538" s="16"/>
      <c r="N538" s="16"/>
      <c r="O538" s="16"/>
      <c r="P538" s="16"/>
      <c r="Q538" s="16"/>
      <c r="R538" s="16"/>
      <c r="S538" s="16"/>
      <c r="T538" s="16"/>
      <c r="U538" s="16"/>
      <c r="V538" s="16"/>
      <c r="W538" s="16"/>
      <c r="X538" s="16"/>
      <c r="Y538" s="16"/>
      <c r="Z538" s="16"/>
      <c r="AA538" s="16"/>
      <c r="AB538" s="16"/>
      <c r="AC538" s="16"/>
      <c r="AD538" s="16"/>
      <c r="AE538" s="16"/>
      <c r="AF538" s="16"/>
      <c r="AG538" s="16"/>
      <c r="AH538" s="16"/>
      <c r="AI538" s="16"/>
      <c r="AJ538" s="16"/>
      <c r="AK538" s="16"/>
      <c r="AL538" s="16"/>
      <c r="AM538" s="16"/>
      <c r="AN538" s="16"/>
      <c r="AO538" s="16"/>
      <c r="AP538" s="16"/>
      <c r="AQ538" s="16"/>
      <c r="AR538" s="16"/>
      <c r="AS538" s="16"/>
      <c r="AT538" s="16"/>
      <c r="AU538" s="16"/>
      <c r="AV538" s="16"/>
      <c r="AW538" s="16"/>
      <c r="AX538" s="16"/>
      <c r="AY538" s="16"/>
      <c r="AZ538" s="16"/>
      <c r="BA538" s="16"/>
      <c r="BB538" s="16"/>
      <c r="BC538" s="16"/>
      <c r="BD538" s="16"/>
      <c r="BE538" s="16"/>
      <c r="BF538" s="16"/>
    </row>
    <row r="539" spans="5:58">
      <c r="E539" s="16"/>
      <c r="F539" s="16"/>
      <c r="G539" s="16"/>
      <c r="H539" s="16"/>
      <c r="I539" s="16"/>
      <c r="J539" s="16"/>
      <c r="K539" s="16"/>
      <c r="L539" s="16"/>
      <c r="M539" s="16"/>
      <c r="N539" s="16"/>
      <c r="O539" s="16"/>
      <c r="P539" s="16"/>
      <c r="Q539" s="16"/>
      <c r="R539" s="16"/>
      <c r="S539" s="16"/>
      <c r="T539" s="16"/>
      <c r="U539" s="16"/>
      <c r="V539" s="16"/>
      <c r="W539" s="16"/>
      <c r="X539" s="16"/>
      <c r="Y539" s="16"/>
      <c r="Z539" s="16"/>
      <c r="AA539" s="16"/>
      <c r="AB539" s="16"/>
      <c r="AC539" s="16"/>
      <c r="AD539" s="16"/>
      <c r="AE539" s="16"/>
      <c r="AF539" s="16"/>
      <c r="AG539" s="16"/>
      <c r="AH539" s="16"/>
      <c r="AI539" s="16"/>
      <c r="AJ539" s="16"/>
      <c r="AK539" s="16"/>
      <c r="AL539" s="16"/>
      <c r="AM539" s="16"/>
      <c r="AN539" s="16"/>
      <c r="AO539" s="16"/>
      <c r="AP539" s="16"/>
      <c r="AQ539" s="16"/>
      <c r="AR539" s="16"/>
      <c r="AS539" s="16"/>
      <c r="AT539" s="16"/>
      <c r="AU539" s="16"/>
      <c r="AV539" s="16"/>
      <c r="AW539" s="16"/>
      <c r="AX539" s="16"/>
      <c r="AY539" s="16"/>
      <c r="AZ539" s="16"/>
      <c r="BA539" s="16"/>
      <c r="BB539" s="16"/>
      <c r="BC539" s="16"/>
      <c r="BD539" s="16"/>
      <c r="BE539" s="16"/>
      <c r="BF539" s="16"/>
    </row>
    <row r="540" spans="5:58">
      <c r="E540" s="16"/>
      <c r="F540" s="16"/>
      <c r="G540" s="16"/>
      <c r="H540" s="16"/>
      <c r="I540" s="16"/>
      <c r="J540" s="16"/>
      <c r="K540" s="16"/>
      <c r="L540" s="16"/>
      <c r="M540" s="16"/>
      <c r="N540" s="16"/>
      <c r="O540" s="16"/>
      <c r="P540" s="16"/>
      <c r="Q540" s="16"/>
      <c r="R540" s="16"/>
      <c r="S540" s="16"/>
      <c r="T540" s="16"/>
      <c r="U540" s="16"/>
      <c r="V540" s="16"/>
      <c r="W540" s="16"/>
      <c r="X540" s="16"/>
      <c r="Y540" s="16"/>
      <c r="Z540" s="16"/>
      <c r="AA540" s="16"/>
      <c r="AB540" s="16"/>
      <c r="AC540" s="16"/>
      <c r="AD540" s="16"/>
      <c r="AE540" s="16"/>
      <c r="AF540" s="16"/>
      <c r="AG540" s="16"/>
      <c r="AH540" s="16"/>
      <c r="AI540" s="16"/>
      <c r="AJ540" s="16"/>
      <c r="AK540" s="16"/>
      <c r="AL540" s="16"/>
      <c r="AM540" s="16"/>
      <c r="AN540" s="16"/>
      <c r="AO540" s="16"/>
      <c r="AP540" s="16"/>
      <c r="AQ540" s="16"/>
      <c r="AR540" s="16"/>
      <c r="AS540" s="16"/>
      <c r="AT540" s="16"/>
      <c r="AU540" s="16"/>
      <c r="AV540" s="16"/>
      <c r="AW540" s="16"/>
      <c r="AX540" s="16"/>
      <c r="AY540" s="16"/>
      <c r="AZ540" s="16"/>
      <c r="BA540" s="16"/>
      <c r="BB540" s="16"/>
      <c r="BC540" s="16"/>
      <c r="BD540" s="16"/>
      <c r="BE540" s="16"/>
      <c r="BF540" s="16"/>
    </row>
    <row r="541" spans="5:58">
      <c r="E541" s="16"/>
      <c r="F541" s="16"/>
      <c r="G541" s="16"/>
      <c r="H541" s="16"/>
      <c r="I541" s="16"/>
      <c r="J541" s="16"/>
      <c r="K541" s="16"/>
      <c r="L541" s="16"/>
      <c r="M541" s="16"/>
      <c r="N541" s="16"/>
      <c r="O541" s="16"/>
      <c r="P541" s="16"/>
      <c r="Q541" s="16"/>
      <c r="R541" s="16"/>
      <c r="S541" s="16"/>
      <c r="T541" s="16"/>
      <c r="U541" s="16"/>
      <c r="V541" s="16"/>
      <c r="W541" s="16"/>
      <c r="X541" s="16"/>
      <c r="Y541" s="16"/>
      <c r="Z541" s="16"/>
      <c r="AA541" s="16"/>
      <c r="AB541" s="16"/>
      <c r="AC541" s="16"/>
      <c r="AD541" s="16"/>
      <c r="AE541" s="16"/>
      <c r="AF541" s="16"/>
      <c r="AG541" s="16"/>
      <c r="AH541" s="16"/>
      <c r="AI541" s="16"/>
      <c r="AJ541" s="16"/>
      <c r="AK541" s="16"/>
      <c r="AL541" s="16"/>
      <c r="AM541" s="16"/>
      <c r="AN541" s="16"/>
      <c r="AO541" s="16"/>
      <c r="AP541" s="16"/>
      <c r="AQ541" s="16"/>
      <c r="AR541" s="16"/>
      <c r="AS541" s="16"/>
      <c r="AT541" s="16"/>
      <c r="AU541" s="16"/>
      <c r="AV541" s="16"/>
      <c r="AW541" s="16"/>
      <c r="AX541" s="16"/>
      <c r="AY541" s="16"/>
      <c r="AZ541" s="16"/>
      <c r="BA541" s="16"/>
      <c r="BB541" s="16"/>
      <c r="BC541" s="16"/>
      <c r="BD541" s="16"/>
      <c r="BE541" s="16"/>
      <c r="BF541" s="16"/>
    </row>
    <row r="542" spans="5:58">
      <c r="E542" s="16"/>
      <c r="F542" s="16"/>
      <c r="G542" s="16"/>
      <c r="H542" s="16"/>
      <c r="I542" s="16"/>
      <c r="J542" s="16"/>
      <c r="K542" s="16"/>
      <c r="L542" s="16"/>
      <c r="M542" s="16"/>
      <c r="N542" s="16"/>
      <c r="O542" s="16"/>
      <c r="P542" s="16"/>
      <c r="Q542" s="16"/>
      <c r="R542" s="16"/>
      <c r="S542" s="16"/>
      <c r="T542" s="16"/>
      <c r="U542" s="16"/>
      <c r="V542" s="16"/>
      <c r="W542" s="16"/>
      <c r="X542" s="16"/>
      <c r="Y542" s="16"/>
      <c r="Z542" s="16"/>
      <c r="AA542" s="16"/>
      <c r="AB542" s="16"/>
      <c r="AC542" s="16"/>
      <c r="AD542" s="16"/>
      <c r="AE542" s="16"/>
      <c r="AF542" s="16"/>
      <c r="AG542" s="16"/>
      <c r="AH542" s="16"/>
      <c r="AI542" s="16"/>
      <c r="AJ542" s="16"/>
      <c r="AK542" s="16"/>
      <c r="AL542" s="16"/>
      <c r="AM542" s="16"/>
      <c r="AN542" s="16"/>
      <c r="AO542" s="16"/>
      <c r="AP542" s="16"/>
      <c r="AQ542" s="16"/>
      <c r="AR542" s="16"/>
      <c r="AS542" s="16"/>
      <c r="AT542" s="16"/>
      <c r="AU542" s="16"/>
      <c r="AV542" s="16"/>
      <c r="AW542" s="16"/>
      <c r="AX542" s="16"/>
      <c r="AY542" s="16"/>
      <c r="AZ542" s="16"/>
      <c r="BA542" s="16"/>
      <c r="BB542" s="16"/>
      <c r="BC542" s="16"/>
      <c r="BD542" s="16"/>
      <c r="BE542" s="16"/>
      <c r="BF542" s="16"/>
    </row>
    <row r="543" spans="5:58">
      <c r="E543" s="16"/>
      <c r="F543" s="16"/>
      <c r="G543" s="16"/>
      <c r="H543" s="16"/>
      <c r="I543" s="16"/>
      <c r="J543" s="16"/>
      <c r="K543" s="16"/>
      <c r="L543" s="16"/>
      <c r="M543" s="16"/>
      <c r="N543" s="16"/>
      <c r="O543" s="16"/>
      <c r="P543" s="16"/>
      <c r="Q543" s="16"/>
      <c r="R543" s="16"/>
      <c r="S543" s="16"/>
      <c r="T543" s="16"/>
      <c r="U543" s="16"/>
      <c r="V543" s="16"/>
      <c r="W543" s="16"/>
      <c r="X543" s="16"/>
      <c r="Y543" s="16"/>
      <c r="Z543" s="16"/>
      <c r="AA543" s="16"/>
      <c r="AB543" s="16"/>
      <c r="AC543" s="16"/>
      <c r="AD543" s="16"/>
      <c r="AE543" s="16"/>
      <c r="AF543" s="16"/>
      <c r="AG543" s="16"/>
      <c r="AH543" s="16"/>
      <c r="AI543" s="16"/>
      <c r="AJ543" s="16"/>
      <c r="AK543" s="16"/>
      <c r="AL543" s="16"/>
      <c r="AM543" s="16"/>
      <c r="AN543" s="16"/>
      <c r="AO543" s="16"/>
      <c r="AP543" s="16"/>
      <c r="AQ543" s="16"/>
      <c r="AR543" s="16"/>
      <c r="AS543" s="16"/>
      <c r="AT543" s="16"/>
      <c r="AU543" s="16"/>
      <c r="AV543" s="16"/>
      <c r="AW543" s="16"/>
      <c r="AX543" s="16"/>
      <c r="AY543" s="16"/>
      <c r="AZ543" s="16"/>
      <c r="BA543" s="16"/>
      <c r="BB543" s="16"/>
      <c r="BC543" s="16"/>
      <c r="BD543" s="16"/>
      <c r="BE543" s="16"/>
      <c r="BF543" s="16"/>
    </row>
    <row r="544" spans="5:58">
      <c r="E544" s="16"/>
      <c r="F544" s="16"/>
      <c r="G544" s="16"/>
      <c r="H544" s="16"/>
      <c r="I544" s="16"/>
      <c r="J544" s="16"/>
      <c r="K544" s="16"/>
      <c r="L544" s="16"/>
      <c r="M544" s="16"/>
      <c r="N544" s="16"/>
      <c r="O544" s="16"/>
      <c r="P544" s="16"/>
      <c r="Q544" s="16"/>
      <c r="R544" s="16"/>
      <c r="S544" s="16"/>
      <c r="T544" s="16"/>
      <c r="U544" s="16"/>
      <c r="V544" s="16"/>
      <c r="W544" s="16"/>
      <c r="X544" s="16"/>
      <c r="Y544" s="16"/>
      <c r="Z544" s="16"/>
      <c r="AA544" s="16"/>
      <c r="AB544" s="16"/>
      <c r="AC544" s="16"/>
      <c r="AD544" s="16"/>
      <c r="AE544" s="16"/>
      <c r="AF544" s="16"/>
      <c r="AG544" s="16"/>
      <c r="AH544" s="16"/>
      <c r="AI544" s="16"/>
      <c r="AJ544" s="16"/>
      <c r="AK544" s="16"/>
      <c r="AL544" s="16"/>
      <c r="AM544" s="16"/>
      <c r="AN544" s="16"/>
      <c r="AO544" s="16"/>
      <c r="AP544" s="16"/>
      <c r="AQ544" s="16"/>
      <c r="AR544" s="16"/>
      <c r="AS544" s="16"/>
      <c r="AT544" s="16"/>
      <c r="AU544" s="16"/>
      <c r="AV544" s="16"/>
      <c r="AW544" s="16"/>
      <c r="AX544" s="16"/>
      <c r="AY544" s="16"/>
      <c r="AZ544" s="16"/>
      <c r="BA544" s="16"/>
      <c r="BB544" s="16"/>
      <c r="BC544" s="16"/>
      <c r="BD544" s="16"/>
      <c r="BE544" s="16"/>
      <c r="BF544" s="16"/>
    </row>
    <row r="545" spans="5:58">
      <c r="E545" s="16"/>
      <c r="F545" s="16"/>
      <c r="G545" s="16"/>
      <c r="H545" s="16"/>
      <c r="I545" s="16"/>
      <c r="J545" s="16"/>
      <c r="K545" s="16"/>
      <c r="L545" s="16"/>
      <c r="M545" s="16"/>
      <c r="N545" s="16"/>
      <c r="O545" s="16"/>
      <c r="P545" s="16"/>
      <c r="Q545" s="16"/>
      <c r="R545" s="16"/>
      <c r="S545" s="16"/>
      <c r="T545" s="16"/>
      <c r="U545" s="16"/>
      <c r="V545" s="16"/>
      <c r="W545" s="16"/>
      <c r="X545" s="16"/>
      <c r="Y545" s="16"/>
      <c r="Z545" s="16"/>
      <c r="AA545" s="16"/>
      <c r="AB545" s="16"/>
      <c r="AC545" s="16"/>
      <c r="AD545" s="16"/>
      <c r="AE545" s="16"/>
      <c r="AF545" s="16"/>
      <c r="AG545" s="16"/>
      <c r="AH545" s="16"/>
      <c r="AI545" s="16"/>
      <c r="AJ545" s="16"/>
      <c r="AK545" s="16"/>
      <c r="AL545" s="16"/>
      <c r="AM545" s="16"/>
      <c r="AN545" s="16"/>
      <c r="AO545" s="16"/>
      <c r="AP545" s="16"/>
      <c r="AQ545" s="16"/>
      <c r="AR545" s="16"/>
      <c r="AS545" s="16"/>
      <c r="AT545" s="16"/>
      <c r="AU545" s="16"/>
      <c r="AV545" s="16"/>
      <c r="AW545" s="16"/>
      <c r="AX545" s="16"/>
      <c r="AY545" s="16"/>
      <c r="AZ545" s="16"/>
      <c r="BA545" s="16"/>
      <c r="BB545" s="16"/>
      <c r="BC545" s="16"/>
      <c r="BD545" s="16"/>
      <c r="BE545" s="16"/>
      <c r="BF545" s="16"/>
    </row>
    <row r="546" spans="5:58">
      <c r="E546" s="16"/>
      <c r="F546" s="16"/>
      <c r="G546" s="16"/>
      <c r="H546" s="16"/>
      <c r="I546" s="16"/>
      <c r="J546" s="16"/>
      <c r="K546" s="16"/>
      <c r="L546" s="16"/>
      <c r="M546" s="16"/>
      <c r="N546" s="16"/>
      <c r="O546" s="16"/>
      <c r="P546" s="16"/>
      <c r="Q546" s="16"/>
      <c r="R546" s="16"/>
      <c r="S546" s="16"/>
      <c r="T546" s="16"/>
      <c r="U546" s="16"/>
      <c r="V546" s="16"/>
      <c r="W546" s="16"/>
      <c r="X546" s="16"/>
      <c r="Y546" s="16"/>
      <c r="Z546" s="16"/>
      <c r="AA546" s="16"/>
      <c r="AB546" s="16"/>
      <c r="AC546" s="16"/>
      <c r="AD546" s="16"/>
      <c r="AE546" s="16"/>
      <c r="AF546" s="16"/>
      <c r="AG546" s="16"/>
      <c r="AH546" s="16"/>
      <c r="AI546" s="16"/>
      <c r="AJ546" s="16"/>
      <c r="AK546" s="16"/>
      <c r="AL546" s="16"/>
      <c r="AM546" s="16"/>
      <c r="AN546" s="16"/>
      <c r="AO546" s="16"/>
      <c r="AP546" s="16"/>
      <c r="AQ546" s="16"/>
      <c r="AR546" s="16"/>
      <c r="AS546" s="16"/>
      <c r="AT546" s="16"/>
      <c r="AU546" s="16"/>
      <c r="AV546" s="16"/>
      <c r="AW546" s="16"/>
      <c r="AX546" s="16"/>
      <c r="AY546" s="16"/>
      <c r="AZ546" s="16"/>
      <c r="BA546" s="16"/>
      <c r="BB546" s="16"/>
      <c r="BC546" s="16"/>
      <c r="BD546" s="16"/>
      <c r="BE546" s="16"/>
      <c r="BF546" s="16"/>
    </row>
    <row r="547" spans="5:58">
      <c r="E547" s="16"/>
      <c r="F547" s="16"/>
      <c r="G547" s="16"/>
      <c r="H547" s="16"/>
      <c r="I547" s="16"/>
      <c r="J547" s="16"/>
      <c r="K547" s="16"/>
      <c r="L547" s="16"/>
      <c r="M547" s="16"/>
      <c r="N547" s="16"/>
      <c r="O547" s="16"/>
      <c r="P547" s="16"/>
      <c r="Q547" s="16"/>
      <c r="R547" s="16"/>
      <c r="S547" s="16"/>
      <c r="T547" s="16"/>
      <c r="U547" s="16"/>
      <c r="V547" s="16"/>
      <c r="W547" s="16"/>
      <c r="X547" s="16"/>
      <c r="Y547" s="16"/>
      <c r="Z547" s="16"/>
      <c r="AA547" s="16"/>
      <c r="AB547" s="16"/>
      <c r="AC547" s="16"/>
      <c r="AD547" s="16"/>
      <c r="AE547" s="16"/>
      <c r="AF547" s="16"/>
      <c r="AG547" s="16"/>
      <c r="AH547" s="16"/>
      <c r="AI547" s="16"/>
      <c r="AJ547" s="16"/>
      <c r="AK547" s="16"/>
      <c r="AL547" s="16"/>
      <c r="AM547" s="16"/>
      <c r="AN547" s="16"/>
      <c r="AO547" s="16"/>
      <c r="AP547" s="16"/>
      <c r="AQ547" s="16"/>
      <c r="AR547" s="16"/>
      <c r="AS547" s="16"/>
      <c r="AT547" s="16"/>
      <c r="AU547" s="16"/>
      <c r="AV547" s="16"/>
      <c r="AW547" s="16"/>
      <c r="AX547" s="16"/>
      <c r="AY547" s="16"/>
      <c r="AZ547" s="16"/>
      <c r="BA547" s="16"/>
      <c r="BB547" s="16"/>
      <c r="BC547" s="16"/>
      <c r="BD547" s="16"/>
      <c r="BE547" s="16"/>
      <c r="BF547" s="16"/>
    </row>
    <row r="548" spans="5:58">
      <c r="E548" s="16"/>
      <c r="F548" s="16"/>
      <c r="G548" s="16"/>
      <c r="H548" s="16"/>
      <c r="I548" s="16"/>
      <c r="J548" s="16"/>
      <c r="K548" s="16"/>
      <c r="L548" s="16"/>
      <c r="M548" s="16"/>
      <c r="N548" s="16"/>
      <c r="O548" s="16"/>
      <c r="P548" s="16"/>
      <c r="Q548" s="16"/>
      <c r="R548" s="16"/>
      <c r="S548" s="16"/>
      <c r="T548" s="16"/>
      <c r="U548" s="16"/>
      <c r="V548" s="16"/>
      <c r="W548" s="16"/>
      <c r="X548" s="16"/>
      <c r="Y548" s="16"/>
      <c r="Z548" s="16"/>
      <c r="AA548" s="16"/>
      <c r="AB548" s="16"/>
      <c r="AC548" s="16"/>
      <c r="AD548" s="16"/>
      <c r="AE548" s="16"/>
      <c r="AF548" s="16"/>
      <c r="AG548" s="16"/>
      <c r="AH548" s="16"/>
      <c r="AI548" s="16"/>
      <c r="AJ548" s="16"/>
      <c r="AK548" s="16"/>
      <c r="AL548" s="16"/>
      <c r="AM548" s="16"/>
      <c r="AN548" s="16"/>
      <c r="AO548" s="16"/>
      <c r="AP548" s="16"/>
      <c r="AQ548" s="16"/>
      <c r="AR548" s="16"/>
      <c r="AS548" s="16"/>
      <c r="AT548" s="16"/>
      <c r="AU548" s="16"/>
      <c r="AV548" s="16"/>
      <c r="AW548" s="16"/>
      <c r="AX548" s="16"/>
      <c r="AY548" s="16"/>
      <c r="AZ548" s="16"/>
      <c r="BA548" s="16"/>
      <c r="BB548" s="16"/>
      <c r="BC548" s="16"/>
      <c r="BD548" s="16"/>
      <c r="BE548" s="16"/>
      <c r="BF548" s="16"/>
    </row>
    <row r="549" spans="5:58">
      <c r="E549" s="16"/>
      <c r="F549" s="16"/>
      <c r="G549" s="16"/>
      <c r="H549" s="16"/>
      <c r="I549" s="16"/>
      <c r="J549" s="16"/>
      <c r="K549" s="16"/>
      <c r="L549" s="16"/>
      <c r="M549" s="16"/>
      <c r="N549" s="16"/>
      <c r="O549" s="16"/>
      <c r="P549" s="16"/>
      <c r="Q549" s="16"/>
      <c r="R549" s="16"/>
      <c r="S549" s="16"/>
      <c r="T549" s="16"/>
      <c r="U549" s="16"/>
      <c r="V549" s="16"/>
      <c r="W549" s="16"/>
      <c r="X549" s="16"/>
      <c r="Y549" s="16"/>
      <c r="Z549" s="16"/>
      <c r="AA549" s="16"/>
      <c r="AB549" s="16"/>
      <c r="AC549" s="16"/>
      <c r="AD549" s="16"/>
      <c r="AE549" s="16"/>
      <c r="AF549" s="16"/>
      <c r="AG549" s="16"/>
      <c r="AH549" s="16"/>
      <c r="AI549" s="16"/>
      <c r="AJ549" s="16"/>
      <c r="AK549" s="16"/>
      <c r="AL549" s="16"/>
      <c r="AM549" s="16"/>
      <c r="AN549" s="16"/>
      <c r="AO549" s="16"/>
      <c r="AP549" s="16"/>
      <c r="AQ549" s="16"/>
      <c r="AR549" s="16"/>
      <c r="AS549" s="16"/>
      <c r="AT549" s="16"/>
      <c r="AU549" s="16"/>
      <c r="AV549" s="16"/>
      <c r="AW549" s="16"/>
      <c r="AX549" s="16"/>
      <c r="AY549" s="16"/>
      <c r="AZ549" s="16"/>
      <c r="BA549" s="16"/>
      <c r="BB549" s="16"/>
      <c r="BC549" s="16"/>
      <c r="BD549" s="16"/>
      <c r="BE549" s="16"/>
      <c r="BF549" s="16"/>
    </row>
    <row r="550" spans="5:58">
      <c r="E550" s="16"/>
      <c r="F550" s="16"/>
      <c r="G550" s="16"/>
      <c r="H550" s="16"/>
      <c r="I550" s="16"/>
      <c r="J550" s="16"/>
      <c r="K550" s="16"/>
      <c r="L550" s="16"/>
      <c r="M550" s="16"/>
      <c r="N550" s="16"/>
      <c r="O550" s="16"/>
      <c r="P550" s="16"/>
      <c r="Q550" s="16"/>
      <c r="R550" s="16"/>
      <c r="S550" s="16"/>
      <c r="T550" s="16"/>
      <c r="U550" s="16"/>
      <c r="V550" s="16"/>
      <c r="W550" s="16"/>
      <c r="X550" s="16"/>
      <c r="Y550" s="16"/>
      <c r="Z550" s="16"/>
      <c r="AA550" s="16"/>
      <c r="AB550" s="16"/>
      <c r="AC550" s="16"/>
      <c r="AD550" s="16"/>
      <c r="AE550" s="16"/>
      <c r="AF550" s="16"/>
      <c r="AG550" s="16"/>
      <c r="AH550" s="16"/>
      <c r="AI550" s="16"/>
      <c r="AJ550" s="16"/>
      <c r="AK550" s="16"/>
      <c r="AL550" s="16"/>
      <c r="AM550" s="16"/>
      <c r="AN550" s="16"/>
      <c r="AO550" s="16"/>
      <c r="AP550" s="16"/>
      <c r="AQ550" s="16"/>
      <c r="AR550" s="16"/>
      <c r="AS550" s="16"/>
      <c r="AT550" s="16"/>
      <c r="AU550" s="16"/>
      <c r="AV550" s="16"/>
      <c r="AW550" s="16"/>
      <c r="AX550" s="16"/>
      <c r="AY550" s="16"/>
      <c r="AZ550" s="16"/>
      <c r="BA550" s="16"/>
      <c r="BB550" s="16"/>
      <c r="BC550" s="16"/>
      <c r="BD550" s="16"/>
      <c r="BE550" s="16"/>
      <c r="BF550" s="16"/>
    </row>
    <row r="551" spans="5:58">
      <c r="E551" s="16"/>
      <c r="F551" s="16"/>
      <c r="G551" s="16"/>
      <c r="H551" s="16"/>
      <c r="I551" s="16"/>
      <c r="J551" s="16"/>
      <c r="K551" s="16"/>
      <c r="L551" s="16"/>
      <c r="M551" s="16"/>
      <c r="N551" s="16"/>
      <c r="O551" s="16"/>
      <c r="P551" s="16"/>
      <c r="Q551" s="16"/>
      <c r="R551" s="16"/>
      <c r="S551" s="16"/>
      <c r="T551" s="16"/>
      <c r="U551" s="16"/>
      <c r="V551" s="16"/>
      <c r="W551" s="16"/>
      <c r="X551" s="16"/>
      <c r="Y551" s="16"/>
      <c r="Z551" s="16"/>
      <c r="AA551" s="16"/>
      <c r="AB551" s="16"/>
      <c r="AC551" s="16"/>
      <c r="AD551" s="16"/>
      <c r="AE551" s="16"/>
      <c r="AF551" s="16"/>
      <c r="AG551" s="16"/>
      <c r="AH551" s="16"/>
      <c r="AI551" s="16"/>
      <c r="AJ551" s="16"/>
      <c r="AK551" s="16"/>
      <c r="AL551" s="16"/>
      <c r="AM551" s="16"/>
      <c r="AN551" s="16"/>
      <c r="AO551" s="16"/>
      <c r="AP551" s="16"/>
      <c r="AQ551" s="16"/>
      <c r="AR551" s="16"/>
      <c r="AS551" s="16"/>
      <c r="AT551" s="16"/>
      <c r="AU551" s="16"/>
      <c r="AV551" s="16"/>
      <c r="AW551" s="16"/>
      <c r="AX551" s="16"/>
      <c r="AY551" s="16"/>
      <c r="AZ551" s="16"/>
      <c r="BA551" s="16"/>
      <c r="BB551" s="16"/>
      <c r="BC551" s="16"/>
      <c r="BD551" s="16"/>
      <c r="BE551" s="16"/>
      <c r="BF551" s="16"/>
    </row>
    <row r="552" spans="5:58">
      <c r="E552" s="16"/>
      <c r="F552" s="16"/>
      <c r="G552" s="16"/>
      <c r="H552" s="16"/>
      <c r="I552" s="16"/>
      <c r="J552" s="16"/>
      <c r="K552" s="16"/>
      <c r="L552" s="16"/>
      <c r="M552" s="16"/>
      <c r="N552" s="16"/>
      <c r="O552" s="16"/>
      <c r="P552" s="16"/>
      <c r="Q552" s="16"/>
      <c r="R552" s="16"/>
      <c r="S552" s="16"/>
      <c r="T552" s="16"/>
      <c r="U552" s="16"/>
      <c r="V552" s="16"/>
      <c r="W552" s="16"/>
      <c r="X552" s="16"/>
      <c r="Y552" s="16"/>
      <c r="Z552" s="16"/>
      <c r="AA552" s="16"/>
      <c r="AB552" s="16"/>
      <c r="AC552" s="16"/>
      <c r="AD552" s="16"/>
      <c r="AE552" s="16"/>
      <c r="AF552" s="16"/>
      <c r="AG552" s="16"/>
      <c r="AH552" s="16"/>
      <c r="AI552" s="16"/>
      <c r="AJ552" s="16"/>
      <c r="AK552" s="16"/>
      <c r="AL552" s="16"/>
      <c r="AM552" s="16"/>
      <c r="AN552" s="16"/>
      <c r="AO552" s="16"/>
      <c r="AP552" s="16"/>
      <c r="AQ552" s="16"/>
      <c r="AR552" s="16"/>
      <c r="AS552" s="16"/>
      <c r="AT552" s="16"/>
      <c r="AU552" s="16"/>
      <c r="AV552" s="16"/>
      <c r="AW552" s="16"/>
      <c r="AX552" s="16"/>
      <c r="AY552" s="16"/>
      <c r="AZ552" s="16"/>
      <c r="BA552" s="16"/>
      <c r="BB552" s="16"/>
      <c r="BC552" s="16"/>
      <c r="BD552" s="16"/>
      <c r="BE552" s="16"/>
      <c r="BF552" s="16"/>
    </row>
    <row r="553" spans="5:58">
      <c r="E553" s="16"/>
      <c r="F553" s="16"/>
      <c r="G553" s="16"/>
      <c r="H553" s="16"/>
      <c r="I553" s="16"/>
      <c r="J553" s="16"/>
      <c r="K553" s="16"/>
      <c r="L553" s="16"/>
      <c r="M553" s="16"/>
      <c r="N553" s="16"/>
      <c r="O553" s="16"/>
      <c r="P553" s="16"/>
      <c r="Q553" s="16"/>
      <c r="R553" s="16"/>
      <c r="S553" s="16"/>
      <c r="T553" s="16"/>
      <c r="U553" s="16"/>
      <c r="V553" s="16"/>
      <c r="W553" s="16"/>
      <c r="X553" s="16"/>
      <c r="Y553" s="16"/>
      <c r="Z553" s="16"/>
      <c r="AA553" s="16"/>
      <c r="AB553" s="16"/>
      <c r="AC553" s="16"/>
      <c r="AD553" s="16"/>
      <c r="AE553" s="16"/>
      <c r="AF553" s="16"/>
      <c r="AG553" s="16"/>
      <c r="AH553" s="16"/>
      <c r="AI553" s="16"/>
      <c r="AJ553" s="16"/>
      <c r="AK553" s="16"/>
      <c r="AL553" s="16"/>
      <c r="AM553" s="16"/>
      <c r="AN553" s="16"/>
      <c r="AO553" s="16"/>
      <c r="AP553" s="16"/>
      <c r="AQ553" s="16"/>
      <c r="AR553" s="16"/>
      <c r="AS553" s="16"/>
      <c r="AT553" s="16"/>
      <c r="AU553" s="16"/>
      <c r="AV553" s="16"/>
      <c r="AW553" s="16"/>
      <c r="AX553" s="16"/>
      <c r="AY553" s="16"/>
      <c r="AZ553" s="16"/>
      <c r="BA553" s="16"/>
      <c r="BB553" s="16"/>
      <c r="BC553" s="16"/>
      <c r="BD553" s="16"/>
      <c r="BE553" s="16"/>
      <c r="BF553" s="16"/>
    </row>
    <row r="554" spans="5:58">
      <c r="E554" s="16"/>
      <c r="F554" s="16"/>
      <c r="G554" s="16"/>
      <c r="H554" s="16"/>
      <c r="I554" s="16"/>
      <c r="J554" s="16"/>
      <c r="K554" s="16"/>
      <c r="L554" s="16"/>
      <c r="M554" s="16"/>
      <c r="N554" s="16"/>
      <c r="O554" s="16"/>
      <c r="P554" s="16"/>
      <c r="Q554" s="16"/>
      <c r="R554" s="16"/>
      <c r="S554" s="16"/>
      <c r="T554" s="16"/>
      <c r="U554" s="16"/>
      <c r="V554" s="16"/>
      <c r="W554" s="16"/>
      <c r="X554" s="16"/>
      <c r="Y554" s="16"/>
      <c r="Z554" s="16"/>
      <c r="AA554" s="16"/>
      <c r="AB554" s="16"/>
      <c r="AC554" s="16"/>
      <c r="AD554" s="16"/>
      <c r="AE554" s="16"/>
      <c r="AF554" s="16"/>
      <c r="AG554" s="16"/>
      <c r="AH554" s="16"/>
      <c r="AI554" s="16"/>
      <c r="AJ554" s="16"/>
      <c r="AK554" s="16"/>
      <c r="AL554" s="16"/>
      <c r="AM554" s="16"/>
      <c r="AN554" s="16"/>
      <c r="AO554" s="16"/>
      <c r="AP554" s="16"/>
      <c r="AQ554" s="16"/>
      <c r="AR554" s="16"/>
      <c r="AS554" s="16"/>
      <c r="AT554" s="16"/>
      <c r="AU554" s="16"/>
      <c r="AV554" s="16"/>
      <c r="AW554" s="16"/>
      <c r="AX554" s="16"/>
      <c r="AY554" s="16"/>
      <c r="AZ554" s="16"/>
      <c r="BA554" s="16"/>
      <c r="BB554" s="16"/>
      <c r="BC554" s="16"/>
      <c r="BD554" s="16"/>
      <c r="BE554" s="16"/>
      <c r="BF554" s="16"/>
    </row>
    <row r="555" spans="5:58">
      <c r="E555" s="16"/>
      <c r="F555" s="16"/>
      <c r="G555" s="16"/>
      <c r="H555" s="16"/>
      <c r="I555" s="16"/>
      <c r="J555" s="16"/>
      <c r="K555" s="16"/>
      <c r="L555" s="16"/>
      <c r="M555" s="16"/>
      <c r="N555" s="16"/>
      <c r="O555" s="16"/>
      <c r="P555" s="16"/>
      <c r="Q555" s="16"/>
      <c r="R555" s="16"/>
      <c r="S555" s="16"/>
      <c r="T555" s="16"/>
      <c r="U555" s="16"/>
      <c r="V555" s="16"/>
      <c r="W555" s="16"/>
      <c r="X555" s="16"/>
      <c r="Y555" s="16"/>
      <c r="Z555" s="16"/>
      <c r="AA555" s="16"/>
      <c r="AB555" s="16"/>
      <c r="AC555" s="16"/>
      <c r="AD555" s="16"/>
      <c r="AE555" s="16"/>
      <c r="AF555" s="16"/>
      <c r="AG555" s="16"/>
      <c r="AH555" s="16"/>
      <c r="AI555" s="16"/>
      <c r="AJ555" s="16"/>
      <c r="AK555" s="16"/>
      <c r="AL555" s="16"/>
      <c r="AM555" s="16"/>
      <c r="AN555" s="16"/>
      <c r="AO555" s="16"/>
      <c r="AP555" s="16"/>
      <c r="AQ555" s="16"/>
      <c r="AR555" s="16"/>
      <c r="AS555" s="16"/>
      <c r="AT555" s="16"/>
      <c r="AU555" s="16"/>
      <c r="AV555" s="16"/>
      <c r="AW555" s="16"/>
      <c r="AX555" s="16"/>
      <c r="AY555" s="16"/>
      <c r="AZ555" s="16"/>
      <c r="BA555" s="16"/>
      <c r="BB555" s="16"/>
      <c r="BC555" s="16"/>
      <c r="BD555" s="16"/>
      <c r="BE555" s="16"/>
      <c r="BF555" s="16"/>
    </row>
    <row r="556" spans="5:58">
      <c r="E556" s="16"/>
      <c r="F556" s="16"/>
      <c r="G556" s="16"/>
      <c r="H556" s="16"/>
      <c r="I556" s="16"/>
      <c r="J556" s="16"/>
      <c r="K556" s="16"/>
      <c r="L556" s="16"/>
      <c r="M556" s="16"/>
      <c r="N556" s="16"/>
      <c r="O556" s="16"/>
      <c r="P556" s="16"/>
      <c r="Q556" s="16"/>
      <c r="R556" s="16"/>
      <c r="S556" s="16"/>
      <c r="T556" s="16"/>
      <c r="U556" s="16"/>
      <c r="V556" s="16"/>
      <c r="W556" s="16"/>
      <c r="X556" s="16"/>
      <c r="Y556" s="16"/>
      <c r="Z556" s="16"/>
      <c r="AA556" s="16"/>
      <c r="AB556" s="16"/>
      <c r="AC556" s="16"/>
      <c r="AD556" s="16"/>
      <c r="AE556" s="16"/>
      <c r="AF556" s="16"/>
      <c r="AG556" s="16"/>
      <c r="AH556" s="16"/>
      <c r="AI556" s="16"/>
      <c r="AJ556" s="16"/>
      <c r="AK556" s="16"/>
      <c r="AL556" s="16"/>
      <c r="AM556" s="16"/>
      <c r="AN556" s="16"/>
      <c r="AO556" s="16"/>
      <c r="AP556" s="16"/>
      <c r="AQ556" s="16"/>
      <c r="AR556" s="16"/>
      <c r="AS556" s="16"/>
      <c r="AT556" s="16"/>
      <c r="AU556" s="16"/>
      <c r="AV556" s="16"/>
      <c r="AW556" s="16"/>
      <c r="AX556" s="16"/>
      <c r="AY556" s="16"/>
      <c r="AZ556" s="16"/>
      <c r="BA556" s="16"/>
      <c r="BB556" s="16"/>
      <c r="BC556" s="16"/>
      <c r="BD556" s="16"/>
      <c r="BE556" s="16"/>
      <c r="BF556" s="16"/>
    </row>
    <row r="557" spans="5:58">
      <c r="E557" s="16"/>
      <c r="F557" s="16"/>
      <c r="G557" s="16"/>
      <c r="H557" s="16"/>
      <c r="I557" s="16"/>
      <c r="J557" s="16"/>
      <c r="K557" s="16"/>
      <c r="L557" s="16"/>
      <c r="M557" s="16"/>
      <c r="N557" s="16"/>
      <c r="O557" s="16"/>
      <c r="P557" s="16"/>
      <c r="Q557" s="16"/>
      <c r="R557" s="16"/>
      <c r="S557" s="16"/>
      <c r="T557" s="16"/>
      <c r="U557" s="16"/>
      <c r="V557" s="16"/>
      <c r="W557" s="16"/>
      <c r="X557" s="16"/>
      <c r="Y557" s="16"/>
      <c r="Z557" s="16"/>
      <c r="AA557" s="16"/>
      <c r="AB557" s="16"/>
      <c r="AC557" s="16"/>
      <c r="AD557" s="16"/>
      <c r="AE557" s="16"/>
      <c r="AF557" s="16"/>
      <c r="AG557" s="16"/>
      <c r="AH557" s="16"/>
      <c r="AI557" s="16"/>
      <c r="AJ557" s="16"/>
      <c r="AK557" s="16"/>
      <c r="AL557" s="16"/>
      <c r="AM557" s="16"/>
      <c r="AN557" s="16"/>
      <c r="AO557" s="16"/>
      <c r="AP557" s="16"/>
      <c r="AQ557" s="16"/>
      <c r="AR557" s="16"/>
      <c r="AS557" s="16"/>
      <c r="AT557" s="16"/>
      <c r="AU557" s="16"/>
      <c r="AV557" s="16"/>
      <c r="AW557" s="16"/>
      <c r="AX557" s="16"/>
      <c r="AY557" s="16"/>
      <c r="AZ557" s="16"/>
      <c r="BA557" s="16"/>
      <c r="BB557" s="16"/>
      <c r="BC557" s="16"/>
      <c r="BD557" s="16"/>
      <c r="BE557" s="16"/>
      <c r="BF557" s="16"/>
    </row>
    <row r="558" spans="5:58">
      <c r="E558" s="16"/>
      <c r="F558" s="16"/>
      <c r="G558" s="16"/>
      <c r="H558" s="16"/>
      <c r="I558" s="16"/>
      <c r="J558" s="16"/>
      <c r="K558" s="16"/>
      <c r="L558" s="16"/>
      <c r="M558" s="16"/>
      <c r="N558" s="16"/>
      <c r="O558" s="16"/>
      <c r="P558" s="16"/>
      <c r="Q558" s="16"/>
      <c r="R558" s="16"/>
      <c r="S558" s="16"/>
      <c r="T558" s="16"/>
      <c r="U558" s="16"/>
      <c r="V558" s="16"/>
      <c r="W558" s="16"/>
      <c r="X558" s="16"/>
      <c r="Y558" s="16"/>
      <c r="Z558" s="16"/>
      <c r="AA558" s="16"/>
      <c r="AB558" s="16"/>
      <c r="AC558" s="16"/>
      <c r="AD558" s="16"/>
      <c r="AE558" s="16"/>
      <c r="AF558" s="16"/>
      <c r="AG558" s="16"/>
      <c r="AH558" s="16"/>
      <c r="AI558" s="16"/>
      <c r="AJ558" s="16"/>
      <c r="AK558" s="16"/>
      <c r="AL558" s="16"/>
      <c r="AM558" s="16"/>
      <c r="AN558" s="16"/>
      <c r="AO558" s="16"/>
      <c r="AP558" s="16"/>
      <c r="AQ558" s="16"/>
      <c r="AR558" s="16"/>
      <c r="AS558" s="16"/>
      <c r="AT558" s="16"/>
      <c r="AU558" s="16"/>
      <c r="AV558" s="16"/>
      <c r="AW558" s="16"/>
      <c r="AX558" s="16"/>
      <c r="AY558" s="16"/>
      <c r="AZ558" s="16"/>
      <c r="BA558" s="16"/>
      <c r="BB558" s="16"/>
      <c r="BC558" s="16"/>
      <c r="BD558" s="16"/>
      <c r="BE558" s="16"/>
      <c r="BF558" s="16"/>
    </row>
    <row r="559" spans="5:58">
      <c r="E559" s="16"/>
      <c r="F559" s="16"/>
      <c r="G559" s="16"/>
      <c r="H559" s="16"/>
      <c r="I559" s="16"/>
      <c r="J559" s="16"/>
      <c r="K559" s="16"/>
      <c r="L559" s="16"/>
      <c r="M559" s="16"/>
      <c r="N559" s="16"/>
      <c r="O559" s="16"/>
      <c r="P559" s="16"/>
      <c r="Q559" s="16"/>
      <c r="R559" s="16"/>
      <c r="S559" s="16"/>
      <c r="T559" s="16"/>
      <c r="U559" s="16"/>
      <c r="V559" s="16"/>
      <c r="W559" s="16"/>
      <c r="X559" s="16"/>
      <c r="Y559" s="16"/>
      <c r="Z559" s="16"/>
      <c r="AA559" s="16"/>
      <c r="AB559" s="16"/>
      <c r="AC559" s="16"/>
      <c r="AD559" s="16"/>
      <c r="AE559" s="16"/>
      <c r="AF559" s="16"/>
      <c r="AG559" s="16"/>
      <c r="AH559" s="16"/>
      <c r="AI559" s="16"/>
      <c r="AJ559" s="16"/>
      <c r="AK559" s="16"/>
      <c r="AL559" s="16"/>
      <c r="AM559" s="16"/>
      <c r="AN559" s="16"/>
      <c r="AO559" s="16"/>
      <c r="AP559" s="16"/>
      <c r="AQ559" s="16"/>
      <c r="AR559" s="16"/>
      <c r="AS559" s="16"/>
      <c r="AT559" s="16"/>
      <c r="AU559" s="16"/>
      <c r="AV559" s="16"/>
      <c r="AW559" s="16"/>
      <c r="AX559" s="16"/>
      <c r="AY559" s="16"/>
      <c r="AZ559" s="16"/>
      <c r="BA559" s="16"/>
      <c r="BB559" s="16"/>
      <c r="BC559" s="16"/>
      <c r="BD559" s="16"/>
      <c r="BE559" s="16"/>
      <c r="BF559" s="16"/>
    </row>
    <row r="560" spans="5:58">
      <c r="E560" s="16"/>
      <c r="F560" s="16"/>
      <c r="G560" s="16"/>
      <c r="H560" s="16"/>
      <c r="I560" s="16"/>
      <c r="J560" s="16"/>
      <c r="K560" s="16"/>
      <c r="L560" s="16"/>
      <c r="M560" s="16"/>
      <c r="N560" s="16"/>
      <c r="O560" s="16"/>
      <c r="P560" s="16"/>
      <c r="Q560" s="16"/>
      <c r="R560" s="16"/>
      <c r="S560" s="16"/>
      <c r="T560" s="16"/>
      <c r="U560" s="16"/>
      <c r="V560" s="16"/>
      <c r="W560" s="16"/>
      <c r="X560" s="16"/>
      <c r="Y560" s="16"/>
      <c r="Z560" s="16"/>
      <c r="AA560" s="16"/>
      <c r="AB560" s="16"/>
      <c r="AC560" s="16"/>
      <c r="AD560" s="16"/>
      <c r="AE560" s="16"/>
      <c r="AF560" s="16"/>
      <c r="AG560" s="16"/>
      <c r="AH560" s="16"/>
      <c r="AI560" s="16"/>
      <c r="AJ560" s="16"/>
      <c r="AK560" s="16"/>
      <c r="AL560" s="16"/>
      <c r="AM560" s="16"/>
      <c r="AN560" s="16"/>
      <c r="AO560" s="16"/>
      <c r="AP560" s="16"/>
      <c r="AQ560" s="16"/>
      <c r="AR560" s="16"/>
      <c r="AS560" s="16"/>
      <c r="AT560" s="16"/>
      <c r="AU560" s="16"/>
      <c r="AV560" s="16"/>
      <c r="AW560" s="16"/>
      <c r="AX560" s="16"/>
      <c r="AY560" s="16"/>
      <c r="AZ560" s="16"/>
      <c r="BA560" s="16"/>
      <c r="BB560" s="16"/>
      <c r="BC560" s="16"/>
      <c r="BD560" s="16"/>
      <c r="BE560" s="16"/>
      <c r="BF560" s="16"/>
    </row>
    <row r="561" spans="5:58">
      <c r="E561" s="16"/>
      <c r="F561" s="16"/>
      <c r="G561" s="16"/>
      <c r="H561" s="16"/>
      <c r="I561" s="16"/>
      <c r="J561" s="16"/>
      <c r="K561" s="16"/>
      <c r="L561" s="16"/>
      <c r="M561" s="16"/>
      <c r="N561" s="16"/>
      <c r="O561" s="16"/>
      <c r="P561" s="16"/>
      <c r="Q561" s="16"/>
      <c r="R561" s="16"/>
      <c r="S561" s="16"/>
      <c r="T561" s="16"/>
      <c r="U561" s="16"/>
      <c r="V561" s="16"/>
      <c r="W561" s="16"/>
      <c r="X561" s="16"/>
      <c r="Y561" s="16"/>
      <c r="Z561" s="16"/>
      <c r="AA561" s="16"/>
      <c r="AB561" s="16"/>
      <c r="AC561" s="16"/>
      <c r="AD561" s="16"/>
      <c r="AE561" s="16"/>
      <c r="AF561" s="16"/>
      <c r="AG561" s="16"/>
      <c r="AH561" s="16"/>
      <c r="AI561" s="16"/>
      <c r="AJ561" s="16"/>
      <c r="AK561" s="16"/>
      <c r="AL561" s="16"/>
      <c r="AM561" s="16"/>
      <c r="AN561" s="16"/>
      <c r="AO561" s="16"/>
      <c r="AP561" s="16"/>
      <c r="AQ561" s="16"/>
      <c r="AR561" s="16"/>
      <c r="AS561" s="16"/>
      <c r="AT561" s="16"/>
      <c r="AU561" s="16"/>
      <c r="AV561" s="16"/>
      <c r="AW561" s="16"/>
      <c r="AX561" s="16"/>
      <c r="AY561" s="16"/>
      <c r="AZ561" s="16"/>
      <c r="BA561" s="16"/>
      <c r="BB561" s="16"/>
      <c r="BC561" s="16"/>
      <c r="BD561" s="16"/>
      <c r="BE561" s="16"/>
      <c r="BF561" s="16"/>
    </row>
    <row r="562" spans="5:58">
      <c r="E562" s="16"/>
      <c r="F562" s="16"/>
      <c r="G562" s="16"/>
      <c r="H562" s="16"/>
      <c r="I562" s="16"/>
      <c r="J562" s="16"/>
      <c r="K562" s="16"/>
      <c r="L562" s="16"/>
      <c r="M562" s="16"/>
      <c r="N562" s="16"/>
      <c r="O562" s="16"/>
      <c r="P562" s="16"/>
      <c r="Q562" s="16"/>
      <c r="R562" s="16"/>
      <c r="S562" s="16"/>
      <c r="T562" s="16"/>
      <c r="U562" s="16"/>
      <c r="V562" s="16"/>
      <c r="W562" s="16"/>
      <c r="X562" s="16"/>
      <c r="Y562" s="16"/>
      <c r="Z562" s="16"/>
      <c r="AA562" s="16"/>
      <c r="AB562" s="16"/>
      <c r="AC562" s="16"/>
      <c r="AD562" s="16"/>
      <c r="AE562" s="16"/>
      <c r="AF562" s="16"/>
      <c r="AG562" s="16"/>
      <c r="AH562" s="16"/>
      <c r="AI562" s="16"/>
      <c r="AJ562" s="16"/>
      <c r="AK562" s="16"/>
      <c r="AL562" s="16"/>
      <c r="AM562" s="16"/>
      <c r="AN562" s="16"/>
      <c r="AO562" s="16"/>
      <c r="AP562" s="16"/>
      <c r="AQ562" s="16"/>
      <c r="AR562" s="16"/>
      <c r="AS562" s="16"/>
      <c r="AT562" s="16"/>
      <c r="AU562" s="16"/>
      <c r="AV562" s="16"/>
      <c r="AW562" s="16"/>
      <c r="AX562" s="16"/>
      <c r="AY562" s="16"/>
      <c r="AZ562" s="16"/>
      <c r="BA562" s="16"/>
      <c r="BB562" s="16"/>
      <c r="BC562" s="16"/>
      <c r="BD562" s="16"/>
      <c r="BE562" s="16"/>
      <c r="BF562" s="16"/>
    </row>
    <row r="563" spans="5:58">
      <c r="E563" s="16"/>
      <c r="F563" s="16"/>
      <c r="G563" s="16"/>
      <c r="H563" s="16"/>
      <c r="I563" s="16"/>
      <c r="J563" s="16"/>
      <c r="K563" s="16"/>
      <c r="L563" s="16"/>
      <c r="M563" s="16"/>
      <c r="N563" s="16"/>
      <c r="O563" s="16"/>
      <c r="P563" s="16"/>
      <c r="Q563" s="16"/>
      <c r="R563" s="16"/>
      <c r="S563" s="16"/>
      <c r="T563" s="16"/>
      <c r="U563" s="16"/>
      <c r="V563" s="16"/>
      <c r="W563" s="16"/>
      <c r="X563" s="16"/>
      <c r="Y563" s="16"/>
      <c r="Z563" s="16"/>
      <c r="AA563" s="16"/>
      <c r="AB563" s="16"/>
      <c r="AC563" s="16"/>
      <c r="AD563" s="16"/>
      <c r="AE563" s="16"/>
      <c r="AF563" s="16"/>
      <c r="AG563" s="16"/>
      <c r="AH563" s="16"/>
      <c r="AI563" s="16"/>
      <c r="AJ563" s="16"/>
      <c r="AK563" s="16"/>
      <c r="AL563" s="16"/>
      <c r="AM563" s="16"/>
      <c r="AN563" s="16"/>
      <c r="AO563" s="16"/>
      <c r="AP563" s="16"/>
      <c r="AQ563" s="16"/>
      <c r="AR563" s="16"/>
      <c r="AS563" s="16"/>
      <c r="AT563" s="16"/>
      <c r="AU563" s="16"/>
      <c r="AV563" s="16"/>
      <c r="AW563" s="16"/>
      <c r="AX563" s="16"/>
      <c r="AY563" s="16"/>
      <c r="AZ563" s="16"/>
      <c r="BA563" s="16"/>
      <c r="BB563" s="16"/>
      <c r="BC563" s="16"/>
      <c r="BD563" s="16"/>
      <c r="BE563" s="16"/>
      <c r="BF563" s="16"/>
    </row>
    <row r="564" spans="5:58">
      <c r="E564" s="16"/>
      <c r="F564" s="16"/>
      <c r="G564" s="16"/>
      <c r="H564" s="16"/>
      <c r="I564" s="16"/>
      <c r="J564" s="16"/>
      <c r="K564" s="16"/>
      <c r="L564" s="16"/>
      <c r="M564" s="16"/>
      <c r="N564" s="16"/>
      <c r="O564" s="16"/>
      <c r="P564" s="16"/>
      <c r="Q564" s="16"/>
      <c r="R564" s="16"/>
      <c r="S564" s="16"/>
      <c r="T564" s="16"/>
      <c r="U564" s="16"/>
      <c r="V564" s="16"/>
      <c r="W564" s="16"/>
      <c r="X564" s="16"/>
      <c r="Y564" s="16"/>
      <c r="Z564" s="16"/>
      <c r="AA564" s="16"/>
      <c r="AB564" s="16"/>
      <c r="AC564" s="16"/>
      <c r="AD564" s="16"/>
      <c r="AE564" s="16"/>
      <c r="AF564" s="16"/>
      <c r="AG564" s="16"/>
      <c r="AH564" s="16"/>
      <c r="AI564" s="16"/>
      <c r="AJ564" s="16"/>
      <c r="AK564" s="16"/>
      <c r="AL564" s="16"/>
      <c r="AM564" s="16"/>
      <c r="AN564" s="16"/>
      <c r="AO564" s="16"/>
      <c r="AP564" s="16"/>
      <c r="AQ564" s="16"/>
      <c r="AR564" s="16"/>
      <c r="AS564" s="16"/>
      <c r="AT564" s="16"/>
      <c r="AU564" s="16"/>
      <c r="AV564" s="16"/>
      <c r="AW564" s="16"/>
      <c r="AX564" s="16"/>
      <c r="AY564" s="16"/>
      <c r="AZ564" s="16"/>
      <c r="BA564" s="16"/>
      <c r="BB564" s="16"/>
      <c r="BC564" s="16"/>
      <c r="BD564" s="16"/>
      <c r="BE564" s="16"/>
      <c r="BF564" s="16"/>
    </row>
    <row r="565" spans="5:58">
      <c r="E565" s="16"/>
      <c r="F565" s="16"/>
      <c r="G565" s="16"/>
      <c r="H565" s="16"/>
      <c r="I565" s="16"/>
      <c r="J565" s="16"/>
      <c r="K565" s="16"/>
      <c r="L565" s="16"/>
      <c r="M565" s="16"/>
      <c r="N565" s="16"/>
      <c r="O565" s="16"/>
      <c r="P565" s="16"/>
      <c r="Q565" s="16"/>
      <c r="R565" s="16"/>
      <c r="S565" s="16"/>
      <c r="T565" s="16"/>
      <c r="U565" s="16"/>
      <c r="V565" s="16"/>
      <c r="W565" s="16"/>
      <c r="X565" s="16"/>
      <c r="Y565" s="16"/>
      <c r="Z565" s="16"/>
      <c r="AA565" s="16"/>
      <c r="AB565" s="16"/>
      <c r="AC565" s="16"/>
      <c r="AD565" s="16"/>
      <c r="AE565" s="16"/>
      <c r="AF565" s="16"/>
      <c r="AG565" s="16"/>
      <c r="AH565" s="16"/>
      <c r="AI565" s="16"/>
      <c r="AJ565" s="16"/>
      <c r="AK565" s="16"/>
      <c r="AL565" s="16"/>
      <c r="AM565" s="16"/>
      <c r="AN565" s="16"/>
      <c r="AO565" s="16"/>
      <c r="AP565" s="16"/>
      <c r="AQ565" s="16"/>
      <c r="AR565" s="16"/>
      <c r="AS565" s="16"/>
      <c r="AT565" s="16"/>
      <c r="AU565" s="16"/>
      <c r="AV565" s="16"/>
      <c r="AW565" s="16"/>
      <c r="AX565" s="16"/>
      <c r="AY565" s="16"/>
      <c r="AZ565" s="16"/>
      <c r="BA565" s="16"/>
      <c r="BB565" s="16"/>
      <c r="BC565" s="16"/>
      <c r="BD565" s="16"/>
      <c r="BE565" s="16"/>
      <c r="BF565" s="16"/>
    </row>
    <row r="566" spans="5:58">
      <c r="E566" s="16"/>
      <c r="F566" s="16"/>
      <c r="G566" s="16"/>
      <c r="H566" s="16"/>
      <c r="I566" s="16"/>
      <c r="J566" s="16"/>
      <c r="K566" s="16"/>
      <c r="L566" s="16"/>
      <c r="M566" s="16"/>
      <c r="N566" s="16"/>
      <c r="O566" s="16"/>
      <c r="P566" s="16"/>
      <c r="Q566" s="16"/>
      <c r="R566" s="16"/>
      <c r="S566" s="16"/>
      <c r="T566" s="16"/>
      <c r="U566" s="16"/>
      <c r="V566" s="16"/>
      <c r="W566" s="16"/>
      <c r="X566" s="16"/>
      <c r="Y566" s="16"/>
      <c r="Z566" s="16"/>
      <c r="AA566" s="16"/>
      <c r="AB566" s="16"/>
      <c r="AC566" s="16"/>
      <c r="AD566" s="16"/>
      <c r="AE566" s="16"/>
      <c r="AF566" s="16"/>
      <c r="AG566" s="16"/>
      <c r="AH566" s="16"/>
      <c r="AI566" s="16"/>
      <c r="AJ566" s="16"/>
      <c r="AK566" s="16"/>
      <c r="AL566" s="16"/>
      <c r="AM566" s="16"/>
      <c r="AN566" s="16"/>
      <c r="AO566" s="16"/>
      <c r="AP566" s="16"/>
      <c r="AQ566" s="16"/>
      <c r="AR566" s="16"/>
      <c r="AS566" s="16"/>
      <c r="AT566" s="16"/>
      <c r="AU566" s="16"/>
      <c r="AV566" s="16"/>
      <c r="AW566" s="16"/>
      <c r="AX566" s="16"/>
      <c r="AY566" s="16"/>
      <c r="AZ566" s="16"/>
      <c r="BA566" s="16"/>
      <c r="BB566" s="16"/>
      <c r="BC566" s="16"/>
      <c r="BD566" s="16"/>
      <c r="BE566" s="16"/>
      <c r="BF566" s="16"/>
    </row>
    <row r="567" spans="5:58">
      <c r="E567" s="16"/>
      <c r="F567" s="16"/>
      <c r="G567" s="16"/>
      <c r="H567" s="16"/>
      <c r="I567" s="16"/>
      <c r="J567" s="16"/>
      <c r="K567" s="16"/>
      <c r="L567" s="16"/>
      <c r="M567" s="16"/>
      <c r="N567" s="16"/>
      <c r="O567" s="16"/>
      <c r="P567" s="16"/>
      <c r="Q567" s="16"/>
      <c r="R567" s="16"/>
      <c r="S567" s="16"/>
      <c r="T567" s="16"/>
      <c r="U567" s="16"/>
      <c r="V567" s="16"/>
      <c r="W567" s="16"/>
      <c r="X567" s="16"/>
      <c r="Y567" s="16"/>
      <c r="Z567" s="16"/>
      <c r="AA567" s="16"/>
      <c r="AB567" s="16"/>
      <c r="AC567" s="16"/>
      <c r="AD567" s="16"/>
      <c r="AE567" s="16"/>
      <c r="AF567" s="16"/>
      <c r="AG567" s="16"/>
      <c r="AH567" s="16"/>
      <c r="AI567" s="16"/>
      <c r="AJ567" s="16"/>
      <c r="AK567" s="16"/>
      <c r="AL567" s="16"/>
      <c r="AM567" s="16"/>
      <c r="AN567" s="16"/>
      <c r="AO567" s="16"/>
      <c r="AP567" s="16"/>
      <c r="AQ567" s="16"/>
      <c r="AR567" s="16"/>
      <c r="AS567" s="16"/>
      <c r="AT567" s="16"/>
      <c r="AU567" s="16"/>
      <c r="AV567" s="16"/>
      <c r="AW567" s="16"/>
      <c r="AX567" s="16"/>
      <c r="AY567" s="16"/>
      <c r="AZ567" s="16"/>
      <c r="BA567" s="16"/>
      <c r="BB567" s="16"/>
      <c r="BC567" s="16"/>
      <c r="BD567" s="16"/>
      <c r="BE567" s="16"/>
      <c r="BF567" s="16"/>
    </row>
    <row r="568" spans="5:58">
      <c r="E568" s="16"/>
      <c r="F568" s="16"/>
      <c r="G568" s="16"/>
      <c r="H568" s="16"/>
      <c r="I568" s="16"/>
      <c r="J568" s="16"/>
      <c r="K568" s="16"/>
      <c r="L568" s="16"/>
      <c r="M568" s="16"/>
      <c r="N568" s="16"/>
      <c r="O568" s="16"/>
      <c r="P568" s="16"/>
      <c r="Q568" s="16"/>
      <c r="R568" s="16"/>
      <c r="S568" s="16"/>
      <c r="T568" s="16"/>
      <c r="U568" s="16"/>
      <c r="V568" s="16"/>
      <c r="W568" s="16"/>
      <c r="X568" s="16"/>
      <c r="Y568" s="16"/>
      <c r="Z568" s="16"/>
      <c r="AA568" s="16"/>
      <c r="AB568" s="16"/>
      <c r="AC568" s="16"/>
      <c r="AD568" s="16"/>
      <c r="AE568" s="16"/>
      <c r="AF568" s="16"/>
      <c r="AG568" s="16"/>
      <c r="AH568" s="16"/>
      <c r="AI568" s="16"/>
      <c r="AJ568" s="16"/>
      <c r="AK568" s="16"/>
      <c r="AL568" s="16"/>
      <c r="AM568" s="16"/>
      <c r="AN568" s="16"/>
      <c r="AO568" s="16"/>
      <c r="AP568" s="16"/>
      <c r="AQ568" s="16"/>
      <c r="AR568" s="16"/>
      <c r="AS568" s="16"/>
      <c r="AT568" s="16"/>
      <c r="AU568" s="16"/>
      <c r="AV568" s="16"/>
      <c r="AW568" s="16"/>
      <c r="AX568" s="16"/>
      <c r="AY568" s="16"/>
      <c r="AZ568" s="16"/>
      <c r="BA568" s="16"/>
      <c r="BB568" s="16"/>
      <c r="BC568" s="16"/>
      <c r="BD568" s="16"/>
      <c r="BE568" s="16"/>
      <c r="BF568" s="16"/>
    </row>
    <row r="569" spans="5:58">
      <c r="E569" s="16"/>
      <c r="F569" s="16"/>
      <c r="G569" s="16"/>
      <c r="H569" s="16"/>
      <c r="I569" s="16"/>
      <c r="J569" s="16"/>
      <c r="K569" s="16"/>
      <c r="L569" s="16"/>
      <c r="M569" s="16"/>
      <c r="N569" s="16"/>
      <c r="O569" s="16"/>
      <c r="P569" s="16"/>
      <c r="Q569" s="16"/>
      <c r="R569" s="16"/>
      <c r="S569" s="16"/>
      <c r="T569" s="16"/>
      <c r="U569" s="16"/>
      <c r="V569" s="16"/>
      <c r="W569" s="16"/>
      <c r="X569" s="16"/>
      <c r="Y569" s="16"/>
      <c r="Z569" s="16"/>
      <c r="AA569" s="16"/>
      <c r="AB569" s="16"/>
      <c r="AC569" s="16"/>
      <c r="AD569" s="16"/>
      <c r="AE569" s="16"/>
      <c r="AF569" s="16"/>
      <c r="AG569" s="16"/>
      <c r="AH569" s="16"/>
      <c r="AI569" s="16"/>
      <c r="AJ569" s="16"/>
      <c r="AK569" s="16"/>
      <c r="AL569" s="16"/>
      <c r="AM569" s="16"/>
      <c r="AN569" s="16"/>
      <c r="AO569" s="16"/>
      <c r="AP569" s="16"/>
      <c r="AQ569" s="16"/>
      <c r="AR569" s="16"/>
      <c r="AS569" s="16"/>
      <c r="AT569" s="16"/>
      <c r="AU569" s="16"/>
      <c r="AV569" s="16"/>
      <c r="AW569" s="16"/>
      <c r="AX569" s="16"/>
      <c r="AY569" s="16"/>
      <c r="AZ569" s="16"/>
      <c r="BA569" s="16"/>
      <c r="BB569" s="16"/>
      <c r="BC569" s="16"/>
      <c r="BD569" s="16"/>
      <c r="BE569" s="16"/>
      <c r="BF569" s="16"/>
    </row>
    <row r="570" spans="5:58">
      <c r="E570" s="16"/>
      <c r="F570" s="16"/>
      <c r="G570" s="16"/>
      <c r="H570" s="16"/>
      <c r="I570" s="16"/>
      <c r="J570" s="16"/>
      <c r="K570" s="16"/>
      <c r="L570" s="16"/>
      <c r="M570" s="16"/>
      <c r="N570" s="16"/>
      <c r="O570" s="16"/>
      <c r="P570" s="16"/>
      <c r="Q570" s="16"/>
      <c r="R570" s="16"/>
      <c r="S570" s="16"/>
      <c r="T570" s="16"/>
      <c r="U570" s="16"/>
      <c r="V570" s="16"/>
      <c r="W570" s="16"/>
      <c r="X570" s="16"/>
      <c r="Y570" s="16"/>
      <c r="Z570" s="16"/>
      <c r="AA570" s="16"/>
      <c r="AB570" s="16"/>
      <c r="AC570" s="16"/>
      <c r="AD570" s="16"/>
      <c r="AE570" s="16"/>
      <c r="AF570" s="16"/>
      <c r="AG570" s="16"/>
      <c r="AH570" s="16"/>
      <c r="AI570" s="16"/>
      <c r="AJ570" s="16"/>
      <c r="AK570" s="16"/>
      <c r="AL570" s="16"/>
      <c r="AM570" s="16"/>
      <c r="AN570" s="16"/>
      <c r="AO570" s="16"/>
      <c r="AP570" s="16"/>
      <c r="AQ570" s="16"/>
      <c r="AR570" s="16"/>
      <c r="AS570" s="16"/>
      <c r="AT570" s="16"/>
      <c r="AU570" s="16"/>
      <c r="AV570" s="16"/>
      <c r="AW570" s="16"/>
      <c r="AX570" s="16"/>
      <c r="AY570" s="16"/>
      <c r="AZ570" s="16"/>
      <c r="BA570" s="16"/>
      <c r="BB570" s="16"/>
      <c r="BC570" s="16"/>
      <c r="BD570" s="16"/>
      <c r="BE570" s="16"/>
      <c r="BF570" s="16"/>
    </row>
    <row r="571" spans="5:58">
      <c r="E571" s="16"/>
      <c r="F571" s="16"/>
      <c r="G571" s="16"/>
      <c r="H571" s="16"/>
      <c r="I571" s="16"/>
      <c r="J571" s="16"/>
      <c r="K571" s="16"/>
      <c r="L571" s="16"/>
      <c r="M571" s="16"/>
      <c r="N571" s="16"/>
      <c r="O571" s="16"/>
      <c r="P571" s="16"/>
      <c r="Q571" s="16"/>
      <c r="R571" s="16"/>
      <c r="S571" s="16"/>
      <c r="T571" s="16"/>
      <c r="U571" s="16"/>
      <c r="V571" s="16"/>
      <c r="W571" s="16"/>
      <c r="X571" s="16"/>
      <c r="Y571" s="16"/>
      <c r="Z571" s="16"/>
      <c r="AA571" s="16"/>
      <c r="AB571" s="16"/>
      <c r="AC571" s="16"/>
      <c r="AD571" s="16"/>
      <c r="AE571" s="16"/>
      <c r="AF571" s="16"/>
      <c r="AG571" s="16"/>
      <c r="AH571" s="16"/>
      <c r="AI571" s="16"/>
      <c r="AJ571" s="16"/>
      <c r="AK571" s="16"/>
      <c r="AL571" s="16"/>
      <c r="AM571" s="16"/>
      <c r="AN571" s="16"/>
      <c r="AO571" s="16"/>
      <c r="AP571" s="16"/>
      <c r="AQ571" s="16"/>
      <c r="AR571" s="16"/>
      <c r="AS571" s="16"/>
      <c r="AT571" s="16"/>
      <c r="AU571" s="16"/>
      <c r="AV571" s="16"/>
      <c r="AW571" s="16"/>
      <c r="AX571" s="16"/>
      <c r="AY571" s="16"/>
      <c r="AZ571" s="16"/>
      <c r="BA571" s="16"/>
      <c r="BB571" s="16"/>
      <c r="BC571" s="16"/>
      <c r="BD571" s="16"/>
      <c r="BE571" s="16"/>
      <c r="BF571" s="16"/>
    </row>
    <row r="572" spans="5:58">
      <c r="E572" s="16"/>
      <c r="F572" s="16"/>
      <c r="G572" s="16"/>
      <c r="H572" s="16"/>
      <c r="I572" s="16"/>
      <c r="J572" s="16"/>
      <c r="K572" s="16"/>
      <c r="L572" s="16"/>
      <c r="M572" s="16"/>
      <c r="N572" s="16"/>
      <c r="O572" s="16"/>
      <c r="P572" s="16"/>
      <c r="Q572" s="16"/>
      <c r="R572" s="16"/>
      <c r="S572" s="16"/>
      <c r="T572" s="16"/>
      <c r="U572" s="16"/>
      <c r="V572" s="16"/>
      <c r="W572" s="16"/>
      <c r="X572" s="16"/>
      <c r="Y572" s="16"/>
      <c r="Z572" s="16"/>
      <c r="AA572" s="16"/>
      <c r="AB572" s="16"/>
      <c r="AC572" s="16"/>
      <c r="AD572" s="16"/>
      <c r="AE572" s="16"/>
      <c r="AF572" s="16"/>
      <c r="AG572" s="16"/>
      <c r="AH572" s="16"/>
      <c r="AI572" s="16"/>
      <c r="AJ572" s="16"/>
      <c r="AK572" s="16"/>
      <c r="AL572" s="16"/>
      <c r="AM572" s="16"/>
      <c r="AN572" s="16"/>
      <c r="AO572" s="16"/>
      <c r="AP572" s="16"/>
      <c r="AQ572" s="16"/>
      <c r="AR572" s="16"/>
      <c r="AS572" s="16"/>
      <c r="AT572" s="16"/>
      <c r="AU572" s="16"/>
      <c r="AV572" s="16"/>
      <c r="AW572" s="16"/>
      <c r="AX572" s="16"/>
      <c r="AY572" s="16"/>
      <c r="AZ572" s="16"/>
      <c r="BA572" s="16"/>
      <c r="BB572" s="16"/>
      <c r="BC572" s="16"/>
      <c r="BD572" s="16"/>
      <c r="BE572" s="16"/>
      <c r="BF572" s="16"/>
    </row>
    <row r="573" spans="5:58">
      <c r="E573" s="16"/>
      <c r="F573" s="16"/>
      <c r="G573" s="16"/>
      <c r="H573" s="16"/>
      <c r="I573" s="16"/>
      <c r="J573" s="16"/>
      <c r="K573" s="16"/>
      <c r="L573" s="16"/>
      <c r="M573" s="16"/>
      <c r="N573" s="16"/>
      <c r="O573" s="16"/>
      <c r="P573" s="16"/>
      <c r="Q573" s="16"/>
      <c r="R573" s="16"/>
      <c r="S573" s="16"/>
      <c r="T573" s="16"/>
      <c r="U573" s="16"/>
      <c r="V573" s="16"/>
      <c r="W573" s="16"/>
      <c r="X573" s="16"/>
      <c r="Y573" s="16"/>
      <c r="Z573" s="16"/>
      <c r="AA573" s="16"/>
      <c r="AB573" s="16"/>
      <c r="AC573" s="16"/>
      <c r="AD573" s="16"/>
      <c r="AE573" s="16"/>
      <c r="AF573" s="16"/>
      <c r="AG573" s="16"/>
      <c r="AH573" s="16"/>
      <c r="AI573" s="16"/>
      <c r="AJ573" s="16"/>
      <c r="AK573" s="16"/>
      <c r="AL573" s="16"/>
      <c r="AM573" s="16"/>
      <c r="AN573" s="16"/>
      <c r="AO573" s="16"/>
      <c r="AP573" s="16"/>
      <c r="AQ573" s="16"/>
      <c r="AR573" s="16"/>
      <c r="AS573" s="16"/>
      <c r="AT573" s="16"/>
      <c r="AU573" s="16"/>
      <c r="AV573" s="16"/>
      <c r="AW573" s="16"/>
      <c r="AX573" s="16"/>
      <c r="AY573" s="16"/>
      <c r="AZ573" s="16"/>
      <c r="BA573" s="16"/>
      <c r="BB573" s="16"/>
      <c r="BC573" s="16"/>
      <c r="BD573" s="16"/>
      <c r="BE573" s="16"/>
      <c r="BF573" s="16"/>
    </row>
    <row r="574" spans="5:58">
      <c r="E574" s="16"/>
      <c r="F574" s="16"/>
      <c r="G574" s="16"/>
      <c r="H574" s="16"/>
      <c r="I574" s="16"/>
      <c r="J574" s="16"/>
      <c r="K574" s="16"/>
      <c r="L574" s="16"/>
      <c r="M574" s="16"/>
      <c r="N574" s="16"/>
      <c r="O574" s="16"/>
      <c r="P574" s="16"/>
      <c r="Q574" s="16"/>
      <c r="R574" s="16"/>
      <c r="S574" s="16"/>
      <c r="T574" s="16"/>
      <c r="U574" s="16"/>
      <c r="V574" s="16"/>
      <c r="W574" s="16"/>
      <c r="X574" s="16"/>
      <c r="Y574" s="16"/>
      <c r="Z574" s="16"/>
      <c r="AA574" s="16"/>
      <c r="AB574" s="16"/>
      <c r="AC574" s="16"/>
      <c r="AD574" s="16"/>
      <c r="AE574" s="16"/>
      <c r="AF574" s="16"/>
      <c r="AG574" s="16"/>
      <c r="AH574" s="16"/>
      <c r="AI574" s="16"/>
      <c r="AJ574" s="16"/>
      <c r="AK574" s="16"/>
      <c r="AL574" s="16"/>
      <c r="AM574" s="16"/>
      <c r="AN574" s="16"/>
      <c r="AO574" s="16"/>
      <c r="AP574" s="16"/>
      <c r="AQ574" s="16"/>
      <c r="AR574" s="16"/>
      <c r="AS574" s="16"/>
      <c r="AT574" s="16"/>
      <c r="AU574" s="16"/>
      <c r="AV574" s="16"/>
      <c r="AW574" s="16"/>
      <c r="AX574" s="16"/>
      <c r="AY574" s="16"/>
      <c r="AZ574" s="16"/>
      <c r="BA574" s="16"/>
      <c r="BB574" s="16"/>
      <c r="BC574" s="16"/>
      <c r="BD574" s="16"/>
      <c r="BE574" s="16"/>
      <c r="BF574" s="16"/>
    </row>
    <row r="575" spans="5:58">
      <c r="E575" s="16"/>
      <c r="F575" s="16"/>
      <c r="G575" s="16"/>
      <c r="H575" s="16"/>
      <c r="I575" s="16"/>
      <c r="J575" s="16"/>
      <c r="K575" s="16"/>
      <c r="L575" s="16"/>
      <c r="M575" s="16"/>
      <c r="N575" s="16"/>
      <c r="O575" s="16"/>
      <c r="P575" s="16"/>
      <c r="Q575" s="16"/>
      <c r="R575" s="16"/>
      <c r="S575" s="16"/>
      <c r="T575" s="16"/>
      <c r="U575" s="16"/>
      <c r="V575" s="16"/>
      <c r="W575" s="16"/>
      <c r="X575" s="16"/>
      <c r="Y575" s="16"/>
      <c r="Z575" s="16"/>
      <c r="AA575" s="16"/>
      <c r="AB575" s="16"/>
      <c r="AC575" s="16"/>
      <c r="AD575" s="16"/>
      <c r="AE575" s="16"/>
      <c r="AF575" s="16"/>
      <c r="AG575" s="16"/>
      <c r="AH575" s="16"/>
      <c r="AI575" s="16"/>
      <c r="AJ575" s="16"/>
      <c r="AK575" s="16"/>
      <c r="AL575" s="16"/>
      <c r="AM575" s="16"/>
      <c r="AN575" s="16"/>
      <c r="AO575" s="16"/>
      <c r="AP575" s="16"/>
      <c r="AQ575" s="16"/>
      <c r="AR575" s="16"/>
      <c r="AS575" s="16"/>
      <c r="AT575" s="16"/>
      <c r="AU575" s="16"/>
      <c r="AV575" s="16"/>
      <c r="AW575" s="16"/>
      <c r="AX575" s="16"/>
      <c r="AY575" s="16"/>
      <c r="AZ575" s="16"/>
      <c r="BA575" s="16"/>
      <c r="BB575" s="16"/>
      <c r="BC575" s="16"/>
      <c r="BD575" s="16"/>
      <c r="BE575" s="16"/>
      <c r="BF575" s="16"/>
    </row>
    <row r="576" spans="5:58">
      <c r="E576" s="16"/>
      <c r="F576" s="16"/>
      <c r="G576" s="16"/>
      <c r="H576" s="16"/>
      <c r="I576" s="16"/>
      <c r="J576" s="16"/>
      <c r="K576" s="16"/>
      <c r="L576" s="16"/>
      <c r="M576" s="16"/>
      <c r="N576" s="16"/>
      <c r="O576" s="16"/>
      <c r="P576" s="16"/>
      <c r="Q576" s="16"/>
      <c r="R576" s="16"/>
      <c r="S576" s="16"/>
      <c r="T576" s="16"/>
      <c r="U576" s="16"/>
      <c r="V576" s="16"/>
      <c r="W576" s="16"/>
      <c r="X576" s="16"/>
      <c r="Y576" s="16"/>
      <c r="Z576" s="16"/>
      <c r="AA576" s="16"/>
      <c r="AB576" s="16"/>
      <c r="AC576" s="16"/>
      <c r="AD576" s="16"/>
      <c r="AE576" s="16"/>
      <c r="AF576" s="16"/>
      <c r="AG576" s="16"/>
      <c r="AH576" s="16"/>
      <c r="AI576" s="16"/>
      <c r="AJ576" s="16"/>
      <c r="AK576" s="16"/>
      <c r="AL576" s="16"/>
      <c r="AM576" s="16"/>
      <c r="AN576" s="16"/>
      <c r="AO576" s="16"/>
      <c r="AP576" s="16"/>
      <c r="AQ576" s="16"/>
      <c r="AR576" s="16"/>
      <c r="AS576" s="16"/>
      <c r="AT576" s="16"/>
      <c r="AU576" s="16"/>
      <c r="AV576" s="16"/>
      <c r="AW576" s="16"/>
      <c r="AX576" s="16"/>
      <c r="AY576" s="16"/>
      <c r="AZ576" s="16"/>
      <c r="BA576" s="16"/>
      <c r="BB576" s="16"/>
      <c r="BC576" s="16"/>
      <c r="BD576" s="16"/>
      <c r="BE576" s="16"/>
      <c r="BF576" s="16"/>
    </row>
    <row r="577" spans="5:58">
      <c r="E577" s="16"/>
      <c r="F577" s="16"/>
      <c r="G577" s="16"/>
      <c r="H577" s="16"/>
      <c r="I577" s="16"/>
      <c r="J577" s="16"/>
      <c r="K577" s="16"/>
      <c r="L577" s="16"/>
      <c r="M577" s="16"/>
      <c r="N577" s="16"/>
      <c r="O577" s="16"/>
      <c r="P577" s="16"/>
      <c r="Q577" s="16"/>
      <c r="R577" s="16"/>
      <c r="S577" s="16"/>
      <c r="T577" s="16"/>
      <c r="U577" s="16"/>
      <c r="V577" s="16"/>
      <c r="W577" s="16"/>
      <c r="X577" s="16"/>
      <c r="Y577" s="16"/>
      <c r="Z577" s="16"/>
      <c r="AA577" s="16"/>
      <c r="AB577" s="16"/>
      <c r="AC577" s="16"/>
      <c r="AD577" s="16"/>
      <c r="AE577" s="16"/>
      <c r="AF577" s="16"/>
      <c r="AG577" s="16"/>
      <c r="AH577" s="16"/>
      <c r="AI577" s="16"/>
      <c r="AJ577" s="16"/>
      <c r="AK577" s="16"/>
      <c r="AL577" s="16"/>
      <c r="AM577" s="16"/>
      <c r="AN577" s="16"/>
      <c r="AO577" s="16"/>
      <c r="AP577" s="16"/>
      <c r="AQ577" s="16"/>
      <c r="AR577" s="16"/>
      <c r="AS577" s="16"/>
      <c r="AT577" s="16"/>
      <c r="AU577" s="16"/>
      <c r="AV577" s="16"/>
      <c r="AW577" s="16"/>
      <c r="AX577" s="16"/>
      <c r="AY577" s="16"/>
      <c r="AZ577" s="16"/>
      <c r="BA577" s="16"/>
      <c r="BB577" s="16"/>
      <c r="BC577" s="16"/>
      <c r="BD577" s="16"/>
      <c r="BE577" s="16"/>
      <c r="BF577" s="16"/>
    </row>
    <row r="578" spans="5:58">
      <c r="E578" s="16"/>
      <c r="F578" s="16"/>
      <c r="G578" s="16"/>
      <c r="H578" s="16"/>
      <c r="I578" s="16"/>
      <c r="J578" s="16"/>
      <c r="K578" s="16"/>
      <c r="L578" s="16"/>
      <c r="M578" s="16"/>
      <c r="N578" s="16"/>
      <c r="O578" s="16"/>
      <c r="P578" s="16"/>
      <c r="Q578" s="16"/>
      <c r="R578" s="16"/>
      <c r="S578" s="16"/>
      <c r="T578" s="16"/>
      <c r="U578" s="16"/>
      <c r="V578" s="16"/>
      <c r="W578" s="16"/>
      <c r="X578" s="16"/>
      <c r="Y578" s="16"/>
      <c r="Z578" s="16"/>
      <c r="AA578" s="16"/>
      <c r="AB578" s="16"/>
      <c r="AC578" s="16"/>
      <c r="AD578" s="16"/>
      <c r="AE578" s="16"/>
      <c r="AF578" s="16"/>
      <c r="AG578" s="16"/>
      <c r="AH578" s="16"/>
      <c r="AI578" s="16"/>
      <c r="AJ578" s="16"/>
      <c r="AK578" s="16"/>
      <c r="AL578" s="16"/>
      <c r="AM578" s="16"/>
      <c r="AN578" s="16"/>
      <c r="AO578" s="16"/>
      <c r="AP578" s="16"/>
      <c r="AQ578" s="16"/>
      <c r="AR578" s="16"/>
      <c r="AS578" s="16"/>
      <c r="AT578" s="16"/>
      <c r="AU578" s="16"/>
      <c r="AV578" s="16"/>
      <c r="AW578" s="16"/>
      <c r="AX578" s="16"/>
      <c r="AY578" s="16"/>
      <c r="AZ578" s="16"/>
      <c r="BA578" s="16"/>
      <c r="BB578" s="16"/>
      <c r="BC578" s="16"/>
      <c r="BD578" s="16"/>
      <c r="BE578" s="16"/>
      <c r="BF578" s="16"/>
    </row>
    <row r="579" spans="5:58">
      <c r="E579" s="16"/>
      <c r="F579" s="16"/>
      <c r="G579" s="16"/>
      <c r="H579" s="16"/>
      <c r="I579" s="16"/>
      <c r="J579" s="16"/>
      <c r="K579" s="16"/>
      <c r="L579" s="16"/>
      <c r="M579" s="16"/>
      <c r="N579" s="16"/>
      <c r="O579" s="16"/>
      <c r="P579" s="16"/>
      <c r="Q579" s="16"/>
      <c r="R579" s="16"/>
      <c r="S579" s="16"/>
      <c r="T579" s="16"/>
      <c r="U579" s="16"/>
      <c r="V579" s="16"/>
      <c r="W579" s="16"/>
      <c r="X579" s="16"/>
      <c r="Y579" s="16"/>
      <c r="Z579" s="16"/>
      <c r="AA579" s="16"/>
      <c r="AB579" s="16"/>
      <c r="AC579" s="16"/>
      <c r="AD579" s="16"/>
      <c r="AE579" s="16"/>
      <c r="AF579" s="16"/>
      <c r="AG579" s="16"/>
      <c r="AH579" s="16"/>
      <c r="AI579" s="16"/>
      <c r="AJ579" s="16"/>
      <c r="AK579" s="16"/>
      <c r="AL579" s="16"/>
      <c r="AM579" s="16"/>
      <c r="AN579" s="16"/>
      <c r="AO579" s="16"/>
      <c r="AP579" s="16"/>
      <c r="AQ579" s="16"/>
      <c r="AR579" s="16"/>
      <c r="AS579" s="16"/>
      <c r="AT579" s="16"/>
      <c r="AU579" s="16"/>
      <c r="AV579" s="16"/>
      <c r="AW579" s="16"/>
      <c r="AX579" s="16"/>
      <c r="AY579" s="16"/>
      <c r="AZ579" s="16"/>
      <c r="BA579" s="16"/>
      <c r="BB579" s="16"/>
      <c r="BC579" s="16"/>
      <c r="BD579" s="16"/>
      <c r="BE579" s="16"/>
      <c r="BF579" s="16"/>
    </row>
    <row r="580" spans="5:58">
      <c r="E580" s="16"/>
      <c r="F580" s="16"/>
      <c r="G580" s="16"/>
      <c r="H580" s="16"/>
      <c r="I580" s="16"/>
      <c r="J580" s="16"/>
      <c r="K580" s="16"/>
      <c r="L580" s="16"/>
      <c r="M580" s="16"/>
      <c r="N580" s="16"/>
      <c r="O580" s="16"/>
      <c r="P580" s="16"/>
      <c r="Q580" s="16"/>
      <c r="R580" s="16"/>
      <c r="S580" s="16"/>
      <c r="T580" s="16"/>
      <c r="U580" s="16"/>
      <c r="V580" s="16"/>
      <c r="W580" s="16"/>
      <c r="X580" s="16"/>
      <c r="Y580" s="16"/>
      <c r="Z580" s="16"/>
      <c r="AA580" s="16"/>
      <c r="AB580" s="16"/>
      <c r="AC580" s="16"/>
      <c r="AD580" s="16"/>
      <c r="AE580" s="16"/>
      <c r="AF580" s="16"/>
      <c r="AG580" s="16"/>
      <c r="AH580" s="16"/>
      <c r="AI580" s="16"/>
      <c r="AJ580" s="16"/>
      <c r="AK580" s="16"/>
      <c r="AL580" s="16"/>
      <c r="AM580" s="16"/>
      <c r="AN580" s="16"/>
      <c r="AO580" s="16"/>
      <c r="AP580" s="16"/>
      <c r="AQ580" s="16"/>
      <c r="AR580" s="16"/>
      <c r="AS580" s="16"/>
      <c r="AT580" s="16"/>
      <c r="AU580" s="16"/>
      <c r="AV580" s="16"/>
      <c r="AW580" s="16"/>
      <c r="AX580" s="16"/>
      <c r="AY580" s="16"/>
      <c r="AZ580" s="16"/>
      <c r="BA580" s="16"/>
      <c r="BB580" s="16"/>
      <c r="BC580" s="16"/>
      <c r="BD580" s="16"/>
      <c r="BE580" s="16"/>
      <c r="BF580" s="16"/>
    </row>
    <row r="581" spans="5:58">
      <c r="E581" s="16"/>
      <c r="F581" s="16"/>
      <c r="G581" s="16"/>
      <c r="H581" s="16"/>
      <c r="I581" s="16"/>
      <c r="J581" s="16"/>
      <c r="K581" s="16"/>
      <c r="L581" s="16"/>
      <c r="M581" s="16"/>
      <c r="N581" s="16"/>
      <c r="O581" s="16"/>
      <c r="P581" s="16"/>
      <c r="Q581" s="16"/>
      <c r="R581" s="16"/>
      <c r="S581" s="16"/>
      <c r="T581" s="16"/>
      <c r="U581" s="16"/>
      <c r="V581" s="16"/>
      <c r="W581" s="16"/>
      <c r="X581" s="16"/>
      <c r="Y581" s="16"/>
      <c r="Z581" s="16"/>
      <c r="AA581" s="16"/>
      <c r="AB581" s="16"/>
      <c r="AC581" s="16"/>
      <c r="AD581" s="16"/>
      <c r="AE581" s="16"/>
      <c r="AF581" s="16"/>
      <c r="AG581" s="16"/>
      <c r="AH581" s="16"/>
      <c r="AI581" s="16"/>
      <c r="AJ581" s="16"/>
      <c r="AK581" s="16"/>
      <c r="AL581" s="16"/>
      <c r="AM581" s="16"/>
      <c r="AN581" s="16"/>
      <c r="AO581" s="16"/>
      <c r="AP581" s="16"/>
      <c r="AQ581" s="16"/>
      <c r="AR581" s="16"/>
      <c r="AS581" s="16"/>
      <c r="AT581" s="16"/>
      <c r="AU581" s="16"/>
      <c r="AV581" s="16"/>
      <c r="AW581" s="16"/>
      <c r="AX581" s="16"/>
      <c r="AY581" s="16"/>
      <c r="AZ581" s="16"/>
      <c r="BA581" s="16"/>
      <c r="BB581" s="16"/>
      <c r="BC581" s="16"/>
      <c r="BD581" s="16"/>
      <c r="BE581" s="16"/>
      <c r="BF581" s="16"/>
    </row>
    <row r="582" spans="5:58">
      <c r="E582" s="16"/>
      <c r="F582" s="16"/>
      <c r="G582" s="16"/>
      <c r="H582" s="16"/>
      <c r="I582" s="16"/>
      <c r="J582" s="16"/>
      <c r="K582" s="16"/>
      <c r="L582" s="16"/>
      <c r="M582" s="16"/>
      <c r="N582" s="16"/>
      <c r="O582" s="16"/>
      <c r="P582" s="16"/>
      <c r="Q582" s="16"/>
      <c r="R582" s="16"/>
      <c r="S582" s="16"/>
      <c r="T582" s="16"/>
      <c r="U582" s="16"/>
      <c r="V582" s="16"/>
      <c r="W582" s="16"/>
      <c r="X582" s="16"/>
      <c r="Y582" s="16"/>
      <c r="Z582" s="16"/>
      <c r="AA582" s="16"/>
      <c r="AB582" s="16"/>
      <c r="AC582" s="16"/>
      <c r="AD582" s="16"/>
      <c r="AE582" s="16"/>
      <c r="AF582" s="16"/>
      <c r="AG582" s="16"/>
      <c r="AH582" s="16"/>
      <c r="AI582" s="16"/>
      <c r="AJ582" s="16"/>
      <c r="AK582" s="16"/>
      <c r="AL582" s="16"/>
      <c r="AM582" s="16"/>
      <c r="AN582" s="16"/>
      <c r="AO582" s="16"/>
      <c r="AP582" s="16"/>
      <c r="AQ582" s="16"/>
      <c r="AR582" s="16"/>
      <c r="AS582" s="16"/>
      <c r="AT582" s="16"/>
      <c r="AU582" s="16"/>
      <c r="AV582" s="16"/>
      <c r="AW582" s="16"/>
      <c r="AX582" s="16"/>
      <c r="AY582" s="16"/>
      <c r="AZ582" s="16"/>
      <c r="BA582" s="16"/>
      <c r="BB582" s="16"/>
      <c r="BC582" s="16"/>
      <c r="BD582" s="16"/>
      <c r="BE582" s="16"/>
      <c r="BF582" s="16"/>
    </row>
    <row r="583" spans="5:58">
      <c r="E583" s="16"/>
      <c r="F583" s="16"/>
      <c r="G583" s="16"/>
      <c r="H583" s="16"/>
      <c r="I583" s="16"/>
      <c r="J583" s="16"/>
      <c r="K583" s="16"/>
      <c r="L583" s="16"/>
      <c r="M583" s="16"/>
      <c r="N583" s="16"/>
      <c r="O583" s="16"/>
      <c r="P583" s="16"/>
      <c r="Q583" s="16"/>
      <c r="R583" s="16"/>
      <c r="S583" s="16"/>
      <c r="T583" s="16"/>
      <c r="U583" s="16"/>
      <c r="V583" s="16"/>
      <c r="W583" s="16"/>
      <c r="X583" s="16"/>
      <c r="Y583" s="16"/>
      <c r="Z583" s="16"/>
      <c r="AA583" s="16"/>
      <c r="AB583" s="16"/>
      <c r="AC583" s="16"/>
      <c r="AD583" s="16"/>
      <c r="AE583" s="16"/>
      <c r="AF583" s="16"/>
      <c r="AG583" s="16"/>
      <c r="AH583" s="16"/>
      <c r="AI583" s="16"/>
      <c r="AJ583" s="16"/>
      <c r="AK583" s="16"/>
      <c r="AL583" s="16"/>
      <c r="AM583" s="16"/>
      <c r="AN583" s="16"/>
      <c r="AO583" s="16"/>
      <c r="AP583" s="16"/>
      <c r="AQ583" s="16"/>
      <c r="AR583" s="16"/>
      <c r="AS583" s="16"/>
      <c r="AT583" s="16"/>
      <c r="AU583" s="16"/>
      <c r="AV583" s="16"/>
      <c r="AW583" s="16"/>
      <c r="AX583" s="16"/>
      <c r="AY583" s="16"/>
      <c r="AZ583" s="16"/>
      <c r="BA583" s="16"/>
      <c r="BB583" s="16"/>
      <c r="BC583" s="16"/>
      <c r="BD583" s="16"/>
      <c r="BE583" s="16"/>
      <c r="BF583" s="16"/>
    </row>
    <row r="584" spans="5:58">
      <c r="E584" s="16"/>
      <c r="F584" s="16"/>
      <c r="G584" s="16"/>
      <c r="H584" s="16"/>
      <c r="I584" s="16"/>
      <c r="J584" s="16"/>
      <c r="K584" s="16"/>
      <c r="L584" s="16"/>
      <c r="M584" s="16"/>
      <c r="N584" s="16"/>
      <c r="O584" s="16"/>
      <c r="P584" s="16"/>
      <c r="Q584" s="16"/>
      <c r="R584" s="16"/>
      <c r="S584" s="16"/>
      <c r="T584" s="16"/>
      <c r="U584" s="16"/>
      <c r="V584" s="16"/>
      <c r="W584" s="16"/>
      <c r="X584" s="16"/>
      <c r="Y584" s="16"/>
      <c r="Z584" s="16"/>
      <c r="AA584" s="16"/>
      <c r="AB584" s="16"/>
      <c r="AC584" s="16"/>
      <c r="AD584" s="16"/>
      <c r="AE584" s="16"/>
      <c r="AF584" s="16"/>
      <c r="AG584" s="16"/>
      <c r="AH584" s="16"/>
      <c r="AI584" s="16"/>
      <c r="AJ584" s="16"/>
      <c r="AK584" s="16"/>
      <c r="AL584" s="16"/>
      <c r="AM584" s="16"/>
      <c r="AN584" s="16"/>
      <c r="AO584" s="16"/>
      <c r="AP584" s="16"/>
      <c r="AQ584" s="16"/>
      <c r="AR584" s="16"/>
      <c r="AS584" s="16"/>
      <c r="AT584" s="16"/>
      <c r="AU584" s="16"/>
      <c r="AV584" s="16"/>
      <c r="AW584" s="16"/>
      <c r="AX584" s="16"/>
      <c r="AY584" s="16"/>
      <c r="AZ584" s="16"/>
      <c r="BA584" s="16"/>
      <c r="BB584" s="16"/>
      <c r="BC584" s="16"/>
      <c r="BD584" s="16"/>
      <c r="BE584" s="16"/>
      <c r="BF584" s="16"/>
    </row>
    <row r="585" spans="5:58">
      <c r="E585" s="16"/>
      <c r="F585" s="16"/>
      <c r="G585" s="16"/>
      <c r="H585" s="16"/>
      <c r="I585" s="16"/>
      <c r="J585" s="16"/>
      <c r="K585" s="16"/>
      <c r="L585" s="16"/>
      <c r="M585" s="16"/>
      <c r="N585" s="16"/>
      <c r="O585" s="16"/>
      <c r="P585" s="16"/>
      <c r="Q585" s="16"/>
      <c r="R585" s="16"/>
      <c r="S585" s="16"/>
      <c r="T585" s="16"/>
      <c r="U585" s="16"/>
      <c r="V585" s="16"/>
      <c r="W585" s="16"/>
      <c r="X585" s="16"/>
      <c r="Y585" s="16"/>
      <c r="Z585" s="16"/>
      <c r="AA585" s="16"/>
      <c r="AB585" s="16"/>
      <c r="AC585" s="16"/>
      <c r="AD585" s="16"/>
      <c r="AE585" s="16"/>
      <c r="AF585" s="16"/>
      <c r="AG585" s="16"/>
      <c r="AH585" s="16"/>
      <c r="AI585" s="16"/>
      <c r="AJ585" s="16"/>
      <c r="AK585" s="16"/>
      <c r="AL585" s="16"/>
      <c r="AM585" s="16"/>
      <c r="AN585" s="16"/>
      <c r="AO585" s="16"/>
      <c r="AP585" s="16"/>
      <c r="AQ585" s="16"/>
      <c r="AR585" s="16"/>
      <c r="AS585" s="16"/>
      <c r="AT585" s="16"/>
      <c r="AU585" s="16"/>
      <c r="AV585" s="16"/>
      <c r="AW585" s="16"/>
      <c r="AX585" s="16"/>
      <c r="AY585" s="16"/>
      <c r="AZ585" s="16"/>
      <c r="BA585" s="16"/>
      <c r="BB585" s="16"/>
      <c r="BC585" s="16"/>
      <c r="BD585" s="16"/>
      <c r="BE585" s="16"/>
      <c r="BF585" s="16"/>
    </row>
    <row r="586" spans="5:58">
      <c r="E586" s="16"/>
      <c r="F586" s="16"/>
      <c r="G586" s="16"/>
      <c r="H586" s="16"/>
      <c r="I586" s="16"/>
      <c r="J586" s="16"/>
      <c r="K586" s="16"/>
      <c r="L586" s="16"/>
      <c r="M586" s="16"/>
      <c r="N586" s="16"/>
      <c r="O586" s="16"/>
      <c r="P586" s="16"/>
      <c r="Q586" s="16"/>
      <c r="R586" s="16"/>
      <c r="S586" s="16"/>
      <c r="T586" s="16"/>
      <c r="U586" s="16"/>
      <c r="V586" s="16"/>
      <c r="W586" s="16"/>
      <c r="X586" s="16"/>
      <c r="Y586" s="16"/>
      <c r="Z586" s="16"/>
      <c r="AA586" s="16"/>
      <c r="AB586" s="16"/>
      <c r="AC586" s="16"/>
      <c r="AD586" s="16"/>
      <c r="AE586" s="16"/>
      <c r="AF586" s="16"/>
      <c r="AG586" s="16"/>
      <c r="AH586" s="16"/>
      <c r="AI586" s="16"/>
      <c r="AJ586" s="16"/>
      <c r="AK586" s="16"/>
      <c r="AL586" s="16"/>
      <c r="AM586" s="16"/>
      <c r="AN586" s="16"/>
      <c r="AO586" s="16"/>
      <c r="AP586" s="16"/>
      <c r="AQ586" s="16"/>
      <c r="AR586" s="16"/>
      <c r="AS586" s="16"/>
      <c r="AT586" s="16"/>
      <c r="AU586" s="16"/>
      <c r="AV586" s="16"/>
      <c r="AW586" s="16"/>
      <c r="AX586" s="16"/>
      <c r="AY586" s="16"/>
      <c r="AZ586" s="16"/>
      <c r="BA586" s="16"/>
      <c r="BB586" s="16"/>
      <c r="BC586" s="16"/>
      <c r="BD586" s="16"/>
      <c r="BE586" s="16"/>
      <c r="BF586" s="16"/>
    </row>
    <row r="587" spans="5:58">
      <c r="E587" s="16"/>
      <c r="F587" s="16"/>
      <c r="G587" s="16"/>
      <c r="H587" s="16"/>
      <c r="I587" s="16"/>
      <c r="J587" s="16"/>
      <c r="K587" s="16"/>
      <c r="L587" s="16"/>
      <c r="M587" s="16"/>
      <c r="N587" s="16"/>
      <c r="O587" s="16"/>
      <c r="P587" s="16"/>
      <c r="Q587" s="16"/>
      <c r="R587" s="16"/>
      <c r="S587" s="16"/>
      <c r="T587" s="16"/>
      <c r="U587" s="16"/>
      <c r="V587" s="16"/>
      <c r="W587" s="16"/>
      <c r="X587" s="16"/>
      <c r="Y587" s="16"/>
      <c r="Z587" s="16"/>
      <c r="AA587" s="16"/>
      <c r="AB587" s="16"/>
      <c r="AC587" s="16"/>
      <c r="AD587" s="16"/>
      <c r="AE587" s="16"/>
      <c r="AF587" s="16"/>
      <c r="AG587" s="16"/>
      <c r="AH587" s="16"/>
      <c r="AI587" s="16"/>
      <c r="AJ587" s="16"/>
      <c r="AK587" s="16"/>
      <c r="AL587" s="16"/>
      <c r="AM587" s="16"/>
      <c r="AN587" s="16"/>
      <c r="AO587" s="16"/>
      <c r="AP587" s="16"/>
      <c r="AQ587" s="16"/>
      <c r="AR587" s="16"/>
      <c r="AS587" s="16"/>
      <c r="AT587" s="16"/>
      <c r="AU587" s="16"/>
      <c r="AV587" s="16"/>
      <c r="AW587" s="16"/>
      <c r="AX587" s="16"/>
      <c r="AY587" s="16"/>
      <c r="AZ587" s="16"/>
      <c r="BA587" s="16"/>
      <c r="BB587" s="16"/>
      <c r="BC587" s="16"/>
      <c r="BD587" s="16"/>
      <c r="BE587" s="16"/>
      <c r="BF587" s="16"/>
    </row>
    <row r="588" spans="5:58">
      <c r="E588" s="16"/>
      <c r="F588" s="16"/>
      <c r="G588" s="16"/>
      <c r="H588" s="16"/>
      <c r="I588" s="16"/>
      <c r="J588" s="16"/>
      <c r="K588" s="16"/>
      <c r="L588" s="16"/>
      <c r="M588" s="16"/>
      <c r="N588" s="16"/>
      <c r="O588" s="16"/>
      <c r="P588" s="16"/>
      <c r="Q588" s="16"/>
      <c r="R588" s="16"/>
      <c r="S588" s="16"/>
      <c r="T588" s="16"/>
      <c r="U588" s="16"/>
      <c r="V588" s="16"/>
      <c r="W588" s="16"/>
      <c r="X588" s="16"/>
      <c r="Y588" s="16"/>
      <c r="Z588" s="16"/>
      <c r="AA588" s="16"/>
      <c r="AB588" s="16"/>
      <c r="AC588" s="16"/>
      <c r="AD588" s="16"/>
      <c r="AE588" s="16"/>
      <c r="AF588" s="16"/>
      <c r="AG588" s="16"/>
      <c r="AH588" s="16"/>
      <c r="AI588" s="16"/>
      <c r="AJ588" s="16"/>
      <c r="AK588" s="16"/>
      <c r="AL588" s="16"/>
      <c r="AM588" s="16"/>
      <c r="AN588" s="16"/>
      <c r="AO588" s="16"/>
      <c r="AP588" s="16"/>
      <c r="AQ588" s="16"/>
      <c r="AR588" s="16"/>
      <c r="AS588" s="16"/>
      <c r="AT588" s="16"/>
      <c r="AU588" s="16"/>
      <c r="AV588" s="16"/>
      <c r="AW588" s="16"/>
      <c r="AX588" s="16"/>
      <c r="AY588" s="16"/>
      <c r="AZ588" s="16"/>
      <c r="BA588" s="16"/>
      <c r="BB588" s="16"/>
      <c r="BC588" s="16"/>
      <c r="BD588" s="16"/>
      <c r="BE588" s="16"/>
      <c r="BF588" s="16"/>
    </row>
    <row r="589" spans="5:58">
      <c r="E589" s="16"/>
      <c r="F589" s="16"/>
      <c r="G589" s="16"/>
      <c r="H589" s="16"/>
      <c r="I589" s="16"/>
      <c r="J589" s="16"/>
      <c r="K589" s="16"/>
      <c r="L589" s="16"/>
      <c r="M589" s="16"/>
      <c r="N589" s="16"/>
      <c r="O589" s="16"/>
      <c r="P589" s="16"/>
      <c r="Q589" s="16"/>
      <c r="R589" s="16"/>
      <c r="S589" s="16"/>
      <c r="T589" s="16"/>
      <c r="U589" s="16"/>
      <c r="V589" s="16"/>
      <c r="W589" s="16"/>
      <c r="X589" s="16"/>
      <c r="Y589" s="16"/>
      <c r="Z589" s="16"/>
      <c r="AA589" s="16"/>
      <c r="AB589" s="16"/>
      <c r="AC589" s="16"/>
      <c r="AD589" s="16"/>
      <c r="AE589" s="16"/>
      <c r="AF589" s="16"/>
      <c r="AG589" s="16"/>
      <c r="AH589" s="16"/>
      <c r="AI589" s="16"/>
      <c r="AJ589" s="16"/>
      <c r="AK589" s="16"/>
      <c r="AL589" s="16"/>
      <c r="AM589" s="16"/>
      <c r="AN589" s="16"/>
      <c r="AO589" s="16"/>
      <c r="AP589" s="16"/>
      <c r="AQ589" s="16"/>
      <c r="AR589" s="16"/>
      <c r="AS589" s="16"/>
      <c r="AT589" s="16"/>
      <c r="AU589" s="16"/>
      <c r="AV589" s="16"/>
      <c r="AW589" s="16"/>
      <c r="AX589" s="16"/>
      <c r="AY589" s="16"/>
      <c r="AZ589" s="16"/>
      <c r="BA589" s="16"/>
      <c r="BB589" s="16"/>
      <c r="BC589" s="16"/>
      <c r="BD589" s="16"/>
      <c r="BE589" s="16"/>
      <c r="BF589" s="16"/>
    </row>
    <row r="590" spans="5:58">
      <c r="E590" s="16"/>
      <c r="F590" s="16"/>
      <c r="G590" s="16"/>
      <c r="H590" s="16"/>
      <c r="I590" s="16"/>
      <c r="J590" s="16"/>
      <c r="K590" s="16"/>
      <c r="L590" s="16"/>
      <c r="M590" s="16"/>
      <c r="N590" s="16"/>
      <c r="O590" s="16"/>
      <c r="P590" s="16"/>
      <c r="Q590" s="16"/>
      <c r="R590" s="16"/>
      <c r="S590" s="16"/>
      <c r="T590" s="16"/>
      <c r="U590" s="16"/>
      <c r="V590" s="16"/>
      <c r="W590" s="16"/>
      <c r="X590" s="16"/>
      <c r="Y590" s="16"/>
      <c r="Z590" s="16"/>
      <c r="AA590" s="16"/>
      <c r="AB590" s="16"/>
      <c r="AC590" s="16"/>
      <c r="AD590" s="16"/>
      <c r="AE590" s="16"/>
      <c r="AF590" s="16"/>
      <c r="AG590" s="16"/>
      <c r="AH590" s="16"/>
      <c r="AI590" s="16"/>
      <c r="AJ590" s="16"/>
      <c r="AK590" s="16"/>
      <c r="AL590" s="16"/>
      <c r="AM590" s="16"/>
      <c r="AN590" s="16"/>
      <c r="AO590" s="16"/>
      <c r="AP590" s="16"/>
      <c r="AQ590" s="16"/>
      <c r="AR590" s="16"/>
      <c r="AS590" s="16"/>
      <c r="AT590" s="16"/>
      <c r="AU590" s="16"/>
      <c r="AV590" s="16"/>
      <c r="AW590" s="16"/>
      <c r="AX590" s="16"/>
      <c r="AY590" s="16"/>
      <c r="AZ590" s="16"/>
      <c r="BA590" s="16"/>
      <c r="BB590" s="16"/>
      <c r="BC590" s="16"/>
      <c r="BD590" s="16"/>
      <c r="BE590" s="16"/>
      <c r="BF590" s="16"/>
    </row>
    <row r="591" spans="5:58">
      <c r="E591" s="16"/>
      <c r="F591" s="16"/>
      <c r="G591" s="16"/>
      <c r="H591" s="16"/>
      <c r="I591" s="16"/>
      <c r="J591" s="16"/>
      <c r="K591" s="16"/>
      <c r="L591" s="16"/>
      <c r="M591" s="16"/>
      <c r="N591" s="16"/>
      <c r="O591" s="16"/>
      <c r="P591" s="16"/>
      <c r="Q591" s="16"/>
      <c r="R591" s="16"/>
      <c r="S591" s="16"/>
      <c r="T591" s="16"/>
      <c r="U591" s="16"/>
      <c r="V591" s="16"/>
      <c r="W591" s="16"/>
      <c r="X591" s="16"/>
      <c r="Y591" s="16"/>
      <c r="Z591" s="16"/>
      <c r="AA591" s="16"/>
      <c r="AB591" s="16"/>
      <c r="AC591" s="16"/>
      <c r="AD591" s="16"/>
      <c r="AE591" s="16"/>
      <c r="AF591" s="16"/>
      <c r="AG591" s="16"/>
      <c r="AH591" s="16"/>
      <c r="AI591" s="16"/>
      <c r="AJ591" s="16"/>
      <c r="AK591" s="16"/>
      <c r="AL591" s="16"/>
      <c r="AM591" s="16"/>
      <c r="AN591" s="16"/>
      <c r="AO591" s="16"/>
      <c r="AP591" s="16"/>
      <c r="AQ591" s="16"/>
      <c r="AR591" s="16"/>
      <c r="AS591" s="16"/>
      <c r="AT591" s="16"/>
      <c r="AU591" s="16"/>
      <c r="AV591" s="16"/>
      <c r="AW591" s="16"/>
      <c r="AX591" s="16"/>
      <c r="AY591" s="16"/>
      <c r="AZ591" s="16"/>
      <c r="BA591" s="16"/>
      <c r="BB591" s="16"/>
      <c r="BC591" s="16"/>
      <c r="BD591" s="16"/>
      <c r="BE591" s="16"/>
      <c r="BF591" s="16"/>
    </row>
    <row r="592" spans="5:58">
      <c r="E592" s="16"/>
      <c r="F592" s="16"/>
      <c r="G592" s="16"/>
      <c r="H592" s="16"/>
      <c r="I592" s="16"/>
      <c r="J592" s="16"/>
      <c r="K592" s="16"/>
      <c r="L592" s="16"/>
      <c r="M592" s="16"/>
      <c r="N592" s="16"/>
      <c r="O592" s="16"/>
      <c r="P592" s="16"/>
      <c r="Q592" s="16"/>
      <c r="R592" s="16"/>
      <c r="S592" s="16"/>
      <c r="T592" s="16"/>
      <c r="U592" s="16"/>
      <c r="V592" s="16"/>
      <c r="W592" s="16"/>
      <c r="X592" s="16"/>
      <c r="Y592" s="16"/>
      <c r="Z592" s="16"/>
      <c r="AA592" s="16"/>
      <c r="AB592" s="16"/>
      <c r="AC592" s="16"/>
      <c r="AD592" s="16"/>
      <c r="AE592" s="16"/>
      <c r="AF592" s="16"/>
      <c r="AG592" s="16"/>
      <c r="AH592" s="16"/>
      <c r="AI592" s="16"/>
      <c r="AJ592" s="16"/>
      <c r="AK592" s="16"/>
      <c r="AL592" s="16"/>
      <c r="AM592" s="16"/>
      <c r="AN592" s="16"/>
      <c r="AO592" s="16"/>
      <c r="AP592" s="16"/>
      <c r="AQ592" s="16"/>
      <c r="AR592" s="16"/>
      <c r="AS592" s="16"/>
      <c r="AT592" s="16"/>
      <c r="AU592" s="16"/>
      <c r="AV592" s="16"/>
      <c r="AW592" s="16"/>
      <c r="AX592" s="16"/>
      <c r="AY592" s="16"/>
      <c r="AZ592" s="16"/>
      <c r="BA592" s="16"/>
      <c r="BB592" s="16"/>
      <c r="BC592" s="16"/>
      <c r="BD592" s="16"/>
      <c r="BE592" s="16"/>
      <c r="BF592" s="16"/>
    </row>
    <row r="593" spans="5:58">
      <c r="E593" s="16"/>
      <c r="F593" s="16"/>
      <c r="G593" s="16"/>
      <c r="H593" s="16"/>
      <c r="I593" s="16"/>
      <c r="J593" s="16"/>
      <c r="K593" s="16"/>
      <c r="L593" s="16"/>
      <c r="M593" s="16"/>
      <c r="N593" s="16"/>
      <c r="O593" s="16"/>
      <c r="P593" s="16"/>
      <c r="Q593" s="16"/>
      <c r="R593" s="16"/>
      <c r="S593" s="16"/>
      <c r="T593" s="16"/>
      <c r="U593" s="16"/>
      <c r="V593" s="16"/>
      <c r="W593" s="16"/>
      <c r="X593" s="16"/>
      <c r="Y593" s="16"/>
      <c r="Z593" s="16"/>
      <c r="AA593" s="16"/>
      <c r="AB593" s="16"/>
      <c r="AC593" s="16"/>
      <c r="AD593" s="16"/>
      <c r="AE593" s="16"/>
      <c r="AF593" s="16"/>
      <c r="AG593" s="16"/>
      <c r="AH593" s="16"/>
      <c r="AI593" s="16"/>
      <c r="AJ593" s="16"/>
      <c r="AK593" s="16"/>
      <c r="AL593" s="16"/>
      <c r="AM593" s="16"/>
      <c r="AN593" s="16"/>
      <c r="AO593" s="16"/>
      <c r="AP593" s="16"/>
      <c r="AQ593" s="16"/>
      <c r="AR593" s="16"/>
      <c r="AS593" s="16"/>
      <c r="AT593" s="16"/>
      <c r="AU593" s="16"/>
      <c r="AV593" s="16"/>
      <c r="AW593" s="16"/>
      <c r="AX593" s="16"/>
      <c r="AY593" s="16"/>
      <c r="AZ593" s="16"/>
      <c r="BA593" s="16"/>
      <c r="BB593" s="16"/>
      <c r="BC593" s="16"/>
      <c r="BD593" s="16"/>
      <c r="BE593" s="16"/>
      <c r="BF593" s="16"/>
    </row>
    <row r="594" spans="5:58">
      <c r="E594" s="16"/>
      <c r="F594" s="16"/>
      <c r="G594" s="16"/>
      <c r="H594" s="16"/>
      <c r="I594" s="16"/>
      <c r="J594" s="16"/>
      <c r="K594" s="16"/>
      <c r="L594" s="16"/>
      <c r="M594" s="16"/>
      <c r="N594" s="16"/>
      <c r="O594" s="16"/>
      <c r="P594" s="16"/>
      <c r="Q594" s="16"/>
      <c r="R594" s="16"/>
      <c r="S594" s="16"/>
      <c r="T594" s="16"/>
      <c r="U594" s="16"/>
      <c r="V594" s="16"/>
      <c r="W594" s="16"/>
      <c r="X594" s="16"/>
      <c r="Y594" s="16"/>
      <c r="Z594" s="16"/>
      <c r="AA594" s="16"/>
      <c r="AB594" s="16"/>
      <c r="AC594" s="16"/>
      <c r="AD594" s="16"/>
      <c r="AE594" s="16"/>
      <c r="AF594" s="16"/>
      <c r="AG594" s="16"/>
      <c r="AH594" s="16"/>
      <c r="AI594" s="16"/>
      <c r="AJ594" s="16"/>
      <c r="AK594" s="16"/>
      <c r="AL594" s="16"/>
      <c r="AM594" s="16"/>
      <c r="AN594" s="16"/>
      <c r="AO594" s="16"/>
      <c r="AP594" s="16"/>
      <c r="AQ594" s="16"/>
      <c r="AR594" s="16"/>
      <c r="AS594" s="16"/>
      <c r="AT594" s="16"/>
      <c r="AU594" s="16"/>
      <c r="AV594" s="16"/>
      <c r="AW594" s="16"/>
      <c r="AX594" s="16"/>
      <c r="AY594" s="16"/>
      <c r="AZ594" s="16"/>
      <c r="BA594" s="16"/>
      <c r="BB594" s="16"/>
      <c r="BC594" s="16"/>
      <c r="BD594" s="16"/>
      <c r="BE594" s="16"/>
      <c r="BF594" s="16"/>
    </row>
    <row r="595" spans="5:58">
      <c r="E595" s="16"/>
      <c r="F595" s="16"/>
      <c r="G595" s="16"/>
      <c r="H595" s="16"/>
      <c r="I595" s="16"/>
      <c r="J595" s="16"/>
      <c r="K595" s="16"/>
      <c r="L595" s="16"/>
      <c r="M595" s="16"/>
      <c r="N595" s="16"/>
      <c r="O595" s="16"/>
      <c r="P595" s="16"/>
      <c r="Q595" s="16"/>
      <c r="R595" s="16"/>
      <c r="S595" s="16"/>
      <c r="T595" s="16"/>
      <c r="U595" s="16"/>
      <c r="V595" s="16"/>
      <c r="W595" s="16"/>
      <c r="X595" s="16"/>
      <c r="Y595" s="16"/>
      <c r="Z595" s="16"/>
      <c r="AA595" s="16"/>
      <c r="AB595" s="16"/>
      <c r="AC595" s="16"/>
      <c r="AD595" s="16"/>
      <c r="AE595" s="16"/>
      <c r="AF595" s="16"/>
      <c r="AG595" s="16"/>
      <c r="AH595" s="16"/>
      <c r="AI595" s="16"/>
      <c r="AJ595" s="16"/>
      <c r="AK595" s="16"/>
      <c r="AL595" s="16"/>
      <c r="AM595" s="16"/>
      <c r="AN595" s="16"/>
      <c r="AO595" s="16"/>
      <c r="AP595" s="16"/>
      <c r="AQ595" s="16"/>
      <c r="AR595" s="16"/>
      <c r="AS595" s="16"/>
      <c r="AT595" s="16"/>
      <c r="AU595" s="16"/>
      <c r="AV595" s="16"/>
      <c r="AW595" s="16"/>
      <c r="AX595" s="16"/>
      <c r="AY595" s="16"/>
      <c r="AZ595" s="16"/>
      <c r="BA595" s="16"/>
      <c r="BB595" s="16"/>
      <c r="BC595" s="16"/>
      <c r="BD595" s="16"/>
      <c r="BE595" s="16"/>
      <c r="BF595" s="16"/>
    </row>
    <row r="596" spans="5:58">
      <c r="E596" s="16"/>
      <c r="F596" s="16"/>
      <c r="G596" s="16"/>
      <c r="H596" s="16"/>
      <c r="I596" s="16"/>
      <c r="J596" s="16"/>
      <c r="K596" s="16"/>
      <c r="L596" s="16"/>
      <c r="M596" s="16"/>
      <c r="N596" s="16"/>
      <c r="O596" s="16"/>
      <c r="P596" s="16"/>
      <c r="Q596" s="16"/>
      <c r="R596" s="16"/>
      <c r="S596" s="16"/>
      <c r="T596" s="16"/>
      <c r="U596" s="16"/>
      <c r="V596" s="16"/>
      <c r="W596" s="16"/>
      <c r="X596" s="16"/>
      <c r="Y596" s="16"/>
      <c r="Z596" s="16"/>
      <c r="AA596" s="16"/>
      <c r="AB596" s="16"/>
      <c r="AC596" s="16"/>
      <c r="AD596" s="16"/>
      <c r="AE596" s="16"/>
      <c r="AF596" s="16"/>
      <c r="AG596" s="16"/>
      <c r="AH596" s="16"/>
      <c r="AI596" s="16"/>
      <c r="AJ596" s="16"/>
      <c r="AK596" s="16"/>
      <c r="AL596" s="16"/>
      <c r="AM596" s="16"/>
      <c r="AN596" s="16"/>
      <c r="AO596" s="16"/>
      <c r="AP596" s="16"/>
      <c r="AQ596" s="16"/>
      <c r="AR596" s="16"/>
      <c r="AS596" s="16"/>
      <c r="AT596" s="16"/>
      <c r="AU596" s="16"/>
      <c r="AV596" s="16"/>
      <c r="AW596" s="16"/>
      <c r="AX596" s="16"/>
      <c r="AY596" s="16"/>
      <c r="AZ596" s="16"/>
      <c r="BA596" s="16"/>
      <c r="BB596" s="16"/>
      <c r="BC596" s="16"/>
      <c r="BD596" s="16"/>
      <c r="BE596" s="16"/>
      <c r="BF596" s="16"/>
    </row>
    <row r="597" spans="5:58">
      <c r="E597" s="16"/>
      <c r="F597" s="16"/>
      <c r="G597" s="16"/>
      <c r="H597" s="16"/>
      <c r="I597" s="16"/>
      <c r="J597" s="16"/>
      <c r="K597" s="16"/>
      <c r="L597" s="16"/>
      <c r="M597" s="16"/>
      <c r="N597" s="16"/>
      <c r="O597" s="16"/>
      <c r="P597" s="16"/>
      <c r="Q597" s="16"/>
      <c r="R597" s="16"/>
      <c r="S597" s="16"/>
      <c r="T597" s="16"/>
      <c r="U597" s="16"/>
      <c r="V597" s="16"/>
      <c r="W597" s="16"/>
      <c r="X597" s="16"/>
      <c r="Y597" s="16"/>
      <c r="Z597" s="16"/>
      <c r="AA597" s="16"/>
      <c r="AB597" s="16"/>
      <c r="AC597" s="16"/>
      <c r="AD597" s="16"/>
      <c r="AE597" s="16"/>
      <c r="AF597" s="16"/>
      <c r="AG597" s="16"/>
      <c r="AH597" s="16"/>
      <c r="AI597" s="16"/>
      <c r="AJ597" s="16"/>
      <c r="AK597" s="16"/>
      <c r="AL597" s="16"/>
      <c r="AM597" s="16"/>
      <c r="AN597" s="16"/>
      <c r="AO597" s="16"/>
      <c r="AP597" s="16"/>
      <c r="AQ597" s="16"/>
      <c r="AR597" s="16"/>
      <c r="AS597" s="16"/>
      <c r="AT597" s="16"/>
      <c r="AU597" s="16"/>
      <c r="AV597" s="16"/>
      <c r="AW597" s="16"/>
      <c r="AX597" s="16"/>
      <c r="AY597" s="16"/>
      <c r="AZ597" s="16"/>
      <c r="BA597" s="16"/>
      <c r="BB597" s="16"/>
      <c r="BC597" s="16"/>
      <c r="BD597" s="16"/>
      <c r="BE597" s="16"/>
      <c r="BF597" s="16"/>
    </row>
    <row r="598" spans="5:58">
      <c r="E598" s="16"/>
      <c r="F598" s="16"/>
      <c r="G598" s="16"/>
      <c r="H598" s="16"/>
      <c r="I598" s="16"/>
      <c r="J598" s="16"/>
      <c r="K598" s="16"/>
      <c r="L598" s="16"/>
      <c r="M598" s="16"/>
      <c r="N598" s="16"/>
      <c r="O598" s="16"/>
      <c r="P598" s="16"/>
      <c r="Q598" s="16"/>
      <c r="R598" s="16"/>
      <c r="S598" s="16"/>
      <c r="T598" s="16"/>
      <c r="U598" s="16"/>
      <c r="V598" s="16"/>
      <c r="W598" s="16"/>
      <c r="X598" s="16"/>
      <c r="Y598" s="16"/>
      <c r="Z598" s="16"/>
      <c r="AA598" s="16"/>
      <c r="AB598" s="16"/>
      <c r="AC598" s="16"/>
      <c r="AD598" s="16"/>
      <c r="AE598" s="16"/>
      <c r="AF598" s="16"/>
      <c r="AG598" s="16"/>
      <c r="AH598" s="16"/>
      <c r="AI598" s="16"/>
      <c r="AJ598" s="16"/>
      <c r="AK598" s="16"/>
      <c r="AL598" s="16"/>
      <c r="AM598" s="16"/>
      <c r="AN598" s="16"/>
      <c r="AO598" s="16"/>
      <c r="AP598" s="16"/>
      <c r="AQ598" s="16"/>
      <c r="AR598" s="16"/>
      <c r="AS598" s="16"/>
      <c r="AT598" s="16"/>
      <c r="AU598" s="16"/>
      <c r="AV598" s="16"/>
      <c r="AW598" s="16"/>
      <c r="AX598" s="16"/>
      <c r="AY598" s="16"/>
      <c r="AZ598" s="16"/>
      <c r="BA598" s="16"/>
      <c r="BB598" s="16"/>
      <c r="BC598" s="16"/>
      <c r="BD598" s="16"/>
      <c r="BE598" s="16"/>
      <c r="BF598" s="16"/>
    </row>
    <row r="599" spans="5:58">
      <c r="E599" s="16"/>
      <c r="F599" s="16"/>
      <c r="G599" s="16"/>
      <c r="H599" s="16"/>
      <c r="I599" s="16"/>
      <c r="J599" s="16"/>
      <c r="K599" s="16"/>
      <c r="L599" s="16"/>
      <c r="M599" s="16"/>
      <c r="N599" s="16"/>
      <c r="O599" s="16"/>
      <c r="P599" s="16"/>
      <c r="Q599" s="16"/>
      <c r="R599" s="16"/>
      <c r="S599" s="16"/>
      <c r="T599" s="16"/>
      <c r="U599" s="16"/>
      <c r="V599" s="16"/>
      <c r="W599" s="16"/>
      <c r="X599" s="16"/>
      <c r="Y599" s="16"/>
      <c r="Z599" s="16"/>
      <c r="AA599" s="16"/>
      <c r="AB599" s="16"/>
      <c r="AC599" s="16"/>
      <c r="AD599" s="16"/>
      <c r="AE599" s="16"/>
      <c r="AF599" s="16"/>
      <c r="AG599" s="16"/>
      <c r="AH599" s="16"/>
      <c r="AI599" s="16"/>
      <c r="AJ599" s="16"/>
      <c r="AK599" s="16"/>
      <c r="AL599" s="16"/>
      <c r="AM599" s="16"/>
      <c r="AN599" s="16"/>
      <c r="AO599" s="16"/>
      <c r="AP599" s="16"/>
      <c r="AQ599" s="16"/>
      <c r="AR599" s="16"/>
      <c r="AS599" s="16"/>
      <c r="AT599" s="16"/>
      <c r="AU599" s="16"/>
      <c r="AV599" s="16"/>
      <c r="AW599" s="16"/>
      <c r="AX599" s="16"/>
      <c r="AY599" s="16"/>
      <c r="AZ599" s="16"/>
      <c r="BA599" s="16"/>
      <c r="BB599" s="16"/>
      <c r="BC599" s="16"/>
      <c r="BD599" s="16"/>
      <c r="BE599" s="16"/>
      <c r="BF599" s="16"/>
    </row>
    <row r="600" spans="5:58">
      <c r="E600" s="16"/>
      <c r="F600" s="16"/>
      <c r="G600" s="16"/>
      <c r="H600" s="16"/>
      <c r="I600" s="16"/>
      <c r="J600" s="16"/>
      <c r="K600" s="16"/>
      <c r="L600" s="16"/>
      <c r="M600" s="16"/>
      <c r="N600" s="16"/>
      <c r="O600" s="16"/>
      <c r="P600" s="16"/>
      <c r="Q600" s="16"/>
      <c r="R600" s="16"/>
      <c r="S600" s="16"/>
      <c r="T600" s="16"/>
      <c r="U600" s="16"/>
      <c r="V600" s="16"/>
      <c r="W600" s="16"/>
      <c r="X600" s="16"/>
      <c r="Y600" s="16"/>
      <c r="Z600" s="16"/>
      <c r="AA600" s="16"/>
      <c r="AB600" s="16"/>
      <c r="AC600" s="16"/>
      <c r="AD600" s="16"/>
      <c r="AE600" s="16"/>
      <c r="AF600" s="16"/>
      <c r="AG600" s="16"/>
      <c r="AH600" s="16"/>
      <c r="AI600" s="16"/>
      <c r="AJ600" s="16"/>
      <c r="AK600" s="16"/>
      <c r="AL600" s="16"/>
      <c r="AM600" s="16"/>
      <c r="AN600" s="16"/>
      <c r="AO600" s="16"/>
      <c r="AP600" s="16"/>
      <c r="AQ600" s="16"/>
      <c r="AR600" s="16"/>
      <c r="AS600" s="16"/>
      <c r="AT600" s="16"/>
      <c r="AU600" s="16"/>
      <c r="AV600" s="16"/>
      <c r="AW600" s="16"/>
      <c r="AX600" s="16"/>
      <c r="AY600" s="16"/>
      <c r="AZ600" s="16"/>
      <c r="BA600" s="16"/>
      <c r="BB600" s="16"/>
      <c r="BC600" s="16"/>
      <c r="BD600" s="16"/>
      <c r="BE600" s="16"/>
      <c r="BF600" s="16"/>
    </row>
    <row r="601" spans="5:58">
      <c r="E601" s="16"/>
      <c r="F601" s="16"/>
      <c r="G601" s="16"/>
      <c r="H601" s="16"/>
      <c r="I601" s="16"/>
      <c r="J601" s="16"/>
      <c r="K601" s="16"/>
      <c r="L601" s="16"/>
      <c r="M601" s="16"/>
      <c r="N601" s="16"/>
      <c r="O601" s="16"/>
      <c r="P601" s="16"/>
      <c r="Q601" s="16"/>
      <c r="R601" s="16"/>
      <c r="S601" s="16"/>
      <c r="T601" s="16"/>
      <c r="U601" s="16"/>
      <c r="V601" s="16"/>
      <c r="W601" s="16"/>
      <c r="X601" s="16"/>
      <c r="Y601" s="16"/>
      <c r="Z601" s="16"/>
      <c r="AA601" s="16"/>
      <c r="AB601" s="16"/>
      <c r="AC601" s="16"/>
      <c r="AD601" s="16"/>
      <c r="AE601" s="16"/>
      <c r="AF601" s="16"/>
      <c r="AG601" s="16"/>
      <c r="AH601" s="16"/>
      <c r="AI601" s="16"/>
      <c r="AJ601" s="16"/>
      <c r="AK601" s="16"/>
      <c r="AL601" s="16"/>
      <c r="AM601" s="16"/>
      <c r="AN601" s="16"/>
      <c r="AO601" s="16"/>
      <c r="AP601" s="16"/>
      <c r="AQ601" s="16"/>
      <c r="AR601" s="16"/>
      <c r="AS601" s="16"/>
      <c r="AT601" s="16"/>
      <c r="AU601" s="16"/>
      <c r="AV601" s="16"/>
      <c r="AW601" s="16"/>
      <c r="AX601" s="16"/>
      <c r="AY601" s="16"/>
      <c r="AZ601" s="16"/>
      <c r="BA601" s="16"/>
      <c r="BB601" s="16"/>
      <c r="BC601" s="16"/>
      <c r="BD601" s="16"/>
      <c r="BE601" s="16"/>
      <c r="BF601" s="16"/>
    </row>
    <row r="602" spans="5:58">
      <c r="E602" s="16"/>
      <c r="F602" s="16"/>
      <c r="G602" s="16"/>
      <c r="H602" s="16"/>
      <c r="I602" s="16"/>
      <c r="J602" s="16"/>
      <c r="K602" s="16"/>
      <c r="L602" s="16"/>
      <c r="M602" s="16"/>
      <c r="N602" s="16"/>
      <c r="O602" s="16"/>
      <c r="P602" s="16"/>
      <c r="Q602" s="16"/>
      <c r="R602" s="16"/>
      <c r="S602" s="16"/>
      <c r="T602" s="16"/>
      <c r="U602" s="16"/>
      <c r="V602" s="16"/>
      <c r="W602" s="16"/>
      <c r="X602" s="16"/>
      <c r="Y602" s="16"/>
      <c r="Z602" s="16"/>
      <c r="AA602" s="16"/>
      <c r="AB602" s="16"/>
      <c r="AC602" s="16"/>
      <c r="AD602" s="16"/>
      <c r="AE602" s="16"/>
      <c r="AF602" s="16"/>
      <c r="AG602" s="16"/>
      <c r="AH602" s="16"/>
      <c r="AI602" s="16"/>
      <c r="AJ602" s="16"/>
      <c r="AK602" s="16"/>
      <c r="AL602" s="16"/>
      <c r="AM602" s="16"/>
      <c r="AN602" s="16"/>
      <c r="AO602" s="16"/>
      <c r="AP602" s="16"/>
      <c r="AQ602" s="16"/>
      <c r="AR602" s="16"/>
      <c r="AS602" s="16"/>
      <c r="AT602" s="16"/>
      <c r="AU602" s="16"/>
      <c r="AV602" s="16"/>
      <c r="AW602" s="16"/>
      <c r="AX602" s="16"/>
      <c r="AY602" s="16"/>
      <c r="AZ602" s="16"/>
      <c r="BA602" s="16"/>
      <c r="BB602" s="16"/>
      <c r="BC602" s="16"/>
      <c r="BD602" s="16"/>
      <c r="BE602" s="16"/>
      <c r="BF602" s="16"/>
    </row>
    <row r="603" spans="5:58">
      <c r="E603" s="16"/>
      <c r="F603" s="16"/>
      <c r="G603" s="16"/>
      <c r="H603" s="16"/>
      <c r="I603" s="16"/>
      <c r="J603" s="16"/>
      <c r="K603" s="16"/>
      <c r="L603" s="16"/>
      <c r="M603" s="16"/>
      <c r="N603" s="16"/>
      <c r="O603" s="16"/>
      <c r="P603" s="16"/>
      <c r="Q603" s="16"/>
      <c r="R603" s="16"/>
      <c r="S603" s="16"/>
      <c r="T603" s="16"/>
      <c r="U603" s="16"/>
      <c r="V603" s="16"/>
      <c r="W603" s="16"/>
      <c r="X603" s="16"/>
      <c r="Y603" s="16"/>
      <c r="Z603" s="16"/>
      <c r="AA603" s="16"/>
      <c r="AB603" s="16"/>
      <c r="AC603" s="16"/>
      <c r="AD603" s="16"/>
      <c r="AE603" s="16"/>
      <c r="AF603" s="16"/>
      <c r="AG603" s="16"/>
      <c r="AH603" s="16"/>
      <c r="AI603" s="16"/>
      <c r="AJ603" s="16"/>
      <c r="AK603" s="16"/>
      <c r="AL603" s="16"/>
      <c r="AM603" s="16"/>
      <c r="AN603" s="16"/>
      <c r="AO603" s="16"/>
      <c r="AP603" s="16"/>
      <c r="AQ603" s="16"/>
      <c r="AR603" s="16"/>
      <c r="AS603" s="16"/>
      <c r="AT603" s="16"/>
      <c r="AU603" s="16"/>
      <c r="AV603" s="16"/>
      <c r="AW603" s="16"/>
      <c r="AX603" s="16"/>
      <c r="AY603" s="16"/>
      <c r="AZ603" s="16"/>
      <c r="BA603" s="16"/>
      <c r="BB603" s="16"/>
      <c r="BC603" s="16"/>
      <c r="BD603" s="16"/>
      <c r="BE603" s="16"/>
      <c r="BF603" s="16"/>
    </row>
    <row r="604" spans="5:58">
      <c r="E604" s="16"/>
      <c r="F604" s="16"/>
      <c r="G604" s="16"/>
      <c r="H604" s="16"/>
      <c r="I604" s="16"/>
      <c r="J604" s="16"/>
      <c r="K604" s="16"/>
      <c r="L604" s="16"/>
      <c r="M604" s="16"/>
      <c r="N604" s="16"/>
      <c r="O604" s="16"/>
      <c r="P604" s="16"/>
      <c r="Q604" s="16"/>
      <c r="R604" s="16"/>
      <c r="S604" s="16"/>
      <c r="T604" s="16"/>
      <c r="U604" s="16"/>
      <c r="V604" s="16"/>
      <c r="W604" s="16"/>
      <c r="X604" s="16"/>
      <c r="Y604" s="16"/>
      <c r="Z604" s="16"/>
      <c r="AA604" s="16"/>
      <c r="AB604" s="16"/>
      <c r="AC604" s="16"/>
      <c r="AD604" s="16"/>
      <c r="AE604" s="16"/>
      <c r="AF604" s="16"/>
      <c r="AG604" s="16"/>
      <c r="AH604" s="16"/>
      <c r="AI604" s="16"/>
      <c r="AJ604" s="16"/>
      <c r="AK604" s="16"/>
      <c r="AL604" s="16"/>
      <c r="AM604" s="16"/>
      <c r="AN604" s="16"/>
      <c r="AO604" s="16"/>
      <c r="AP604" s="16"/>
      <c r="AQ604" s="16"/>
      <c r="AR604" s="16"/>
      <c r="AS604" s="16"/>
      <c r="AT604" s="16"/>
      <c r="AU604" s="16"/>
      <c r="AV604" s="16"/>
      <c r="AW604" s="16"/>
      <c r="AX604" s="16"/>
      <c r="AY604" s="16"/>
      <c r="AZ604" s="16"/>
      <c r="BA604" s="16"/>
      <c r="BB604" s="16"/>
      <c r="BC604" s="16"/>
      <c r="BD604" s="16"/>
      <c r="BE604" s="16"/>
      <c r="BF604" s="16"/>
    </row>
    <row r="605" spans="5:58">
      <c r="E605" s="16"/>
      <c r="F605" s="16"/>
      <c r="G605" s="16"/>
      <c r="H605" s="16"/>
      <c r="I605" s="16"/>
      <c r="J605" s="16"/>
      <c r="K605" s="16"/>
      <c r="L605" s="16"/>
      <c r="M605" s="16"/>
      <c r="N605" s="16"/>
      <c r="O605" s="16"/>
      <c r="P605" s="16"/>
      <c r="Q605" s="16"/>
      <c r="R605" s="16"/>
      <c r="S605" s="16"/>
      <c r="T605" s="16"/>
      <c r="U605" s="16"/>
      <c r="V605" s="16"/>
      <c r="W605" s="16"/>
      <c r="X605" s="16"/>
      <c r="Y605" s="16"/>
      <c r="Z605" s="16"/>
      <c r="AA605" s="16"/>
      <c r="AB605" s="16"/>
      <c r="AC605" s="16"/>
      <c r="AD605" s="16"/>
      <c r="AE605" s="16"/>
      <c r="AF605" s="16"/>
      <c r="AG605" s="16"/>
      <c r="AH605" s="16"/>
      <c r="AI605" s="16"/>
      <c r="AJ605" s="16"/>
      <c r="AK605" s="16"/>
      <c r="AL605" s="16"/>
      <c r="AM605" s="16"/>
      <c r="AN605" s="16"/>
      <c r="AO605" s="16"/>
      <c r="AP605" s="16"/>
      <c r="AQ605" s="16"/>
      <c r="AR605" s="16"/>
      <c r="AS605" s="16"/>
      <c r="AT605" s="16"/>
      <c r="AU605" s="16"/>
      <c r="AV605" s="16"/>
      <c r="AW605" s="16"/>
      <c r="AX605" s="16"/>
      <c r="AY605" s="16"/>
      <c r="AZ605" s="16"/>
      <c r="BA605" s="16"/>
      <c r="BB605" s="16"/>
      <c r="BC605" s="16"/>
      <c r="BD605" s="16"/>
      <c r="BE605" s="16"/>
      <c r="BF605" s="16"/>
    </row>
    <row r="606" spans="5:58">
      <c r="E606" s="16"/>
      <c r="F606" s="16"/>
      <c r="G606" s="16"/>
      <c r="H606" s="16"/>
      <c r="I606" s="16"/>
      <c r="J606" s="16"/>
      <c r="K606" s="16"/>
      <c r="L606" s="16"/>
      <c r="M606" s="16"/>
      <c r="N606" s="16"/>
      <c r="O606" s="16"/>
      <c r="P606" s="16"/>
      <c r="Q606" s="16"/>
      <c r="R606" s="16"/>
      <c r="S606" s="16"/>
      <c r="T606" s="16"/>
      <c r="U606" s="16"/>
      <c r="V606" s="16"/>
      <c r="W606" s="16"/>
      <c r="X606" s="16"/>
      <c r="Y606" s="16"/>
      <c r="Z606" s="16"/>
      <c r="AA606" s="16"/>
      <c r="AB606" s="16"/>
      <c r="AC606" s="16"/>
      <c r="AD606" s="16"/>
      <c r="AE606" s="16"/>
      <c r="AF606" s="16"/>
      <c r="AG606" s="16"/>
      <c r="AH606" s="16"/>
      <c r="AI606" s="16"/>
      <c r="AJ606" s="16"/>
      <c r="AK606" s="16"/>
      <c r="AL606" s="16"/>
      <c r="AM606" s="16"/>
      <c r="AN606" s="16"/>
      <c r="AO606" s="16"/>
      <c r="AP606" s="16"/>
      <c r="AQ606" s="16"/>
      <c r="AR606" s="16"/>
      <c r="AS606" s="16"/>
      <c r="AT606" s="16"/>
      <c r="AU606" s="16"/>
      <c r="AV606" s="16"/>
      <c r="AW606" s="16"/>
      <c r="AX606" s="16"/>
      <c r="AY606" s="16"/>
      <c r="AZ606" s="16"/>
      <c r="BA606" s="16"/>
      <c r="BB606" s="16"/>
      <c r="BC606" s="16"/>
      <c r="BD606" s="16"/>
      <c r="BE606" s="16"/>
      <c r="BF606" s="16"/>
    </row>
    <row r="607" spans="5:58">
      <c r="E607" s="16"/>
      <c r="F607" s="16"/>
      <c r="G607" s="16"/>
      <c r="H607" s="16"/>
      <c r="I607" s="16"/>
      <c r="J607" s="16"/>
      <c r="K607" s="16"/>
      <c r="L607" s="16"/>
      <c r="M607" s="16"/>
      <c r="N607" s="16"/>
      <c r="O607" s="16"/>
      <c r="P607" s="16"/>
      <c r="Q607" s="16"/>
      <c r="R607" s="16"/>
      <c r="S607" s="16"/>
      <c r="T607" s="16"/>
      <c r="U607" s="16"/>
      <c r="V607" s="16"/>
      <c r="W607" s="16"/>
      <c r="X607" s="16"/>
      <c r="Y607" s="16"/>
      <c r="Z607" s="16"/>
      <c r="AA607" s="16"/>
      <c r="AB607" s="16"/>
      <c r="AC607" s="16"/>
      <c r="AD607" s="16"/>
      <c r="AE607" s="16"/>
      <c r="AF607" s="16"/>
      <c r="AG607" s="16"/>
      <c r="AH607" s="16"/>
      <c r="AI607" s="16"/>
      <c r="AJ607" s="16"/>
      <c r="AK607" s="16"/>
      <c r="AL607" s="16"/>
      <c r="AM607" s="16"/>
      <c r="AN607" s="16"/>
      <c r="AO607" s="16"/>
      <c r="AP607" s="16"/>
      <c r="AQ607" s="16"/>
      <c r="AR607" s="16"/>
      <c r="AS607" s="16"/>
      <c r="AT607" s="16"/>
      <c r="AU607" s="16"/>
      <c r="AV607" s="16"/>
      <c r="AW607" s="16"/>
      <c r="AX607" s="16"/>
      <c r="AY607" s="16"/>
      <c r="AZ607" s="16"/>
      <c r="BA607" s="16"/>
      <c r="BB607" s="16"/>
      <c r="BC607" s="16"/>
      <c r="BD607" s="16"/>
      <c r="BE607" s="16"/>
      <c r="BF607" s="16"/>
    </row>
    <row r="608" spans="5:58">
      <c r="E608" s="16"/>
      <c r="F608" s="16"/>
      <c r="G608" s="16"/>
      <c r="H608" s="16"/>
      <c r="I608" s="16"/>
      <c r="J608" s="16"/>
      <c r="K608" s="16"/>
      <c r="L608" s="16"/>
      <c r="M608" s="16"/>
      <c r="N608" s="16"/>
      <c r="O608" s="16"/>
      <c r="P608" s="16"/>
      <c r="Q608" s="16"/>
      <c r="R608" s="16"/>
      <c r="S608" s="16"/>
      <c r="T608" s="16"/>
      <c r="U608" s="16"/>
      <c r="V608" s="16"/>
      <c r="W608" s="16"/>
      <c r="X608" s="16"/>
      <c r="Y608" s="16"/>
      <c r="Z608" s="16"/>
      <c r="AA608" s="16"/>
      <c r="AB608" s="16"/>
      <c r="AC608" s="16"/>
      <c r="AD608" s="16"/>
      <c r="AE608" s="16"/>
      <c r="AF608" s="16"/>
      <c r="AG608" s="16"/>
      <c r="AH608" s="16"/>
      <c r="AI608" s="16"/>
      <c r="AJ608" s="16"/>
      <c r="AK608" s="16"/>
      <c r="AL608" s="16"/>
      <c r="AM608" s="16"/>
      <c r="AN608" s="16"/>
      <c r="AO608" s="16"/>
      <c r="AP608" s="16"/>
      <c r="AQ608" s="16"/>
      <c r="AR608" s="16"/>
      <c r="AS608" s="16"/>
      <c r="AT608" s="16"/>
      <c r="AU608" s="16"/>
      <c r="AV608" s="16"/>
      <c r="AW608" s="16"/>
      <c r="AX608" s="16"/>
      <c r="AY608" s="16"/>
      <c r="AZ608" s="16"/>
      <c r="BA608" s="16"/>
      <c r="BB608" s="16"/>
      <c r="BC608" s="16"/>
      <c r="BD608" s="16"/>
      <c r="BE608" s="16"/>
      <c r="BF608" s="16"/>
    </row>
    <row r="609" spans="5:58">
      <c r="E609" s="16"/>
      <c r="F609" s="16"/>
      <c r="G609" s="16"/>
      <c r="H609" s="16"/>
      <c r="I609" s="16"/>
      <c r="J609" s="16"/>
      <c r="K609" s="16"/>
      <c r="L609" s="16"/>
      <c r="M609" s="16"/>
      <c r="N609" s="16"/>
      <c r="O609" s="16"/>
      <c r="P609" s="16"/>
      <c r="Q609" s="16"/>
      <c r="R609" s="16"/>
      <c r="S609" s="16"/>
      <c r="T609" s="16"/>
      <c r="U609" s="16"/>
      <c r="V609" s="16"/>
      <c r="W609" s="16"/>
      <c r="X609" s="16"/>
      <c r="Y609" s="16"/>
      <c r="Z609" s="16"/>
      <c r="AA609" s="16"/>
      <c r="AB609" s="16"/>
      <c r="AC609" s="16"/>
      <c r="AD609" s="16"/>
      <c r="AE609" s="16"/>
      <c r="AF609" s="16"/>
      <c r="AG609" s="16"/>
      <c r="AH609" s="16"/>
      <c r="AI609" s="16"/>
      <c r="AJ609" s="16"/>
      <c r="AK609" s="16"/>
      <c r="AL609" s="16"/>
      <c r="AM609" s="16"/>
      <c r="AN609" s="16"/>
      <c r="AO609" s="16"/>
      <c r="AP609" s="16"/>
      <c r="AQ609" s="16"/>
      <c r="AR609" s="16"/>
      <c r="AS609" s="16"/>
      <c r="AT609" s="16"/>
      <c r="AU609" s="16"/>
      <c r="AV609" s="16"/>
      <c r="AW609" s="16"/>
      <c r="AX609" s="16"/>
      <c r="AY609" s="16"/>
      <c r="AZ609" s="16"/>
      <c r="BA609" s="16"/>
      <c r="BB609" s="16"/>
      <c r="BC609" s="16"/>
      <c r="BD609" s="16"/>
      <c r="BE609" s="16"/>
      <c r="BF609" s="16"/>
    </row>
    <row r="610" spans="5:58">
      <c r="E610" s="16"/>
      <c r="F610" s="16"/>
      <c r="G610" s="16"/>
      <c r="H610" s="16"/>
      <c r="I610" s="16"/>
      <c r="J610" s="16"/>
      <c r="K610" s="16"/>
      <c r="L610" s="16"/>
      <c r="M610" s="16"/>
      <c r="N610" s="16"/>
      <c r="O610" s="16"/>
      <c r="P610" s="16"/>
      <c r="Q610" s="16"/>
      <c r="R610" s="16"/>
      <c r="S610" s="16"/>
      <c r="T610" s="16"/>
      <c r="U610" s="16"/>
      <c r="V610" s="16"/>
      <c r="W610" s="16"/>
      <c r="X610" s="16"/>
      <c r="Y610" s="16"/>
      <c r="Z610" s="16"/>
      <c r="AA610" s="16"/>
      <c r="AB610" s="16"/>
      <c r="AC610" s="16"/>
      <c r="AD610" s="16"/>
      <c r="AE610" s="16"/>
      <c r="AF610" s="16"/>
      <c r="AG610" s="16"/>
      <c r="AH610" s="16"/>
      <c r="AI610" s="16"/>
      <c r="AJ610" s="16"/>
      <c r="AK610" s="16"/>
      <c r="AL610" s="16"/>
      <c r="AM610" s="16"/>
      <c r="AN610" s="16"/>
      <c r="AO610" s="16"/>
      <c r="AP610" s="16"/>
      <c r="AQ610" s="16"/>
      <c r="AR610" s="16"/>
      <c r="AS610" s="16"/>
      <c r="AT610" s="16"/>
      <c r="AU610" s="16"/>
      <c r="AV610" s="16"/>
      <c r="AW610" s="16"/>
      <c r="AX610" s="16"/>
      <c r="AY610" s="16"/>
      <c r="AZ610" s="16"/>
      <c r="BA610" s="16"/>
      <c r="BB610" s="16"/>
      <c r="BC610" s="16"/>
      <c r="BD610" s="16"/>
      <c r="BE610" s="16"/>
      <c r="BF610" s="16"/>
    </row>
    <row r="611" spans="5:58">
      <c r="E611" s="16"/>
      <c r="F611" s="16"/>
      <c r="G611" s="16"/>
      <c r="H611" s="16"/>
      <c r="I611" s="16"/>
      <c r="J611" s="16"/>
      <c r="K611" s="16"/>
      <c r="L611" s="16"/>
      <c r="M611" s="16"/>
      <c r="N611" s="16"/>
      <c r="O611" s="16"/>
      <c r="P611" s="16"/>
      <c r="Q611" s="16"/>
      <c r="R611" s="16"/>
      <c r="S611" s="16"/>
      <c r="T611" s="16"/>
      <c r="U611" s="16"/>
      <c r="V611" s="16"/>
      <c r="W611" s="16"/>
      <c r="X611" s="16"/>
      <c r="Y611" s="16"/>
      <c r="Z611" s="16"/>
      <c r="AA611" s="16"/>
      <c r="AB611" s="16"/>
      <c r="AC611" s="16"/>
      <c r="AD611" s="16"/>
      <c r="AE611" s="16"/>
      <c r="AF611" s="16"/>
      <c r="AG611" s="16"/>
      <c r="AH611" s="16"/>
      <c r="AI611" s="16"/>
      <c r="AJ611" s="16"/>
      <c r="AK611" s="16"/>
      <c r="AL611" s="16"/>
      <c r="AM611" s="16"/>
      <c r="AN611" s="16"/>
      <c r="AO611" s="16"/>
      <c r="AP611" s="16"/>
      <c r="AQ611" s="16"/>
      <c r="AR611" s="16"/>
      <c r="AS611" s="16"/>
      <c r="AT611" s="16"/>
      <c r="AU611" s="16"/>
      <c r="AV611" s="16"/>
      <c r="AW611" s="16"/>
      <c r="AX611" s="16"/>
      <c r="AY611" s="16"/>
      <c r="AZ611" s="16"/>
      <c r="BA611" s="16"/>
      <c r="BB611" s="16"/>
      <c r="BC611" s="16"/>
      <c r="BD611" s="16"/>
      <c r="BE611" s="16"/>
      <c r="BF611" s="16"/>
    </row>
    <row r="612" spans="5:58">
      <c r="E612" s="16"/>
      <c r="F612" s="16"/>
      <c r="G612" s="16"/>
      <c r="H612" s="16"/>
      <c r="I612" s="16"/>
      <c r="J612" s="16"/>
      <c r="K612" s="16"/>
      <c r="L612" s="16"/>
      <c r="M612" s="16"/>
      <c r="N612" s="16"/>
      <c r="O612" s="16"/>
      <c r="P612" s="16"/>
      <c r="Q612" s="16"/>
      <c r="R612" s="16"/>
      <c r="S612" s="16"/>
      <c r="T612" s="16"/>
      <c r="U612" s="16"/>
      <c r="V612" s="16"/>
      <c r="W612" s="16"/>
      <c r="X612" s="16"/>
      <c r="Y612" s="16"/>
      <c r="Z612" s="16"/>
      <c r="AA612" s="16"/>
      <c r="AB612" s="16"/>
      <c r="AC612" s="16"/>
      <c r="AD612" s="16"/>
      <c r="AE612" s="16"/>
      <c r="AF612" s="16"/>
      <c r="AG612" s="16"/>
      <c r="AH612" s="16"/>
      <c r="AI612" s="16"/>
      <c r="AJ612" s="16"/>
      <c r="AK612" s="16"/>
      <c r="AL612" s="16"/>
      <c r="AM612" s="16"/>
      <c r="AN612" s="16"/>
      <c r="AO612" s="16"/>
      <c r="AP612" s="16"/>
      <c r="AQ612" s="16"/>
      <c r="AR612" s="16"/>
      <c r="AS612" s="16"/>
      <c r="AT612" s="16"/>
      <c r="AU612" s="16"/>
      <c r="AV612" s="16"/>
      <c r="AW612" s="16"/>
      <c r="AX612" s="16"/>
      <c r="AY612" s="16"/>
      <c r="AZ612" s="16"/>
      <c r="BA612" s="16"/>
      <c r="BB612" s="16"/>
      <c r="BC612" s="16"/>
      <c r="BD612" s="16"/>
      <c r="BE612" s="16"/>
      <c r="BF612" s="16"/>
    </row>
    <row r="613" spans="5:58">
      <c r="E613" s="16"/>
      <c r="F613" s="16"/>
      <c r="G613" s="16"/>
      <c r="H613" s="16"/>
      <c r="I613" s="16"/>
      <c r="J613" s="16"/>
      <c r="K613" s="16"/>
      <c r="L613" s="16"/>
      <c r="M613" s="16"/>
      <c r="N613" s="16"/>
      <c r="O613" s="16"/>
      <c r="P613" s="16"/>
      <c r="Q613" s="16"/>
      <c r="R613" s="16"/>
      <c r="S613" s="16"/>
      <c r="T613" s="16"/>
      <c r="U613" s="16"/>
      <c r="V613" s="16"/>
      <c r="W613" s="16"/>
      <c r="X613" s="16"/>
      <c r="Y613" s="16"/>
      <c r="Z613" s="16"/>
      <c r="AA613" s="16"/>
      <c r="AB613" s="16"/>
      <c r="AC613" s="16"/>
      <c r="AD613" s="16"/>
      <c r="AE613" s="16"/>
      <c r="AF613" s="16"/>
      <c r="AG613" s="16"/>
      <c r="AH613" s="16"/>
      <c r="AI613" s="16"/>
      <c r="AJ613" s="16"/>
      <c r="AK613" s="16"/>
      <c r="AL613" s="16"/>
      <c r="AM613" s="16"/>
      <c r="AN613" s="16"/>
      <c r="AO613" s="16"/>
      <c r="AP613" s="16"/>
      <c r="AQ613" s="16"/>
      <c r="AR613" s="16"/>
      <c r="AS613" s="16"/>
      <c r="AT613" s="16"/>
      <c r="AU613" s="16"/>
      <c r="AV613" s="16"/>
      <c r="AW613" s="16"/>
      <c r="AX613" s="16"/>
      <c r="AY613" s="16"/>
      <c r="AZ613" s="16"/>
      <c r="BA613" s="16"/>
      <c r="BB613" s="16"/>
      <c r="BC613" s="16"/>
      <c r="BD613" s="16"/>
      <c r="BE613" s="16"/>
      <c r="BF613" s="16"/>
    </row>
    <row r="614" spans="5:58">
      <c r="E614" s="16"/>
      <c r="F614" s="16"/>
      <c r="G614" s="16"/>
      <c r="H614" s="16"/>
      <c r="I614" s="16"/>
      <c r="J614" s="16"/>
      <c r="K614" s="16"/>
      <c r="L614" s="16"/>
      <c r="M614" s="16"/>
      <c r="N614" s="16"/>
      <c r="O614" s="16"/>
      <c r="P614" s="16"/>
      <c r="Q614" s="16"/>
      <c r="R614" s="16"/>
      <c r="S614" s="16"/>
      <c r="T614" s="16"/>
      <c r="U614" s="16"/>
      <c r="V614" s="16"/>
      <c r="W614" s="16"/>
      <c r="X614" s="16"/>
      <c r="Y614" s="16"/>
      <c r="Z614" s="16"/>
      <c r="AA614" s="16"/>
      <c r="AB614" s="16"/>
      <c r="AC614" s="16"/>
      <c r="AD614" s="16"/>
      <c r="AE614" s="16"/>
      <c r="AF614" s="16"/>
      <c r="AG614" s="16"/>
      <c r="AH614" s="16"/>
      <c r="AI614" s="16"/>
      <c r="AJ614" s="16"/>
      <c r="AK614" s="16"/>
      <c r="AL614" s="16"/>
      <c r="AM614" s="16"/>
      <c r="AN614" s="16"/>
      <c r="AO614" s="16"/>
      <c r="AP614" s="16"/>
      <c r="AQ614" s="16"/>
      <c r="AR614" s="16"/>
      <c r="AS614" s="16"/>
      <c r="AT614" s="16"/>
      <c r="AU614" s="16"/>
      <c r="AV614" s="16"/>
      <c r="AW614" s="16"/>
      <c r="AX614" s="16"/>
      <c r="AY614" s="16"/>
      <c r="AZ614" s="16"/>
      <c r="BA614" s="16"/>
      <c r="BB614" s="16"/>
      <c r="BC614" s="16"/>
      <c r="BD614" s="16"/>
      <c r="BE614" s="16"/>
      <c r="BF614" s="16"/>
    </row>
    <row r="615" spans="5:58">
      <c r="E615" s="16"/>
      <c r="F615" s="16"/>
      <c r="G615" s="16"/>
      <c r="H615" s="16"/>
      <c r="I615" s="16"/>
      <c r="J615" s="16"/>
      <c r="K615" s="16"/>
      <c r="L615" s="16"/>
      <c r="M615" s="16"/>
      <c r="N615" s="16"/>
      <c r="O615" s="16"/>
      <c r="P615" s="16"/>
      <c r="Q615" s="16"/>
      <c r="R615" s="16"/>
      <c r="S615" s="16"/>
      <c r="T615" s="16"/>
      <c r="U615" s="16"/>
      <c r="V615" s="16"/>
      <c r="W615" s="16"/>
      <c r="X615" s="16"/>
      <c r="Y615" s="16"/>
      <c r="Z615" s="16"/>
      <c r="AA615" s="16"/>
      <c r="AB615" s="16"/>
      <c r="AC615" s="16"/>
      <c r="AD615" s="16"/>
      <c r="AE615" s="16"/>
      <c r="AF615" s="16"/>
      <c r="AG615" s="16"/>
      <c r="AH615" s="16"/>
      <c r="AI615" s="16"/>
      <c r="AJ615" s="16"/>
      <c r="AK615" s="16"/>
      <c r="AL615" s="16"/>
      <c r="AM615" s="16"/>
      <c r="AN615" s="16"/>
      <c r="AO615" s="16"/>
      <c r="AP615" s="16"/>
      <c r="AQ615" s="16"/>
      <c r="AR615" s="16"/>
      <c r="AS615" s="16"/>
      <c r="AT615" s="16"/>
      <c r="AU615" s="16"/>
      <c r="AV615" s="16"/>
      <c r="AW615" s="16"/>
      <c r="AX615" s="16"/>
      <c r="AY615" s="16"/>
      <c r="AZ615" s="16"/>
      <c r="BA615" s="16"/>
      <c r="BB615" s="16"/>
      <c r="BC615" s="16"/>
      <c r="BD615" s="16"/>
      <c r="BE615" s="16"/>
      <c r="BF615" s="16"/>
    </row>
    <row r="616" spans="5:58">
      <c r="E616" s="16"/>
      <c r="F616" s="16"/>
      <c r="G616" s="16"/>
      <c r="H616" s="16"/>
      <c r="I616" s="16"/>
      <c r="J616" s="16"/>
      <c r="K616" s="16"/>
      <c r="L616" s="16"/>
      <c r="M616" s="16"/>
      <c r="N616" s="16"/>
      <c r="O616" s="16"/>
      <c r="P616" s="16"/>
      <c r="Q616" s="16"/>
      <c r="R616" s="16"/>
      <c r="S616" s="16"/>
      <c r="T616" s="16"/>
      <c r="U616" s="16"/>
      <c r="V616" s="16"/>
      <c r="W616" s="16"/>
      <c r="X616" s="16"/>
      <c r="Y616" s="16"/>
      <c r="Z616" s="16"/>
      <c r="AA616" s="16"/>
      <c r="AB616" s="16"/>
      <c r="AC616" s="16"/>
      <c r="AD616" s="16"/>
      <c r="AE616" s="16"/>
      <c r="AF616" s="16"/>
      <c r="AG616" s="16"/>
      <c r="AH616" s="16"/>
      <c r="AI616" s="16"/>
      <c r="AJ616" s="16"/>
      <c r="AK616" s="16"/>
      <c r="AL616" s="16"/>
      <c r="AM616" s="16"/>
      <c r="AN616" s="16"/>
      <c r="AO616" s="16"/>
      <c r="AP616" s="16"/>
      <c r="AQ616" s="16"/>
      <c r="AR616" s="16"/>
      <c r="AS616" s="16"/>
      <c r="AT616" s="16"/>
      <c r="AU616" s="16"/>
      <c r="AV616" s="16"/>
      <c r="AW616" s="16"/>
      <c r="AX616" s="16"/>
      <c r="AY616" s="16"/>
      <c r="AZ616" s="16"/>
      <c r="BA616" s="16"/>
      <c r="BB616" s="16"/>
      <c r="BC616" s="16"/>
      <c r="BD616" s="16"/>
      <c r="BE616" s="16"/>
      <c r="BF616" s="16"/>
    </row>
    <row r="617" spans="5:58">
      <c r="E617" s="16"/>
      <c r="F617" s="16"/>
      <c r="G617" s="16"/>
      <c r="H617" s="16"/>
      <c r="I617" s="16"/>
      <c r="J617" s="16"/>
      <c r="K617" s="16"/>
      <c r="L617" s="16"/>
      <c r="M617" s="16"/>
      <c r="N617" s="16"/>
      <c r="O617" s="16"/>
      <c r="P617" s="16"/>
      <c r="Q617" s="16"/>
      <c r="R617" s="16"/>
      <c r="S617" s="16"/>
      <c r="T617" s="16"/>
      <c r="U617" s="16"/>
      <c r="V617" s="16"/>
      <c r="W617" s="16"/>
      <c r="X617" s="16"/>
      <c r="Y617" s="16"/>
      <c r="Z617" s="16"/>
      <c r="AA617" s="16"/>
      <c r="AB617" s="16"/>
      <c r="AC617" s="16"/>
      <c r="AD617" s="16"/>
      <c r="AE617" s="16"/>
      <c r="AF617" s="16"/>
      <c r="AG617" s="16"/>
      <c r="AH617" s="16"/>
      <c r="AI617" s="16"/>
      <c r="AJ617" s="16"/>
      <c r="AK617" s="16"/>
      <c r="AL617" s="16"/>
      <c r="AM617" s="16"/>
      <c r="AN617" s="16"/>
      <c r="AO617" s="16"/>
      <c r="AP617" s="16"/>
      <c r="AQ617" s="16"/>
      <c r="AR617" s="16"/>
      <c r="AS617" s="16"/>
      <c r="AT617" s="16"/>
      <c r="AU617" s="16"/>
      <c r="AV617" s="16"/>
      <c r="AW617" s="16"/>
      <c r="AX617" s="16"/>
      <c r="AY617" s="16"/>
      <c r="AZ617" s="16"/>
      <c r="BA617" s="16"/>
      <c r="BB617" s="16"/>
      <c r="BC617" s="16"/>
      <c r="BD617" s="16"/>
      <c r="BE617" s="16"/>
      <c r="BF617" s="16"/>
    </row>
    <row r="618" spans="5:58">
      <c r="E618" s="16"/>
      <c r="F618" s="16"/>
      <c r="G618" s="16"/>
      <c r="H618" s="16"/>
      <c r="I618" s="16"/>
      <c r="J618" s="16"/>
      <c r="K618" s="16"/>
      <c r="L618" s="16"/>
      <c r="M618" s="16"/>
      <c r="N618" s="16"/>
      <c r="O618" s="16"/>
      <c r="P618" s="16"/>
      <c r="Q618" s="16"/>
      <c r="R618" s="16"/>
      <c r="S618" s="16"/>
      <c r="T618" s="16"/>
      <c r="U618" s="16"/>
      <c r="V618" s="16"/>
      <c r="W618" s="16"/>
      <c r="X618" s="16"/>
      <c r="Y618" s="16"/>
      <c r="Z618" s="16"/>
      <c r="AA618" s="16"/>
      <c r="AB618" s="16"/>
      <c r="AC618" s="16"/>
      <c r="AD618" s="16"/>
      <c r="AE618" s="16"/>
      <c r="AF618" s="16"/>
      <c r="AG618" s="16"/>
      <c r="AH618" s="16"/>
      <c r="AI618" s="16"/>
      <c r="AJ618" s="16"/>
      <c r="AK618" s="16"/>
      <c r="AL618" s="16"/>
      <c r="AM618" s="16"/>
      <c r="AN618" s="16"/>
      <c r="AO618" s="16"/>
      <c r="AP618" s="16"/>
      <c r="AQ618" s="16"/>
      <c r="AR618" s="16"/>
      <c r="AS618" s="16"/>
      <c r="AT618" s="16"/>
      <c r="AU618" s="16"/>
      <c r="AV618" s="16"/>
      <c r="AW618" s="16"/>
      <c r="AX618" s="16"/>
      <c r="AY618" s="16"/>
      <c r="AZ618" s="16"/>
      <c r="BA618" s="16"/>
      <c r="BB618" s="16"/>
      <c r="BC618" s="16"/>
      <c r="BD618" s="16"/>
      <c r="BE618" s="16"/>
      <c r="BF618" s="16"/>
    </row>
    <row r="619" spans="5:58">
      <c r="E619" s="16"/>
      <c r="F619" s="16"/>
      <c r="G619" s="16"/>
      <c r="H619" s="16"/>
      <c r="I619" s="16"/>
      <c r="J619" s="16"/>
      <c r="K619" s="16"/>
      <c r="L619" s="16"/>
      <c r="M619" s="16"/>
      <c r="N619" s="16"/>
      <c r="O619" s="16"/>
      <c r="P619" s="16"/>
      <c r="Q619" s="16"/>
      <c r="R619" s="16"/>
      <c r="S619" s="16"/>
      <c r="T619" s="16"/>
      <c r="U619" s="16"/>
      <c r="V619" s="16"/>
      <c r="W619" s="16"/>
      <c r="X619" s="16"/>
      <c r="Y619" s="16"/>
      <c r="Z619" s="16"/>
      <c r="AA619" s="16"/>
      <c r="AB619" s="16"/>
      <c r="AC619" s="16"/>
      <c r="AD619" s="16"/>
      <c r="AE619" s="16"/>
      <c r="AF619" s="16"/>
      <c r="AG619" s="16"/>
      <c r="AH619" s="16"/>
      <c r="AI619" s="16"/>
      <c r="AJ619" s="16"/>
      <c r="AK619" s="16"/>
      <c r="AL619" s="16"/>
      <c r="AM619" s="16"/>
      <c r="AN619" s="16"/>
      <c r="AO619" s="16"/>
      <c r="AP619" s="16"/>
      <c r="AQ619" s="16"/>
      <c r="AR619" s="16"/>
      <c r="AS619" s="16"/>
      <c r="AT619" s="16"/>
      <c r="AU619" s="16"/>
      <c r="AV619" s="16"/>
      <c r="AW619" s="16"/>
      <c r="AX619" s="16"/>
      <c r="AY619" s="16"/>
      <c r="AZ619" s="16"/>
      <c r="BA619" s="16"/>
      <c r="BB619" s="16"/>
      <c r="BC619" s="16"/>
      <c r="BD619" s="16"/>
      <c r="BE619" s="16"/>
      <c r="BF619" s="16"/>
    </row>
    <row r="620" spans="5:58">
      <c r="E620" s="16"/>
      <c r="F620" s="16"/>
      <c r="G620" s="16"/>
      <c r="H620" s="16"/>
      <c r="I620" s="16"/>
      <c r="J620" s="16"/>
      <c r="K620" s="16"/>
      <c r="L620" s="16"/>
      <c r="M620" s="16"/>
      <c r="N620" s="16"/>
      <c r="O620" s="16"/>
      <c r="P620" s="16"/>
      <c r="Q620" s="16"/>
      <c r="R620" s="16"/>
      <c r="S620" s="16"/>
      <c r="T620" s="16"/>
      <c r="U620" s="16"/>
      <c r="V620" s="16"/>
      <c r="W620" s="16"/>
      <c r="X620" s="16"/>
      <c r="Y620" s="16"/>
      <c r="Z620" s="16"/>
      <c r="AA620" s="16"/>
      <c r="AB620" s="16"/>
      <c r="AC620" s="16"/>
      <c r="AD620" s="16"/>
      <c r="AE620" s="16"/>
      <c r="AF620" s="16"/>
      <c r="AG620" s="16"/>
      <c r="AH620" s="16"/>
      <c r="AI620" s="16"/>
      <c r="AJ620" s="16"/>
      <c r="AK620" s="16"/>
      <c r="AL620" s="16"/>
      <c r="AM620" s="16"/>
      <c r="AN620" s="16"/>
      <c r="AO620" s="16"/>
      <c r="AP620" s="16"/>
      <c r="AQ620" s="16"/>
      <c r="AR620" s="16"/>
      <c r="AS620" s="16"/>
      <c r="AT620" s="16"/>
      <c r="AU620" s="16"/>
      <c r="AV620" s="16"/>
      <c r="AW620" s="16"/>
      <c r="AX620" s="16"/>
      <c r="AY620" s="16"/>
      <c r="AZ620" s="16"/>
      <c r="BA620" s="16"/>
      <c r="BB620" s="16"/>
      <c r="BC620" s="16"/>
      <c r="BD620" s="16"/>
      <c r="BE620" s="16"/>
      <c r="BF620" s="16"/>
    </row>
    <row r="621" spans="5:58">
      <c r="E621" s="16"/>
      <c r="F621" s="16"/>
      <c r="G621" s="16"/>
      <c r="H621" s="16"/>
      <c r="I621" s="16"/>
      <c r="J621" s="16"/>
      <c r="K621" s="16"/>
      <c r="L621" s="16"/>
      <c r="M621" s="16"/>
      <c r="N621" s="16"/>
      <c r="O621" s="16"/>
      <c r="P621" s="16"/>
      <c r="Q621" s="16"/>
      <c r="R621" s="16"/>
      <c r="S621" s="16"/>
      <c r="T621" s="16"/>
      <c r="U621" s="16"/>
      <c r="V621" s="16"/>
      <c r="W621" s="16"/>
      <c r="X621" s="16"/>
      <c r="Y621" s="16"/>
      <c r="Z621" s="16"/>
      <c r="AA621" s="16"/>
      <c r="AB621" s="16"/>
      <c r="AC621" s="16"/>
      <c r="AD621" s="16"/>
      <c r="AE621" s="16"/>
      <c r="AF621" s="16"/>
      <c r="AG621" s="16"/>
      <c r="AH621" s="16"/>
      <c r="AI621" s="16"/>
      <c r="AJ621" s="16"/>
      <c r="AK621" s="16"/>
      <c r="AL621" s="16"/>
      <c r="AM621" s="16"/>
      <c r="AN621" s="16"/>
      <c r="AO621" s="16"/>
      <c r="AP621" s="16"/>
      <c r="AQ621" s="16"/>
      <c r="AR621" s="16"/>
      <c r="AS621" s="16"/>
      <c r="AT621" s="16"/>
      <c r="AU621" s="16"/>
      <c r="AV621" s="16"/>
      <c r="AW621" s="16"/>
      <c r="AX621" s="16"/>
      <c r="AY621" s="16"/>
      <c r="AZ621" s="16"/>
      <c r="BA621" s="16"/>
      <c r="BB621" s="16"/>
      <c r="BC621" s="16"/>
      <c r="BD621" s="16"/>
      <c r="BE621" s="16"/>
      <c r="BF621" s="16"/>
    </row>
    <row r="622" spans="5:58">
      <c r="E622" s="16"/>
      <c r="F622" s="16"/>
      <c r="G622" s="16"/>
      <c r="H622" s="16"/>
      <c r="I622" s="16"/>
      <c r="J622" s="16"/>
      <c r="K622" s="16"/>
      <c r="L622" s="16"/>
      <c r="M622" s="16"/>
      <c r="N622" s="16"/>
      <c r="O622" s="16"/>
      <c r="P622" s="16"/>
      <c r="Q622" s="16"/>
      <c r="R622" s="16"/>
      <c r="S622" s="16"/>
      <c r="T622" s="16"/>
      <c r="U622" s="16"/>
      <c r="V622" s="16"/>
      <c r="W622" s="16"/>
      <c r="X622" s="16"/>
      <c r="Y622" s="16"/>
      <c r="Z622" s="16"/>
      <c r="AA622" s="16"/>
      <c r="AB622" s="16"/>
      <c r="AC622" s="16"/>
      <c r="AD622" s="16"/>
      <c r="AE622" s="16"/>
      <c r="AF622" s="16"/>
      <c r="AG622" s="16"/>
      <c r="AH622" s="16"/>
      <c r="AI622" s="16"/>
      <c r="AJ622" s="16"/>
      <c r="AK622" s="16"/>
      <c r="AL622" s="16"/>
      <c r="AM622" s="16"/>
      <c r="AN622" s="16"/>
      <c r="AO622" s="16"/>
      <c r="AP622" s="16"/>
      <c r="AQ622" s="16"/>
      <c r="AR622" s="16"/>
      <c r="AS622" s="16"/>
      <c r="AT622" s="16"/>
      <c r="AU622" s="16"/>
      <c r="AV622" s="16"/>
      <c r="AW622" s="16"/>
      <c r="AX622" s="16"/>
      <c r="AY622" s="16"/>
      <c r="AZ622" s="16"/>
      <c r="BA622" s="16"/>
      <c r="BB622" s="16"/>
      <c r="BC622" s="16"/>
      <c r="BD622" s="16"/>
      <c r="BE622" s="16"/>
      <c r="BF622" s="16"/>
    </row>
    <row r="623" spans="5:58">
      <c r="E623" s="16"/>
      <c r="F623" s="16"/>
      <c r="G623" s="16"/>
      <c r="H623" s="16"/>
      <c r="I623" s="16"/>
      <c r="J623" s="16"/>
      <c r="K623" s="16"/>
      <c r="L623" s="16"/>
      <c r="M623" s="16"/>
      <c r="N623" s="16"/>
      <c r="O623" s="16"/>
      <c r="P623" s="16"/>
      <c r="Q623" s="16"/>
      <c r="R623" s="16"/>
      <c r="S623" s="16"/>
      <c r="T623" s="16"/>
      <c r="U623" s="16"/>
      <c r="V623" s="16"/>
      <c r="W623" s="16"/>
      <c r="X623" s="16"/>
      <c r="Y623" s="16"/>
      <c r="Z623" s="16"/>
      <c r="AA623" s="16"/>
      <c r="AB623" s="16"/>
      <c r="AC623" s="16"/>
      <c r="AD623" s="16"/>
      <c r="AE623" s="16"/>
      <c r="AF623" s="16"/>
      <c r="AG623" s="16"/>
      <c r="AH623" s="16"/>
      <c r="AI623" s="16"/>
      <c r="AJ623" s="16"/>
      <c r="AK623" s="16"/>
      <c r="AL623" s="16"/>
      <c r="AM623" s="16"/>
      <c r="AN623" s="16"/>
      <c r="AO623" s="16"/>
      <c r="AP623" s="16"/>
      <c r="AQ623" s="16"/>
      <c r="AR623" s="16"/>
      <c r="AS623" s="16"/>
      <c r="AT623" s="16"/>
      <c r="AU623" s="16"/>
      <c r="AV623" s="16"/>
      <c r="AW623" s="16"/>
      <c r="AX623" s="16"/>
      <c r="AY623" s="16"/>
      <c r="AZ623" s="16"/>
      <c r="BA623" s="16"/>
      <c r="BB623" s="16"/>
      <c r="BC623" s="16"/>
      <c r="BD623" s="16"/>
      <c r="BE623" s="16"/>
      <c r="BF623" s="16"/>
    </row>
    <row r="624" spans="5:58">
      <c r="E624" s="16"/>
      <c r="F624" s="16"/>
      <c r="G624" s="16"/>
      <c r="H624" s="16"/>
      <c r="I624" s="16"/>
      <c r="J624" s="16"/>
      <c r="K624" s="16"/>
      <c r="L624" s="16"/>
      <c r="M624" s="16"/>
      <c r="N624" s="16"/>
      <c r="O624" s="16"/>
      <c r="P624" s="16"/>
      <c r="Q624" s="16"/>
      <c r="R624" s="16"/>
      <c r="S624" s="16"/>
      <c r="T624" s="16"/>
      <c r="U624" s="16"/>
      <c r="V624" s="16"/>
      <c r="W624" s="16"/>
      <c r="X624" s="16"/>
      <c r="Y624" s="16"/>
      <c r="Z624" s="16"/>
      <c r="AA624" s="16"/>
      <c r="AB624" s="16"/>
      <c r="AC624" s="16"/>
      <c r="AD624" s="16"/>
      <c r="AE624" s="16"/>
      <c r="AF624" s="16"/>
      <c r="AG624" s="16"/>
      <c r="AH624" s="16"/>
      <c r="AI624" s="16"/>
      <c r="AJ624" s="16"/>
      <c r="AK624" s="16"/>
      <c r="AL624" s="16"/>
      <c r="AM624" s="16"/>
      <c r="AN624" s="16"/>
      <c r="AO624" s="16"/>
      <c r="AP624" s="16"/>
      <c r="AQ624" s="16"/>
      <c r="AR624" s="16"/>
      <c r="AS624" s="16"/>
      <c r="AT624" s="16"/>
      <c r="AU624" s="16"/>
      <c r="AV624" s="16"/>
      <c r="AW624" s="16"/>
      <c r="AX624" s="16"/>
      <c r="AY624" s="16"/>
      <c r="AZ624" s="16"/>
      <c r="BA624" s="16"/>
      <c r="BB624" s="16"/>
      <c r="BC624" s="16"/>
      <c r="BD624" s="16"/>
      <c r="BE624" s="16"/>
      <c r="BF624" s="16"/>
    </row>
    <row r="625" spans="5:58">
      <c r="E625" s="16"/>
      <c r="F625" s="16"/>
      <c r="G625" s="16"/>
      <c r="H625" s="16"/>
      <c r="I625" s="16"/>
      <c r="J625" s="16"/>
      <c r="K625" s="16"/>
      <c r="L625" s="16"/>
      <c r="M625" s="16"/>
      <c r="N625" s="16"/>
      <c r="O625" s="16"/>
      <c r="P625" s="16"/>
      <c r="Q625" s="16"/>
      <c r="R625" s="16"/>
      <c r="S625" s="16"/>
      <c r="T625" s="16"/>
      <c r="U625" s="16"/>
      <c r="V625" s="16"/>
      <c r="W625" s="16"/>
      <c r="X625" s="16"/>
      <c r="Y625" s="16"/>
      <c r="Z625" s="16"/>
      <c r="AA625" s="16"/>
      <c r="AB625" s="16"/>
      <c r="AC625" s="16"/>
      <c r="AD625" s="16"/>
      <c r="AE625" s="16"/>
      <c r="AF625" s="16"/>
      <c r="AG625" s="16"/>
      <c r="AH625" s="16"/>
      <c r="AI625" s="16"/>
      <c r="AJ625" s="16"/>
      <c r="AK625" s="16"/>
      <c r="AL625" s="16"/>
      <c r="AM625" s="16"/>
      <c r="AN625" s="16"/>
      <c r="AO625" s="16"/>
      <c r="AP625" s="16"/>
      <c r="AQ625" s="16"/>
      <c r="AR625" s="16"/>
      <c r="AS625" s="16"/>
      <c r="AT625" s="16"/>
      <c r="AU625" s="16"/>
      <c r="AV625" s="16"/>
      <c r="AW625" s="16"/>
      <c r="AX625" s="16"/>
      <c r="AY625" s="16"/>
      <c r="AZ625" s="16"/>
      <c r="BA625" s="16"/>
      <c r="BB625" s="16"/>
      <c r="BC625" s="16"/>
      <c r="BD625" s="16"/>
      <c r="BE625" s="16"/>
      <c r="BF625" s="16"/>
    </row>
    <row r="626" spans="5:58">
      <c r="E626" s="16"/>
      <c r="F626" s="16"/>
      <c r="G626" s="16"/>
      <c r="H626" s="16"/>
      <c r="I626" s="16"/>
      <c r="J626" s="16"/>
      <c r="K626" s="16"/>
      <c r="L626" s="16"/>
      <c r="M626" s="16"/>
      <c r="N626" s="16"/>
      <c r="O626" s="16"/>
      <c r="P626" s="16"/>
      <c r="Q626" s="16"/>
      <c r="R626" s="16"/>
      <c r="S626" s="16"/>
      <c r="T626" s="16"/>
      <c r="U626" s="16"/>
      <c r="V626" s="16"/>
      <c r="W626" s="16"/>
      <c r="X626" s="16"/>
      <c r="Y626" s="16"/>
      <c r="Z626" s="16"/>
      <c r="AA626" s="16"/>
      <c r="AB626" s="16"/>
      <c r="AC626" s="16"/>
      <c r="AD626" s="16"/>
      <c r="AE626" s="16"/>
      <c r="AF626" s="16"/>
      <c r="AG626" s="16"/>
      <c r="AH626" s="16"/>
      <c r="AI626" s="16"/>
      <c r="AJ626" s="16"/>
      <c r="AK626" s="16"/>
      <c r="AL626" s="16"/>
      <c r="AM626" s="16"/>
      <c r="AN626" s="16"/>
      <c r="AO626" s="16"/>
      <c r="AP626" s="16"/>
      <c r="AQ626" s="16"/>
      <c r="AR626" s="16"/>
      <c r="AS626" s="16"/>
      <c r="AT626" s="16"/>
      <c r="AU626" s="16"/>
      <c r="AV626" s="16"/>
      <c r="AW626" s="16"/>
      <c r="AX626" s="16"/>
      <c r="AY626" s="16"/>
      <c r="AZ626" s="16"/>
      <c r="BA626" s="16"/>
      <c r="BB626" s="16"/>
      <c r="BC626" s="16"/>
      <c r="BD626" s="16"/>
      <c r="BE626" s="16"/>
      <c r="BF626" s="16"/>
    </row>
    <row r="627" spans="5:58">
      <c r="E627" s="16"/>
      <c r="F627" s="16"/>
      <c r="G627" s="16"/>
      <c r="H627" s="16"/>
      <c r="I627" s="16"/>
      <c r="J627" s="16"/>
      <c r="K627" s="16"/>
      <c r="L627" s="16"/>
      <c r="M627" s="16"/>
      <c r="N627" s="16"/>
      <c r="O627" s="16"/>
      <c r="P627" s="16"/>
      <c r="Q627" s="16"/>
      <c r="R627" s="16"/>
      <c r="S627" s="16"/>
      <c r="T627" s="16"/>
      <c r="U627" s="16"/>
      <c r="V627" s="16"/>
      <c r="W627" s="16"/>
      <c r="X627" s="16"/>
      <c r="Y627" s="16"/>
      <c r="Z627" s="16"/>
      <c r="AA627" s="16"/>
      <c r="AB627" s="16"/>
      <c r="AC627" s="16"/>
      <c r="AD627" s="16"/>
      <c r="AE627" s="16"/>
      <c r="AF627" s="16"/>
      <c r="AG627" s="16"/>
      <c r="AH627" s="16"/>
      <c r="AI627" s="16"/>
      <c r="AJ627" s="16"/>
      <c r="AK627" s="16"/>
      <c r="AL627" s="16"/>
      <c r="AM627" s="16"/>
      <c r="AN627" s="16"/>
      <c r="AO627" s="16"/>
      <c r="AP627" s="16"/>
      <c r="AQ627" s="16"/>
      <c r="AR627" s="16"/>
      <c r="AS627" s="16"/>
      <c r="AT627" s="16"/>
      <c r="AU627" s="16"/>
      <c r="AV627" s="16"/>
      <c r="AW627" s="16"/>
      <c r="AX627" s="16"/>
      <c r="AY627" s="16"/>
      <c r="AZ627" s="16"/>
      <c r="BA627" s="16"/>
      <c r="BB627" s="16"/>
      <c r="BC627" s="16"/>
      <c r="BD627" s="16"/>
      <c r="BE627" s="16"/>
      <c r="BF627" s="16"/>
    </row>
    <row r="628" spans="5:58">
      <c r="E628" s="16"/>
      <c r="F628" s="16"/>
      <c r="G628" s="16"/>
      <c r="H628" s="16"/>
      <c r="I628" s="16"/>
      <c r="J628" s="16"/>
      <c r="K628" s="16"/>
      <c r="L628" s="16"/>
      <c r="M628" s="16"/>
      <c r="N628" s="16"/>
      <c r="O628" s="16"/>
      <c r="P628" s="16"/>
      <c r="Q628" s="16"/>
      <c r="R628" s="16"/>
      <c r="S628" s="16"/>
      <c r="T628" s="16"/>
      <c r="U628" s="16"/>
      <c r="V628" s="16"/>
      <c r="W628" s="16"/>
      <c r="X628" s="16"/>
      <c r="Y628" s="16"/>
      <c r="Z628" s="16"/>
      <c r="AA628" s="16"/>
      <c r="AB628" s="16"/>
      <c r="AC628" s="16"/>
      <c r="AD628" s="16"/>
      <c r="AE628" s="16"/>
      <c r="AF628" s="16"/>
      <c r="AG628" s="16"/>
      <c r="AH628" s="16"/>
      <c r="AI628" s="16"/>
      <c r="AJ628" s="16"/>
      <c r="AK628" s="16"/>
      <c r="AL628" s="16"/>
      <c r="AM628" s="16"/>
      <c r="AN628" s="16"/>
      <c r="AO628" s="16"/>
      <c r="AP628" s="16"/>
      <c r="AQ628" s="16"/>
      <c r="AR628" s="16"/>
      <c r="AS628" s="16"/>
      <c r="AT628" s="16"/>
      <c r="AU628" s="16"/>
      <c r="AV628" s="16"/>
      <c r="AW628" s="16"/>
      <c r="AX628" s="16"/>
      <c r="AY628" s="16"/>
      <c r="AZ628" s="16"/>
      <c r="BA628" s="16"/>
      <c r="BB628" s="16"/>
      <c r="BC628" s="16"/>
      <c r="BD628" s="16"/>
      <c r="BE628" s="16"/>
      <c r="BF628" s="16"/>
    </row>
    <row r="629" spans="5:58">
      <c r="E629" s="16"/>
      <c r="F629" s="16"/>
      <c r="G629" s="16"/>
      <c r="H629" s="16"/>
      <c r="I629" s="16"/>
      <c r="J629" s="16"/>
      <c r="K629" s="16"/>
      <c r="L629" s="16"/>
      <c r="M629" s="16"/>
      <c r="N629" s="16"/>
      <c r="O629" s="16"/>
      <c r="P629" s="16"/>
      <c r="Q629" s="16"/>
      <c r="R629" s="16"/>
      <c r="S629" s="16"/>
      <c r="T629" s="16"/>
      <c r="U629" s="16"/>
      <c r="V629" s="16"/>
      <c r="W629" s="16"/>
      <c r="X629" s="16"/>
      <c r="Y629" s="16"/>
      <c r="Z629" s="16"/>
      <c r="AA629" s="16"/>
      <c r="AB629" s="16"/>
      <c r="AC629" s="16"/>
      <c r="AD629" s="16"/>
      <c r="AE629" s="16"/>
      <c r="AF629" s="16"/>
      <c r="AG629" s="16"/>
      <c r="AH629" s="16"/>
      <c r="AI629" s="16"/>
      <c r="AJ629" s="16"/>
      <c r="AK629" s="16"/>
      <c r="AL629" s="16"/>
      <c r="AM629" s="16"/>
      <c r="AN629" s="16"/>
      <c r="AO629" s="16"/>
      <c r="AP629" s="16"/>
      <c r="AQ629" s="16"/>
      <c r="AR629" s="16"/>
      <c r="AS629" s="16"/>
      <c r="AT629" s="16"/>
      <c r="AU629" s="16"/>
      <c r="AV629" s="16"/>
      <c r="AW629" s="16"/>
      <c r="AX629" s="16"/>
      <c r="AY629" s="16"/>
      <c r="AZ629" s="16"/>
      <c r="BA629" s="16"/>
      <c r="BB629" s="16"/>
      <c r="BC629" s="16"/>
      <c r="BD629" s="16"/>
      <c r="BE629" s="16"/>
      <c r="BF629" s="16"/>
    </row>
    <row r="630" spans="5:58">
      <c r="E630" s="16"/>
      <c r="F630" s="16"/>
      <c r="G630" s="16"/>
      <c r="H630" s="16"/>
      <c r="I630" s="16"/>
      <c r="J630" s="16"/>
      <c r="K630" s="16"/>
      <c r="L630" s="16"/>
      <c r="M630" s="16"/>
      <c r="N630" s="16"/>
      <c r="O630" s="16"/>
      <c r="P630" s="16"/>
      <c r="Q630" s="16"/>
      <c r="R630" s="16"/>
      <c r="S630" s="16"/>
      <c r="T630" s="16"/>
      <c r="U630" s="16"/>
      <c r="V630" s="16"/>
      <c r="W630" s="16"/>
      <c r="X630" s="16"/>
      <c r="Y630" s="16"/>
      <c r="Z630" s="16"/>
      <c r="AA630" s="16"/>
      <c r="AB630" s="16"/>
      <c r="AC630" s="16"/>
      <c r="AD630" s="16"/>
      <c r="AE630" s="16"/>
      <c r="AF630" s="16"/>
      <c r="AG630" s="16"/>
      <c r="AH630" s="16"/>
      <c r="AI630" s="16"/>
      <c r="AJ630" s="16"/>
      <c r="AK630" s="16"/>
      <c r="AL630" s="16"/>
      <c r="AM630" s="16"/>
      <c r="AN630" s="16"/>
      <c r="AO630" s="16"/>
      <c r="AP630" s="16"/>
      <c r="AQ630" s="16"/>
      <c r="AR630" s="16"/>
      <c r="AS630" s="16"/>
      <c r="AT630" s="16"/>
      <c r="AU630" s="16"/>
      <c r="AV630" s="16"/>
      <c r="AW630" s="16"/>
      <c r="AX630" s="16"/>
      <c r="AY630" s="16"/>
      <c r="AZ630" s="16"/>
      <c r="BA630" s="16"/>
      <c r="BB630" s="16"/>
      <c r="BC630" s="16"/>
      <c r="BD630" s="16"/>
      <c r="BE630" s="16"/>
      <c r="BF630" s="16"/>
    </row>
    <row r="631" spans="5:58">
      <c r="E631" s="16"/>
      <c r="F631" s="16"/>
      <c r="G631" s="16"/>
      <c r="H631" s="16"/>
      <c r="I631" s="16"/>
      <c r="J631" s="16"/>
      <c r="K631" s="16"/>
      <c r="L631" s="16"/>
      <c r="M631" s="16"/>
      <c r="N631" s="16"/>
      <c r="O631" s="16"/>
      <c r="P631" s="16"/>
      <c r="Q631" s="16"/>
      <c r="R631" s="16"/>
      <c r="S631" s="16"/>
      <c r="T631" s="16"/>
      <c r="U631" s="16"/>
      <c r="V631" s="16"/>
      <c r="W631" s="16"/>
      <c r="X631" s="16"/>
      <c r="Y631" s="16"/>
      <c r="Z631" s="16"/>
      <c r="AA631" s="16"/>
      <c r="AB631" s="16"/>
      <c r="AC631" s="16"/>
      <c r="AD631" s="16"/>
      <c r="AE631" s="16"/>
      <c r="AF631" s="16"/>
      <c r="AG631" s="16"/>
      <c r="AH631" s="16"/>
      <c r="AI631" s="16"/>
      <c r="AJ631" s="16"/>
      <c r="AK631" s="16"/>
      <c r="AL631" s="16"/>
      <c r="AM631" s="16"/>
      <c r="AN631" s="16"/>
      <c r="AO631" s="16"/>
      <c r="AP631" s="16"/>
      <c r="AQ631" s="16"/>
      <c r="AR631" s="16"/>
      <c r="AS631" s="16"/>
      <c r="AT631" s="16"/>
      <c r="AU631" s="16"/>
      <c r="AV631" s="16"/>
      <c r="AW631" s="16"/>
      <c r="AX631" s="16"/>
      <c r="AY631" s="16"/>
      <c r="AZ631" s="16"/>
      <c r="BA631" s="16"/>
      <c r="BB631" s="16"/>
      <c r="BC631" s="16"/>
      <c r="BD631" s="16"/>
      <c r="BE631" s="16"/>
      <c r="BF631" s="16"/>
    </row>
    <row r="632" spans="5:58">
      <c r="E632" s="16"/>
      <c r="F632" s="16"/>
      <c r="G632" s="16"/>
      <c r="H632" s="16"/>
      <c r="I632" s="16"/>
      <c r="J632" s="16"/>
      <c r="K632" s="16"/>
      <c r="L632" s="16"/>
      <c r="M632" s="16"/>
      <c r="N632" s="16"/>
      <c r="O632" s="16"/>
      <c r="P632" s="16"/>
      <c r="Q632" s="16"/>
      <c r="R632" s="16"/>
      <c r="S632" s="16"/>
      <c r="T632" s="16"/>
      <c r="U632" s="16"/>
      <c r="V632" s="16"/>
      <c r="W632" s="16"/>
      <c r="X632" s="16"/>
      <c r="Y632" s="16"/>
      <c r="Z632" s="16"/>
      <c r="AA632" s="16"/>
      <c r="AB632" s="16"/>
      <c r="AC632" s="16"/>
      <c r="AD632" s="16"/>
      <c r="AE632" s="16"/>
      <c r="AF632" s="16"/>
      <c r="AG632" s="16"/>
      <c r="AH632" s="16"/>
      <c r="AI632" s="16"/>
      <c r="AJ632" s="16"/>
      <c r="AK632" s="16"/>
      <c r="AL632" s="16"/>
      <c r="AM632" s="16"/>
      <c r="AN632" s="16"/>
      <c r="AO632" s="16"/>
      <c r="AP632" s="16"/>
      <c r="AQ632" s="16"/>
      <c r="AR632" s="16"/>
      <c r="AS632" s="16"/>
      <c r="AT632" s="16"/>
      <c r="AU632" s="16"/>
      <c r="AV632" s="16"/>
      <c r="AW632" s="16"/>
      <c r="AX632" s="16"/>
      <c r="AY632" s="16"/>
      <c r="AZ632" s="16"/>
      <c r="BA632" s="16"/>
      <c r="BB632" s="16"/>
      <c r="BC632" s="16"/>
      <c r="BD632" s="16"/>
      <c r="BE632" s="16"/>
      <c r="BF632" s="16"/>
    </row>
    <row r="633" spans="5:58">
      <c r="E633" s="16"/>
      <c r="F633" s="16"/>
      <c r="G633" s="16"/>
      <c r="H633" s="16"/>
      <c r="I633" s="16"/>
      <c r="J633" s="16"/>
      <c r="K633" s="16"/>
      <c r="L633" s="16"/>
      <c r="M633" s="16"/>
      <c r="N633" s="16"/>
      <c r="O633" s="16"/>
      <c r="P633" s="16"/>
      <c r="Q633" s="16"/>
      <c r="R633" s="16"/>
      <c r="S633" s="16"/>
      <c r="T633" s="16"/>
      <c r="U633" s="16"/>
      <c r="V633" s="16"/>
      <c r="W633" s="16"/>
      <c r="X633" s="16"/>
      <c r="Y633" s="16"/>
      <c r="Z633" s="16"/>
      <c r="AA633" s="16"/>
      <c r="AB633" s="16"/>
      <c r="AC633" s="16"/>
      <c r="AD633" s="16"/>
      <c r="AE633" s="16"/>
      <c r="AF633" s="16"/>
      <c r="AG633" s="16"/>
      <c r="AH633" s="16"/>
      <c r="AI633" s="16"/>
      <c r="AJ633" s="16"/>
      <c r="AK633" s="16"/>
      <c r="AL633" s="16"/>
      <c r="AM633" s="16"/>
      <c r="AN633" s="16"/>
      <c r="AO633" s="16"/>
      <c r="AP633" s="16"/>
      <c r="AQ633" s="16"/>
      <c r="AR633" s="16"/>
      <c r="AS633" s="16"/>
      <c r="AT633" s="16"/>
      <c r="AU633" s="16"/>
      <c r="AV633" s="16"/>
      <c r="AW633" s="16"/>
      <c r="AX633" s="16"/>
      <c r="AY633" s="16"/>
      <c r="AZ633" s="16"/>
      <c r="BA633" s="16"/>
      <c r="BB633" s="16"/>
      <c r="BC633" s="16"/>
      <c r="BD633" s="16"/>
      <c r="BE633" s="16"/>
      <c r="BF633" s="16"/>
    </row>
    <row r="634" spans="5:58">
      <c r="E634" s="16"/>
      <c r="F634" s="16"/>
      <c r="G634" s="16"/>
      <c r="H634" s="16"/>
      <c r="I634" s="16"/>
      <c r="J634" s="16"/>
      <c r="K634" s="16"/>
      <c r="L634" s="16"/>
      <c r="M634" s="16"/>
      <c r="N634" s="16"/>
      <c r="O634" s="16"/>
      <c r="P634" s="16"/>
      <c r="Q634" s="16"/>
      <c r="R634" s="16"/>
      <c r="S634" s="16"/>
      <c r="T634" s="16"/>
      <c r="U634" s="16"/>
      <c r="V634" s="16"/>
      <c r="W634" s="16"/>
      <c r="X634" s="16"/>
      <c r="Y634" s="16"/>
      <c r="Z634" s="16"/>
      <c r="AA634" s="16"/>
      <c r="AB634" s="16"/>
      <c r="AC634" s="16"/>
      <c r="AD634" s="16"/>
      <c r="AE634" s="16"/>
      <c r="AF634" s="16"/>
      <c r="AG634" s="16"/>
      <c r="AH634" s="16"/>
      <c r="AI634" s="16"/>
      <c r="AJ634" s="16"/>
      <c r="AK634" s="16"/>
      <c r="AL634" s="16"/>
      <c r="AM634" s="16"/>
      <c r="AN634" s="16"/>
      <c r="AO634" s="16"/>
      <c r="AP634" s="16"/>
      <c r="AQ634" s="16"/>
      <c r="AR634" s="16"/>
      <c r="AS634" s="16"/>
      <c r="AT634" s="16"/>
      <c r="AU634" s="16"/>
      <c r="AV634" s="16"/>
      <c r="AW634" s="16"/>
      <c r="AX634" s="16"/>
      <c r="AY634" s="16"/>
      <c r="AZ634" s="16"/>
      <c r="BA634" s="16"/>
      <c r="BB634" s="16"/>
      <c r="BC634" s="16"/>
      <c r="BD634" s="16"/>
      <c r="BE634" s="16"/>
      <c r="BF634" s="16"/>
    </row>
    <row r="635" spans="5:58">
      <c r="E635" s="16"/>
      <c r="F635" s="16"/>
      <c r="G635" s="16"/>
      <c r="H635" s="16"/>
      <c r="I635" s="16"/>
      <c r="J635" s="16"/>
      <c r="K635" s="16"/>
      <c r="L635" s="16"/>
      <c r="M635" s="16"/>
      <c r="N635" s="16"/>
      <c r="O635" s="16"/>
      <c r="P635" s="16"/>
      <c r="Q635" s="16"/>
      <c r="R635" s="16"/>
      <c r="S635" s="16"/>
      <c r="T635" s="16"/>
      <c r="U635" s="16"/>
      <c r="V635" s="16"/>
      <c r="W635" s="16"/>
      <c r="X635" s="16"/>
      <c r="Y635" s="16"/>
      <c r="Z635" s="16"/>
      <c r="AA635" s="16"/>
      <c r="AB635" s="16"/>
      <c r="AC635" s="16"/>
      <c r="AD635" s="16"/>
      <c r="AE635" s="16"/>
      <c r="AF635" s="16"/>
      <c r="AG635" s="16"/>
      <c r="AH635" s="16"/>
      <c r="AI635" s="16"/>
      <c r="AJ635" s="16"/>
      <c r="AK635" s="16"/>
      <c r="AL635" s="16"/>
      <c r="AM635" s="16"/>
      <c r="AN635" s="16"/>
      <c r="AO635" s="16"/>
      <c r="AP635" s="16"/>
      <c r="AQ635" s="16"/>
      <c r="AR635" s="16"/>
      <c r="AS635" s="16"/>
      <c r="AT635" s="16"/>
      <c r="AU635" s="16"/>
      <c r="AV635" s="16"/>
      <c r="AW635" s="16"/>
      <c r="AX635" s="16"/>
      <c r="AY635" s="16"/>
      <c r="AZ635" s="16"/>
      <c r="BA635" s="16"/>
      <c r="BB635" s="16"/>
      <c r="BC635" s="16"/>
      <c r="BD635" s="16"/>
      <c r="BE635" s="16"/>
      <c r="BF635" s="16"/>
    </row>
    <row r="636" spans="5:58">
      <c r="E636" s="16"/>
      <c r="F636" s="16"/>
      <c r="G636" s="16"/>
      <c r="H636" s="16"/>
      <c r="I636" s="16"/>
      <c r="J636" s="16"/>
      <c r="K636" s="16"/>
      <c r="L636" s="16"/>
      <c r="M636" s="16"/>
      <c r="N636" s="16"/>
      <c r="O636" s="16"/>
      <c r="P636" s="16"/>
      <c r="Q636" s="16"/>
      <c r="R636" s="16"/>
      <c r="S636" s="16"/>
      <c r="T636" s="16"/>
      <c r="U636" s="16"/>
      <c r="V636" s="16"/>
      <c r="W636" s="16"/>
      <c r="X636" s="16"/>
      <c r="Y636" s="16"/>
      <c r="Z636" s="16"/>
      <c r="AA636" s="16"/>
      <c r="AB636" s="16"/>
      <c r="AC636" s="16"/>
      <c r="AD636" s="16"/>
      <c r="AE636" s="16"/>
      <c r="AF636" s="16"/>
      <c r="AG636" s="16"/>
      <c r="AH636" s="16"/>
      <c r="AI636" s="16"/>
      <c r="AJ636" s="16"/>
      <c r="AK636" s="16"/>
      <c r="AL636" s="16"/>
      <c r="AM636" s="16"/>
      <c r="AN636" s="16"/>
      <c r="AO636" s="16"/>
      <c r="AP636" s="16"/>
      <c r="AQ636" s="16"/>
      <c r="AR636" s="16"/>
      <c r="AS636" s="16"/>
      <c r="AT636" s="16"/>
      <c r="AU636" s="16"/>
      <c r="AV636" s="16"/>
      <c r="AW636" s="16"/>
      <c r="AX636" s="16"/>
      <c r="AY636" s="16"/>
      <c r="AZ636" s="16"/>
      <c r="BA636" s="16"/>
      <c r="BB636" s="16"/>
      <c r="BC636" s="16"/>
      <c r="BD636" s="16"/>
      <c r="BE636" s="16"/>
      <c r="BF636" s="16"/>
    </row>
    <row r="637" spans="5:58">
      <c r="E637" s="16"/>
      <c r="F637" s="16"/>
      <c r="G637" s="16"/>
      <c r="H637" s="16"/>
      <c r="I637" s="16"/>
      <c r="J637" s="16"/>
      <c r="K637" s="16"/>
      <c r="L637" s="16"/>
      <c r="M637" s="16"/>
      <c r="N637" s="16"/>
      <c r="O637" s="16"/>
      <c r="P637" s="16"/>
      <c r="Q637" s="16"/>
      <c r="R637" s="16"/>
      <c r="S637" s="16"/>
      <c r="T637" s="16"/>
      <c r="U637" s="16"/>
      <c r="V637" s="16"/>
      <c r="W637" s="16"/>
      <c r="X637" s="16"/>
      <c r="Y637" s="16"/>
      <c r="Z637" s="16"/>
      <c r="AA637" s="16"/>
      <c r="AB637" s="16"/>
      <c r="AC637" s="16"/>
      <c r="AD637" s="16"/>
      <c r="AE637" s="16"/>
      <c r="AF637" s="16"/>
      <c r="AG637" s="16"/>
      <c r="AH637" s="16"/>
      <c r="AI637" s="16"/>
      <c r="AJ637" s="16"/>
      <c r="AK637" s="16"/>
      <c r="AL637" s="16"/>
      <c r="AM637" s="16"/>
      <c r="AN637" s="16"/>
      <c r="AO637" s="16"/>
      <c r="AP637" s="16"/>
      <c r="AQ637" s="16"/>
      <c r="AR637" s="16"/>
      <c r="AS637" s="16"/>
      <c r="AT637" s="16"/>
      <c r="AU637" s="16"/>
      <c r="AV637" s="16"/>
      <c r="AW637" s="16"/>
      <c r="AX637" s="16"/>
      <c r="AY637" s="16"/>
      <c r="AZ637" s="16"/>
      <c r="BA637" s="16"/>
      <c r="BB637" s="16"/>
      <c r="BC637" s="16"/>
      <c r="BD637" s="16"/>
      <c r="BE637" s="16"/>
      <c r="BF637" s="16"/>
    </row>
    <row r="638" spans="5:58">
      <c r="E638" s="16"/>
      <c r="F638" s="16"/>
      <c r="G638" s="16"/>
      <c r="H638" s="16"/>
      <c r="I638" s="16"/>
      <c r="J638" s="16"/>
      <c r="K638" s="16"/>
      <c r="L638" s="16"/>
      <c r="M638" s="16"/>
      <c r="N638" s="16"/>
      <c r="O638" s="16"/>
      <c r="P638" s="16"/>
      <c r="Q638" s="16"/>
      <c r="R638" s="16"/>
      <c r="S638" s="16"/>
      <c r="T638" s="16"/>
      <c r="U638" s="16"/>
      <c r="V638" s="16"/>
      <c r="W638" s="16"/>
      <c r="X638" s="16"/>
      <c r="Y638" s="16"/>
      <c r="Z638" s="16"/>
      <c r="AA638" s="16"/>
      <c r="AB638" s="16"/>
      <c r="AC638" s="16"/>
      <c r="AD638" s="16"/>
      <c r="AE638" s="16"/>
      <c r="AF638" s="16"/>
      <c r="AG638" s="16"/>
      <c r="AH638" s="16"/>
      <c r="AI638" s="16"/>
      <c r="AJ638" s="16"/>
      <c r="AK638" s="16"/>
      <c r="AL638" s="16"/>
      <c r="AM638" s="16"/>
      <c r="AN638" s="16"/>
      <c r="AO638" s="16"/>
      <c r="AP638" s="16"/>
      <c r="AQ638" s="16"/>
      <c r="AR638" s="16"/>
      <c r="AS638" s="16"/>
      <c r="AT638" s="16"/>
      <c r="AU638" s="16"/>
      <c r="AV638" s="16"/>
      <c r="AW638" s="16"/>
      <c r="AX638" s="16"/>
      <c r="AY638" s="16"/>
      <c r="AZ638" s="16"/>
      <c r="BA638" s="16"/>
      <c r="BB638" s="16"/>
      <c r="BC638" s="16"/>
      <c r="BD638" s="16"/>
      <c r="BE638" s="16"/>
      <c r="BF638" s="16"/>
    </row>
    <row r="639" spans="5:58">
      <c r="E639" s="16"/>
      <c r="F639" s="16"/>
      <c r="G639" s="16"/>
      <c r="H639" s="16"/>
      <c r="I639" s="16"/>
      <c r="J639" s="16"/>
      <c r="K639" s="16"/>
      <c r="L639" s="16"/>
      <c r="M639" s="16"/>
      <c r="N639" s="16"/>
      <c r="O639" s="16"/>
      <c r="P639" s="16"/>
      <c r="Q639" s="16"/>
      <c r="R639" s="16"/>
      <c r="S639" s="16"/>
      <c r="T639" s="16"/>
      <c r="U639" s="16"/>
      <c r="V639" s="16"/>
      <c r="W639" s="16"/>
      <c r="X639" s="16"/>
      <c r="Y639" s="16"/>
      <c r="Z639" s="16"/>
      <c r="AA639" s="16"/>
      <c r="AB639" s="16"/>
      <c r="AC639" s="16"/>
      <c r="AD639" s="16"/>
      <c r="AE639" s="16"/>
      <c r="AF639" s="16"/>
      <c r="AG639" s="16"/>
      <c r="AH639" s="16"/>
      <c r="AI639" s="16"/>
      <c r="AJ639" s="16"/>
      <c r="AK639" s="16"/>
      <c r="AL639" s="16"/>
      <c r="AM639" s="16"/>
      <c r="AN639" s="16"/>
      <c r="AO639" s="16"/>
      <c r="AP639" s="16"/>
      <c r="AQ639" s="16"/>
      <c r="AR639" s="16"/>
      <c r="AS639" s="16"/>
      <c r="AT639" s="16"/>
      <c r="AU639" s="16"/>
      <c r="AV639" s="16"/>
      <c r="AW639" s="16"/>
      <c r="AX639" s="16"/>
      <c r="AY639" s="16"/>
      <c r="AZ639" s="16"/>
      <c r="BA639" s="16"/>
      <c r="BB639" s="16"/>
      <c r="BC639" s="16"/>
      <c r="BD639" s="16"/>
      <c r="BE639" s="16"/>
      <c r="BF639" s="16"/>
    </row>
    <row r="640" spans="5:58">
      <c r="E640" s="16"/>
      <c r="F640" s="16"/>
      <c r="G640" s="16"/>
      <c r="H640" s="16"/>
      <c r="I640" s="16"/>
      <c r="J640" s="16"/>
      <c r="K640" s="16"/>
      <c r="L640" s="16"/>
      <c r="M640" s="16"/>
      <c r="N640" s="16"/>
      <c r="O640" s="16"/>
      <c r="P640" s="16"/>
      <c r="Q640" s="16"/>
      <c r="R640" s="16"/>
      <c r="S640" s="16"/>
      <c r="T640" s="16"/>
      <c r="U640" s="16"/>
      <c r="V640" s="16"/>
      <c r="W640" s="16"/>
      <c r="X640" s="16"/>
      <c r="Y640" s="16"/>
      <c r="Z640" s="16"/>
      <c r="AA640" s="16"/>
      <c r="AB640" s="16"/>
      <c r="AC640" s="16"/>
      <c r="AD640" s="16"/>
      <c r="AE640" s="16"/>
      <c r="AF640" s="16"/>
      <c r="AG640" s="16"/>
      <c r="AH640" s="16"/>
      <c r="AI640" s="16"/>
      <c r="AJ640" s="16"/>
      <c r="AK640" s="16"/>
      <c r="AL640" s="16"/>
      <c r="AM640" s="16"/>
      <c r="AN640" s="16"/>
      <c r="AO640" s="16"/>
      <c r="AP640" s="16"/>
      <c r="AQ640" s="16"/>
      <c r="AR640" s="16"/>
      <c r="AS640" s="16"/>
      <c r="AT640" s="16"/>
      <c r="AU640" s="16"/>
      <c r="AV640" s="16"/>
      <c r="AW640" s="16"/>
      <c r="AX640" s="16"/>
      <c r="AY640" s="16"/>
      <c r="AZ640" s="16"/>
      <c r="BA640" s="16"/>
      <c r="BB640" s="16"/>
      <c r="BC640" s="16"/>
      <c r="BD640" s="16"/>
      <c r="BE640" s="16"/>
      <c r="BF640" s="16"/>
    </row>
    <row r="641" spans="5:58">
      <c r="E641" s="16"/>
      <c r="F641" s="16"/>
      <c r="G641" s="16"/>
      <c r="H641" s="16"/>
      <c r="I641" s="16"/>
      <c r="J641" s="16"/>
      <c r="K641" s="16"/>
      <c r="L641" s="16"/>
      <c r="M641" s="16"/>
      <c r="N641" s="16"/>
      <c r="O641" s="16"/>
      <c r="P641" s="16"/>
      <c r="Q641" s="16"/>
      <c r="R641" s="16"/>
      <c r="S641" s="16"/>
      <c r="T641" s="16"/>
      <c r="U641" s="16"/>
      <c r="V641" s="16"/>
      <c r="W641" s="16"/>
      <c r="X641" s="16"/>
      <c r="Y641" s="16"/>
      <c r="Z641" s="16"/>
      <c r="AA641" s="16"/>
      <c r="AB641" s="16"/>
      <c r="AC641" s="16"/>
      <c r="AD641" s="16"/>
      <c r="AE641" s="16"/>
      <c r="AF641" s="16"/>
      <c r="AG641" s="16"/>
      <c r="AH641" s="16"/>
      <c r="AI641" s="16"/>
      <c r="AJ641" s="16"/>
      <c r="AK641" s="16"/>
      <c r="AL641" s="16"/>
      <c r="AM641" s="16"/>
      <c r="AN641" s="16"/>
      <c r="AO641" s="16"/>
      <c r="AP641" s="16"/>
      <c r="AQ641" s="16"/>
      <c r="AR641" s="16"/>
      <c r="AS641" s="16"/>
      <c r="AT641" s="16"/>
      <c r="AU641" s="16"/>
      <c r="AV641" s="16"/>
      <c r="AW641" s="16"/>
      <c r="AX641" s="16"/>
      <c r="AY641" s="16"/>
      <c r="AZ641" s="16"/>
      <c r="BA641" s="16"/>
      <c r="BB641" s="16"/>
      <c r="BC641" s="16"/>
      <c r="BD641" s="16"/>
      <c r="BE641" s="16"/>
      <c r="BF641" s="16"/>
    </row>
    <row r="642" spans="5:58">
      <c r="E642" s="16"/>
      <c r="F642" s="16"/>
      <c r="G642" s="16"/>
      <c r="H642" s="16"/>
      <c r="I642" s="16"/>
      <c r="J642" s="16"/>
      <c r="K642" s="16"/>
      <c r="L642" s="16"/>
      <c r="M642" s="16"/>
      <c r="N642" s="16"/>
      <c r="O642" s="16"/>
      <c r="P642" s="16"/>
      <c r="Q642" s="16"/>
      <c r="R642" s="16"/>
      <c r="S642" s="16"/>
      <c r="T642" s="16"/>
      <c r="U642" s="16"/>
      <c r="V642" s="16"/>
      <c r="W642" s="16"/>
      <c r="X642" s="16"/>
      <c r="Y642" s="16"/>
      <c r="Z642" s="16"/>
      <c r="AA642" s="16"/>
      <c r="AB642" s="16"/>
      <c r="AC642" s="16"/>
      <c r="AD642" s="16"/>
      <c r="AE642" s="16"/>
      <c r="AF642" s="16"/>
      <c r="AG642" s="16"/>
      <c r="AH642" s="16"/>
      <c r="AI642" s="16"/>
      <c r="AJ642" s="16"/>
      <c r="AK642" s="16"/>
      <c r="AL642" s="16"/>
      <c r="AM642" s="16"/>
      <c r="AN642" s="16"/>
      <c r="AO642" s="16"/>
      <c r="AP642" s="16"/>
      <c r="AQ642" s="16"/>
      <c r="AR642" s="16"/>
      <c r="AS642" s="16"/>
      <c r="AT642" s="16"/>
      <c r="AU642" s="16"/>
      <c r="AV642" s="16"/>
      <c r="AW642" s="16"/>
      <c r="AX642" s="16"/>
      <c r="AY642" s="16"/>
      <c r="AZ642" s="16"/>
      <c r="BA642" s="16"/>
      <c r="BB642" s="16"/>
      <c r="BC642" s="16"/>
      <c r="BD642" s="16"/>
      <c r="BE642" s="16"/>
      <c r="BF642" s="16"/>
    </row>
    <row r="643" spans="5:58">
      <c r="E643" s="16"/>
      <c r="F643" s="16"/>
      <c r="G643" s="16"/>
      <c r="H643" s="16"/>
      <c r="I643" s="16"/>
      <c r="J643" s="16"/>
      <c r="K643" s="16"/>
      <c r="L643" s="16"/>
      <c r="M643" s="16"/>
      <c r="N643" s="16"/>
      <c r="O643" s="16"/>
      <c r="P643" s="16"/>
      <c r="Q643" s="16"/>
      <c r="R643" s="16"/>
      <c r="S643" s="16"/>
      <c r="T643" s="16"/>
      <c r="U643" s="16"/>
      <c r="V643" s="16"/>
      <c r="W643" s="16"/>
      <c r="X643" s="16"/>
      <c r="Y643" s="16"/>
      <c r="Z643" s="16"/>
      <c r="AA643" s="16"/>
      <c r="AB643" s="16"/>
      <c r="AC643" s="16"/>
      <c r="AD643" s="16"/>
      <c r="AE643" s="16"/>
      <c r="AF643" s="16"/>
      <c r="AG643" s="16"/>
      <c r="AH643" s="16"/>
      <c r="AI643" s="16"/>
      <c r="AJ643" s="16"/>
      <c r="AK643" s="16"/>
      <c r="AL643" s="16"/>
      <c r="AM643" s="16"/>
      <c r="AN643" s="16"/>
      <c r="AO643" s="16"/>
      <c r="AP643" s="16"/>
      <c r="AQ643" s="16"/>
      <c r="AR643" s="16"/>
      <c r="AS643" s="16"/>
      <c r="AT643" s="16"/>
      <c r="AU643" s="16"/>
      <c r="AV643" s="16"/>
      <c r="AW643" s="16"/>
      <c r="AX643" s="16"/>
      <c r="AY643" s="16"/>
      <c r="AZ643" s="16"/>
      <c r="BA643" s="16"/>
      <c r="BB643" s="16"/>
      <c r="BC643" s="16"/>
      <c r="BD643" s="16"/>
      <c r="BE643" s="16"/>
      <c r="BF643" s="16"/>
    </row>
    <row r="644" spans="5:58">
      <c r="E644" s="16"/>
      <c r="F644" s="16"/>
      <c r="G644" s="16"/>
      <c r="H644" s="16"/>
      <c r="I644" s="16"/>
      <c r="J644" s="16"/>
      <c r="K644" s="16"/>
      <c r="L644" s="16"/>
      <c r="M644" s="16"/>
      <c r="N644" s="16"/>
      <c r="O644" s="16"/>
      <c r="P644" s="16"/>
      <c r="Q644" s="16"/>
      <c r="R644" s="16"/>
      <c r="S644" s="16"/>
      <c r="T644" s="16"/>
      <c r="U644" s="16"/>
      <c r="V644" s="16"/>
      <c r="W644" s="16"/>
      <c r="X644" s="16"/>
      <c r="Y644" s="16"/>
      <c r="Z644" s="16"/>
      <c r="AA644" s="16"/>
      <c r="AB644" s="16"/>
      <c r="AC644" s="16"/>
      <c r="AD644" s="16"/>
      <c r="AE644" s="16"/>
      <c r="AF644" s="16"/>
      <c r="AG644" s="16"/>
      <c r="AH644" s="16"/>
      <c r="AI644" s="16"/>
      <c r="AJ644" s="16"/>
      <c r="AK644" s="16"/>
      <c r="AL644" s="16"/>
      <c r="AM644" s="16"/>
      <c r="AN644" s="16"/>
      <c r="AO644" s="16"/>
      <c r="AP644" s="16"/>
      <c r="AQ644" s="16"/>
      <c r="AR644" s="16"/>
      <c r="AS644" s="16"/>
      <c r="AT644" s="16"/>
      <c r="AU644" s="16"/>
      <c r="AV644" s="16"/>
      <c r="AW644" s="16"/>
      <c r="AX644" s="16"/>
      <c r="AY644" s="16"/>
      <c r="AZ644" s="16"/>
      <c r="BA644" s="16"/>
      <c r="BB644" s="16"/>
      <c r="BC644" s="16"/>
      <c r="BD644" s="16"/>
      <c r="BE644" s="16"/>
      <c r="BF644" s="16"/>
    </row>
    <row r="645" spans="5:58">
      <c r="E645" s="16"/>
      <c r="F645" s="16"/>
      <c r="G645" s="16"/>
      <c r="H645" s="16"/>
      <c r="I645" s="16"/>
      <c r="J645" s="16"/>
      <c r="K645" s="16"/>
      <c r="L645" s="16"/>
      <c r="M645" s="16"/>
      <c r="N645" s="16"/>
      <c r="O645" s="16"/>
      <c r="P645" s="16"/>
      <c r="Q645" s="16"/>
      <c r="R645" s="16"/>
      <c r="S645" s="16"/>
      <c r="T645" s="16"/>
      <c r="U645" s="16"/>
      <c r="V645" s="16"/>
      <c r="W645" s="16"/>
      <c r="X645" s="16"/>
      <c r="Y645" s="16"/>
      <c r="Z645" s="16"/>
      <c r="AA645" s="16"/>
      <c r="AB645" s="16"/>
      <c r="AC645" s="16"/>
      <c r="AD645" s="16"/>
      <c r="AE645" s="16"/>
      <c r="AF645" s="16"/>
      <c r="AG645" s="16"/>
      <c r="AH645" s="16"/>
      <c r="AI645" s="16"/>
      <c r="AJ645" s="16"/>
      <c r="AK645" s="16"/>
      <c r="AL645" s="16"/>
      <c r="AM645" s="16"/>
      <c r="AN645" s="16"/>
      <c r="AO645" s="16"/>
      <c r="AP645" s="16"/>
      <c r="AQ645" s="16"/>
      <c r="AR645" s="16"/>
      <c r="AS645" s="16"/>
      <c r="AT645" s="16"/>
      <c r="AU645" s="16"/>
      <c r="AV645" s="16"/>
      <c r="AW645" s="16"/>
      <c r="AX645" s="16"/>
      <c r="AY645" s="16"/>
      <c r="AZ645" s="16"/>
      <c r="BA645" s="16"/>
      <c r="BB645" s="16"/>
      <c r="BC645" s="16"/>
      <c r="BD645" s="16"/>
      <c r="BE645" s="16"/>
      <c r="BF645" s="16"/>
    </row>
    <row r="646" spans="5:58">
      <c r="E646" s="16"/>
      <c r="F646" s="16"/>
      <c r="G646" s="16"/>
      <c r="H646" s="16"/>
      <c r="I646" s="16"/>
      <c r="J646" s="16"/>
      <c r="K646" s="16"/>
      <c r="L646" s="16"/>
      <c r="M646" s="16"/>
      <c r="N646" s="16"/>
      <c r="O646" s="16"/>
      <c r="P646" s="16"/>
      <c r="Q646" s="16"/>
      <c r="R646" s="16"/>
      <c r="S646" s="16"/>
      <c r="T646" s="16"/>
      <c r="U646" s="16"/>
      <c r="V646" s="16"/>
      <c r="W646" s="16"/>
      <c r="X646" s="16"/>
      <c r="Y646" s="16"/>
      <c r="Z646" s="16"/>
      <c r="AA646" s="16"/>
      <c r="AB646" s="16"/>
      <c r="AC646" s="16"/>
      <c r="AD646" s="16"/>
      <c r="AE646" s="16"/>
      <c r="AF646" s="16"/>
      <c r="AG646" s="16"/>
      <c r="AH646" s="16"/>
      <c r="AI646" s="16"/>
      <c r="AJ646" s="16"/>
      <c r="AK646" s="16"/>
      <c r="AL646" s="16"/>
      <c r="AM646" s="16"/>
      <c r="AN646" s="16"/>
      <c r="AO646" s="16"/>
      <c r="AP646" s="16"/>
      <c r="AQ646" s="16"/>
      <c r="AR646" s="16"/>
      <c r="AS646" s="16"/>
      <c r="AT646" s="16"/>
      <c r="AU646" s="16"/>
      <c r="AV646" s="16"/>
      <c r="AW646" s="16"/>
      <c r="AX646" s="16"/>
      <c r="AY646" s="16"/>
      <c r="AZ646" s="16"/>
      <c r="BA646" s="16"/>
      <c r="BB646" s="16"/>
      <c r="BC646" s="16"/>
      <c r="BD646" s="16"/>
      <c r="BE646" s="16"/>
      <c r="BF646" s="16"/>
    </row>
    <row r="647" spans="5:58">
      <c r="E647" s="16"/>
      <c r="F647" s="16"/>
      <c r="G647" s="16"/>
      <c r="H647" s="16"/>
      <c r="I647" s="16"/>
      <c r="J647" s="16"/>
      <c r="K647" s="16"/>
      <c r="L647" s="16"/>
      <c r="M647" s="16"/>
      <c r="N647" s="16"/>
      <c r="O647" s="16"/>
      <c r="P647" s="16"/>
      <c r="Q647" s="16"/>
      <c r="R647" s="16"/>
      <c r="S647" s="16"/>
      <c r="T647" s="16"/>
      <c r="U647" s="16"/>
      <c r="V647" s="16"/>
      <c r="W647" s="16"/>
      <c r="X647" s="16"/>
      <c r="Y647" s="16"/>
      <c r="Z647" s="16"/>
      <c r="AA647" s="16"/>
      <c r="AB647" s="16"/>
      <c r="AC647" s="16"/>
      <c r="AD647" s="16"/>
      <c r="AE647" s="16"/>
      <c r="AF647" s="16"/>
      <c r="AG647" s="16"/>
      <c r="AH647" s="16"/>
      <c r="AI647" s="16"/>
      <c r="AJ647" s="16"/>
      <c r="AK647" s="16"/>
      <c r="AL647" s="16"/>
      <c r="AM647" s="16"/>
      <c r="AN647" s="16"/>
      <c r="AO647" s="16"/>
      <c r="AP647" s="16"/>
      <c r="AQ647" s="16"/>
      <c r="AR647" s="16"/>
      <c r="AS647" s="16"/>
      <c r="AT647" s="16"/>
      <c r="AU647" s="16"/>
      <c r="AV647" s="16"/>
      <c r="AW647" s="16"/>
      <c r="AX647" s="16"/>
      <c r="AY647" s="16"/>
      <c r="AZ647" s="16"/>
      <c r="BA647" s="16"/>
      <c r="BB647" s="16"/>
      <c r="BC647" s="16"/>
      <c r="BD647" s="16"/>
      <c r="BE647" s="16"/>
      <c r="BF647" s="16"/>
    </row>
    <row r="648" spans="5:58">
      <c r="E648" s="16"/>
      <c r="F648" s="16"/>
      <c r="G648" s="16"/>
      <c r="H648" s="16"/>
      <c r="I648" s="16"/>
      <c r="J648" s="16"/>
      <c r="K648" s="16"/>
      <c r="L648" s="16"/>
      <c r="M648" s="16"/>
      <c r="N648" s="16"/>
      <c r="O648" s="16"/>
      <c r="P648" s="16"/>
      <c r="Q648" s="16"/>
      <c r="R648" s="16"/>
      <c r="S648" s="16"/>
      <c r="T648" s="16"/>
      <c r="U648" s="16"/>
      <c r="V648" s="16"/>
      <c r="W648" s="16"/>
      <c r="X648" s="16"/>
      <c r="Y648" s="16"/>
      <c r="Z648" s="16"/>
      <c r="AA648" s="16"/>
      <c r="AB648" s="16"/>
      <c r="AC648" s="16"/>
      <c r="AD648" s="16"/>
      <c r="AE648" s="16"/>
      <c r="AF648" s="16"/>
      <c r="AG648" s="16"/>
      <c r="AH648" s="16"/>
      <c r="AI648" s="16"/>
      <c r="AJ648" s="16"/>
      <c r="AK648" s="16"/>
      <c r="AL648" s="16"/>
      <c r="AM648" s="16"/>
      <c r="AN648" s="16"/>
      <c r="AO648" s="16"/>
      <c r="AP648" s="16"/>
      <c r="AQ648" s="16"/>
      <c r="AR648" s="16"/>
      <c r="AS648" s="16"/>
      <c r="AT648" s="16"/>
      <c r="AU648" s="16"/>
      <c r="AV648" s="16"/>
      <c r="AW648" s="16"/>
      <c r="AX648" s="16"/>
      <c r="AY648" s="16"/>
      <c r="AZ648" s="16"/>
      <c r="BA648" s="16"/>
      <c r="BB648" s="16"/>
      <c r="BC648" s="16"/>
      <c r="BD648" s="16"/>
      <c r="BE648" s="16"/>
      <c r="BF648" s="16"/>
    </row>
    <row r="649" spans="5:58">
      <c r="E649" s="16"/>
      <c r="F649" s="16"/>
      <c r="G649" s="16"/>
      <c r="H649" s="16"/>
      <c r="I649" s="16"/>
      <c r="J649" s="16"/>
      <c r="K649" s="16"/>
      <c r="L649" s="16"/>
      <c r="M649" s="16"/>
      <c r="N649" s="16"/>
      <c r="O649" s="16"/>
      <c r="P649" s="16"/>
      <c r="Q649" s="16"/>
      <c r="R649" s="16"/>
      <c r="S649" s="16"/>
      <c r="T649" s="16"/>
      <c r="U649" s="16"/>
      <c r="V649" s="16"/>
      <c r="W649" s="16"/>
      <c r="X649" s="16"/>
      <c r="Y649" s="16"/>
      <c r="Z649" s="16"/>
      <c r="AA649" s="16"/>
      <c r="AB649" s="16"/>
      <c r="AC649" s="16"/>
      <c r="AD649" s="16"/>
      <c r="AE649" s="16"/>
      <c r="AF649" s="16"/>
      <c r="AG649" s="16"/>
      <c r="AH649" s="16"/>
      <c r="AI649" s="16"/>
      <c r="AJ649" s="16"/>
      <c r="AK649" s="16"/>
      <c r="AL649" s="16"/>
      <c r="AM649" s="16"/>
      <c r="AN649" s="16"/>
      <c r="AO649" s="16"/>
      <c r="AP649" s="16"/>
      <c r="AQ649" s="16"/>
      <c r="AR649" s="16"/>
      <c r="AS649" s="16"/>
      <c r="AT649" s="16"/>
      <c r="AU649" s="16"/>
      <c r="AV649" s="16"/>
      <c r="AW649" s="16"/>
      <c r="AX649" s="16"/>
      <c r="AY649" s="16"/>
      <c r="AZ649" s="16"/>
      <c r="BA649" s="16"/>
      <c r="BB649" s="16"/>
      <c r="BC649" s="16"/>
      <c r="BD649" s="16"/>
      <c r="BE649" s="16"/>
      <c r="BF649" s="16"/>
    </row>
    <row r="650" spans="5:58">
      <c r="E650" s="16"/>
      <c r="F650" s="16"/>
      <c r="G650" s="16"/>
      <c r="H650" s="16"/>
      <c r="I650" s="16"/>
      <c r="J650" s="16"/>
      <c r="K650" s="16"/>
      <c r="L650" s="16"/>
      <c r="M650" s="16"/>
      <c r="N650" s="16"/>
      <c r="O650" s="16"/>
      <c r="P650" s="16"/>
      <c r="Q650" s="16"/>
      <c r="R650" s="16"/>
      <c r="S650" s="16"/>
      <c r="T650" s="16"/>
      <c r="U650" s="16"/>
      <c r="V650" s="16"/>
      <c r="W650" s="16"/>
      <c r="X650" s="16"/>
      <c r="Y650" s="16"/>
      <c r="Z650" s="16"/>
      <c r="AA650" s="16"/>
      <c r="AB650" s="16"/>
      <c r="AC650" s="16"/>
      <c r="AD650" s="16"/>
      <c r="AE650" s="16"/>
      <c r="AF650" s="16"/>
      <c r="AG650" s="16"/>
      <c r="AH650" s="16"/>
      <c r="AI650" s="16"/>
      <c r="AJ650" s="16"/>
      <c r="AK650" s="16"/>
      <c r="AL650" s="16"/>
      <c r="AM650" s="16"/>
      <c r="AN650" s="16"/>
      <c r="AO650" s="16"/>
      <c r="AP650" s="16"/>
      <c r="AQ650" s="16"/>
      <c r="AR650" s="16"/>
      <c r="AS650" s="16"/>
      <c r="AT650" s="16"/>
      <c r="AU650" s="16"/>
      <c r="AV650" s="16"/>
      <c r="AW650" s="16"/>
      <c r="AX650" s="16"/>
      <c r="AY650" s="16"/>
      <c r="AZ650" s="16"/>
      <c r="BA650" s="16"/>
      <c r="BB650" s="16"/>
      <c r="BC650" s="16"/>
      <c r="BD650" s="16"/>
      <c r="BE650" s="16"/>
      <c r="BF650" s="16"/>
    </row>
    <row r="651" spans="5:58">
      <c r="E651" s="16"/>
      <c r="F651" s="16"/>
      <c r="G651" s="16"/>
      <c r="H651" s="16"/>
      <c r="I651" s="16"/>
      <c r="J651" s="16"/>
      <c r="K651" s="16"/>
      <c r="L651" s="16"/>
      <c r="M651" s="16"/>
      <c r="N651" s="16"/>
      <c r="O651" s="16"/>
      <c r="P651" s="16"/>
      <c r="Q651" s="16"/>
      <c r="R651" s="16"/>
      <c r="S651" s="16"/>
      <c r="T651" s="16"/>
      <c r="U651" s="16"/>
      <c r="V651" s="16"/>
      <c r="W651" s="16"/>
      <c r="X651" s="16"/>
      <c r="Y651" s="16"/>
      <c r="Z651" s="16"/>
      <c r="AA651" s="16"/>
      <c r="AB651" s="16"/>
      <c r="AC651" s="16"/>
      <c r="AD651" s="16"/>
      <c r="AE651" s="16"/>
      <c r="AF651" s="16"/>
      <c r="AG651" s="16"/>
      <c r="AH651" s="16"/>
      <c r="AI651" s="16"/>
      <c r="AJ651" s="16"/>
      <c r="AK651" s="16"/>
      <c r="AL651" s="16"/>
      <c r="AM651" s="16"/>
      <c r="AN651" s="16"/>
      <c r="AO651" s="16"/>
      <c r="AP651" s="16"/>
      <c r="AQ651" s="16"/>
      <c r="AR651" s="16"/>
      <c r="AS651" s="16"/>
      <c r="AT651" s="16"/>
      <c r="AU651" s="16"/>
      <c r="AV651" s="16"/>
      <c r="AW651" s="16"/>
      <c r="AX651" s="16"/>
      <c r="AY651" s="16"/>
      <c r="AZ651" s="16"/>
      <c r="BA651" s="16"/>
      <c r="BB651" s="16"/>
      <c r="BC651" s="16"/>
      <c r="BD651" s="16"/>
      <c r="BE651" s="16"/>
      <c r="BF651" s="16"/>
    </row>
    <row r="652" spans="5:58">
      <c r="E652" s="16"/>
      <c r="F652" s="16"/>
      <c r="G652" s="16"/>
      <c r="H652" s="16"/>
      <c r="I652" s="16"/>
      <c r="J652" s="16"/>
      <c r="K652" s="16"/>
      <c r="L652" s="16"/>
      <c r="M652" s="16"/>
      <c r="N652" s="16"/>
      <c r="O652" s="16"/>
      <c r="P652" s="16"/>
      <c r="Q652" s="16"/>
      <c r="R652" s="16"/>
      <c r="S652" s="16"/>
      <c r="T652" s="16"/>
      <c r="U652" s="16"/>
      <c r="V652" s="16"/>
      <c r="W652" s="16"/>
      <c r="X652" s="16"/>
      <c r="Y652" s="16"/>
      <c r="Z652" s="16"/>
      <c r="AA652" s="16"/>
      <c r="AB652" s="16"/>
      <c r="AC652" s="16"/>
      <c r="AD652" s="16"/>
      <c r="AE652" s="16"/>
      <c r="AF652" s="16"/>
      <c r="AG652" s="16"/>
      <c r="AH652" s="16"/>
      <c r="AI652" s="16"/>
      <c r="AJ652" s="16"/>
      <c r="AK652" s="16"/>
      <c r="AL652" s="16"/>
      <c r="AM652" s="16"/>
      <c r="AN652" s="16"/>
      <c r="AO652" s="16"/>
      <c r="AP652" s="16"/>
      <c r="AQ652" s="16"/>
      <c r="AR652" s="16"/>
      <c r="AS652" s="16"/>
      <c r="AT652" s="16"/>
      <c r="AU652" s="16"/>
      <c r="AV652" s="16"/>
      <c r="AW652" s="16"/>
      <c r="AX652" s="16"/>
      <c r="AY652" s="16"/>
      <c r="AZ652" s="16"/>
      <c r="BA652" s="16"/>
      <c r="BB652" s="16"/>
      <c r="BC652" s="16"/>
      <c r="BD652" s="16"/>
      <c r="BE652" s="16"/>
      <c r="BF652" s="16"/>
    </row>
    <row r="653" spans="5:58">
      <c r="E653" s="16"/>
      <c r="F653" s="16"/>
      <c r="G653" s="16"/>
      <c r="H653" s="16"/>
      <c r="I653" s="16"/>
      <c r="J653" s="16"/>
      <c r="K653" s="16"/>
      <c r="L653" s="16"/>
      <c r="M653" s="16"/>
      <c r="N653" s="16"/>
      <c r="O653" s="16"/>
      <c r="P653" s="16"/>
      <c r="Q653" s="16"/>
      <c r="R653" s="16"/>
      <c r="S653" s="16"/>
      <c r="T653" s="16"/>
      <c r="U653" s="16"/>
      <c r="V653" s="16"/>
      <c r="W653" s="16"/>
      <c r="X653" s="16"/>
      <c r="Y653" s="16"/>
      <c r="Z653" s="16"/>
      <c r="AA653" s="16"/>
      <c r="AB653" s="16"/>
      <c r="AC653" s="16"/>
      <c r="AD653" s="16"/>
      <c r="AE653" s="16"/>
      <c r="AF653" s="16"/>
      <c r="AG653" s="16"/>
      <c r="AH653" s="16"/>
      <c r="AI653" s="16"/>
      <c r="AJ653" s="16"/>
      <c r="AK653" s="16"/>
      <c r="AL653" s="16"/>
      <c r="AM653" s="16"/>
      <c r="AN653" s="16"/>
      <c r="AO653" s="16"/>
      <c r="AP653" s="16"/>
      <c r="AQ653" s="16"/>
      <c r="AR653" s="16"/>
      <c r="AS653" s="16"/>
      <c r="AT653" s="16"/>
      <c r="AU653" s="16"/>
      <c r="AV653" s="16"/>
      <c r="AW653" s="16"/>
      <c r="AX653" s="16"/>
      <c r="AY653" s="16"/>
      <c r="AZ653" s="16"/>
      <c r="BA653" s="16"/>
      <c r="BB653" s="16"/>
      <c r="BC653" s="16"/>
      <c r="BD653" s="16"/>
      <c r="BE653" s="16"/>
      <c r="BF653" s="16"/>
    </row>
    <row r="654" spans="5:58">
      <c r="E654" s="16"/>
      <c r="F654" s="16"/>
      <c r="G654" s="16"/>
      <c r="H654" s="16"/>
      <c r="I654" s="16"/>
      <c r="J654" s="16"/>
      <c r="K654" s="16"/>
      <c r="L654" s="16"/>
      <c r="M654" s="16"/>
      <c r="N654" s="16"/>
      <c r="O654" s="16"/>
      <c r="P654" s="16"/>
      <c r="Q654" s="16"/>
      <c r="R654" s="16"/>
      <c r="S654" s="16"/>
      <c r="T654" s="16"/>
      <c r="U654" s="16"/>
      <c r="V654" s="16"/>
      <c r="W654" s="16"/>
      <c r="X654" s="16"/>
      <c r="Y654" s="16"/>
      <c r="Z654" s="16"/>
      <c r="AA654" s="16"/>
      <c r="AB654" s="16"/>
      <c r="AC654" s="16"/>
      <c r="AD654" s="16"/>
      <c r="AE654" s="16"/>
      <c r="AF654" s="16"/>
      <c r="AG654" s="16"/>
      <c r="AH654" s="16"/>
      <c r="AI654" s="16"/>
      <c r="AJ654" s="16"/>
      <c r="AK654" s="16"/>
      <c r="AL654" s="16"/>
      <c r="AM654" s="16"/>
      <c r="AN654" s="16"/>
      <c r="AO654" s="16"/>
      <c r="AP654" s="16"/>
      <c r="AQ654" s="16"/>
      <c r="AR654" s="16"/>
      <c r="AS654" s="16"/>
      <c r="AT654" s="16"/>
      <c r="AU654" s="16"/>
      <c r="AV654" s="16"/>
      <c r="AW654" s="16"/>
      <c r="AX654" s="16"/>
      <c r="AY654" s="16"/>
      <c r="AZ654" s="16"/>
      <c r="BA654" s="16"/>
      <c r="BB654" s="16"/>
      <c r="BC654" s="16"/>
      <c r="BD654" s="16"/>
      <c r="BE654" s="16"/>
      <c r="BF654" s="16"/>
    </row>
    <row r="655" spans="5:58">
      <c r="E655" s="16"/>
      <c r="F655" s="16"/>
      <c r="G655" s="16"/>
      <c r="H655" s="16"/>
      <c r="I655" s="16"/>
      <c r="J655" s="16"/>
      <c r="K655" s="16"/>
      <c r="L655" s="16"/>
      <c r="M655" s="16"/>
      <c r="N655" s="16"/>
      <c r="O655" s="16"/>
      <c r="P655" s="16"/>
      <c r="Q655" s="16"/>
      <c r="R655" s="16"/>
      <c r="S655" s="16"/>
      <c r="T655" s="16"/>
      <c r="U655" s="16"/>
      <c r="V655" s="16"/>
      <c r="W655" s="16"/>
      <c r="X655" s="16"/>
      <c r="Y655" s="16"/>
      <c r="Z655" s="16"/>
      <c r="AA655" s="16"/>
      <c r="AB655" s="16"/>
      <c r="AC655" s="16"/>
      <c r="AD655" s="16"/>
      <c r="AE655" s="16"/>
      <c r="AF655" s="16"/>
      <c r="AG655" s="16"/>
      <c r="AH655" s="16"/>
      <c r="AI655" s="16"/>
      <c r="AJ655" s="16"/>
      <c r="AK655" s="16"/>
      <c r="AL655" s="16"/>
      <c r="AM655" s="16"/>
      <c r="AN655" s="16"/>
      <c r="AO655" s="16"/>
      <c r="AP655" s="16"/>
      <c r="AQ655" s="16"/>
      <c r="AR655" s="16"/>
      <c r="AS655" s="16"/>
      <c r="AT655" s="16"/>
      <c r="AU655" s="16"/>
      <c r="AV655" s="16"/>
      <c r="AW655" s="16"/>
      <c r="AX655" s="16"/>
      <c r="AY655" s="16"/>
      <c r="AZ655" s="16"/>
      <c r="BA655" s="16"/>
      <c r="BB655" s="16"/>
      <c r="BC655" s="16"/>
      <c r="BD655" s="16"/>
      <c r="BE655" s="16"/>
      <c r="BF655" s="16"/>
    </row>
    <row r="656" spans="5:58">
      <c r="E656" s="16"/>
      <c r="F656" s="16"/>
      <c r="G656" s="16"/>
      <c r="H656" s="16"/>
      <c r="I656" s="16"/>
      <c r="J656" s="16"/>
      <c r="K656" s="16"/>
      <c r="L656" s="16"/>
      <c r="M656" s="16"/>
      <c r="N656" s="16"/>
      <c r="O656" s="16"/>
      <c r="P656" s="16"/>
      <c r="Q656" s="16"/>
      <c r="R656" s="16"/>
      <c r="S656" s="16"/>
      <c r="T656" s="16"/>
      <c r="U656" s="16"/>
      <c r="V656" s="16"/>
      <c r="W656" s="16"/>
      <c r="X656" s="16"/>
      <c r="Y656" s="16"/>
      <c r="Z656" s="16"/>
      <c r="AA656" s="16"/>
      <c r="AB656" s="16"/>
      <c r="AC656" s="16"/>
      <c r="AD656" s="16"/>
      <c r="AE656" s="16"/>
      <c r="AF656" s="16"/>
      <c r="AG656" s="16"/>
      <c r="AH656" s="16"/>
      <c r="AI656" s="16"/>
      <c r="AJ656" s="16"/>
      <c r="AK656" s="16"/>
      <c r="AL656" s="16"/>
      <c r="AM656" s="16"/>
      <c r="AN656" s="16"/>
      <c r="AO656" s="16"/>
      <c r="AP656" s="16"/>
      <c r="AQ656" s="16"/>
      <c r="AR656" s="16"/>
      <c r="AS656" s="16"/>
      <c r="AT656" s="16"/>
      <c r="AU656" s="16"/>
      <c r="AV656" s="16"/>
      <c r="AW656" s="16"/>
      <c r="AX656" s="16"/>
      <c r="AY656" s="16"/>
      <c r="AZ656" s="16"/>
      <c r="BA656" s="16"/>
      <c r="BB656" s="16"/>
      <c r="BC656" s="16"/>
      <c r="BD656" s="16"/>
      <c r="BE656" s="16"/>
      <c r="BF656" s="16"/>
    </row>
    <row r="657" spans="5:58">
      <c r="E657" s="16"/>
      <c r="F657" s="16"/>
      <c r="G657" s="16"/>
      <c r="H657" s="16"/>
      <c r="I657" s="16"/>
      <c r="J657" s="16"/>
      <c r="K657" s="16"/>
      <c r="L657" s="16"/>
      <c r="M657" s="16"/>
      <c r="N657" s="16"/>
      <c r="O657" s="16"/>
      <c r="P657" s="16"/>
      <c r="Q657" s="16"/>
      <c r="R657" s="16"/>
      <c r="S657" s="16"/>
      <c r="T657" s="16"/>
      <c r="U657" s="16"/>
      <c r="V657" s="16"/>
      <c r="W657" s="16"/>
      <c r="X657" s="16"/>
      <c r="Y657" s="16"/>
      <c r="Z657" s="16"/>
      <c r="AA657" s="16"/>
      <c r="AB657" s="16"/>
      <c r="AC657" s="16"/>
      <c r="AD657" s="16"/>
      <c r="AE657" s="16"/>
      <c r="AF657" s="16"/>
      <c r="AG657" s="16"/>
      <c r="AH657" s="16"/>
      <c r="AI657" s="16"/>
      <c r="AJ657" s="16"/>
      <c r="AK657" s="16"/>
      <c r="AL657" s="16"/>
      <c r="AM657" s="16"/>
      <c r="AN657" s="16"/>
      <c r="AO657" s="16"/>
      <c r="AP657" s="16"/>
      <c r="AQ657" s="16"/>
      <c r="AR657" s="16"/>
      <c r="AS657" s="16"/>
      <c r="AT657" s="16"/>
      <c r="AU657" s="16"/>
      <c r="AV657" s="16"/>
      <c r="AW657" s="16"/>
      <c r="AX657" s="16"/>
      <c r="AY657" s="16"/>
      <c r="AZ657" s="16"/>
      <c r="BA657" s="16"/>
      <c r="BB657" s="16"/>
      <c r="BC657" s="16"/>
      <c r="BD657" s="16"/>
      <c r="BE657" s="16"/>
      <c r="BF657" s="16"/>
    </row>
    <row r="658" spans="5:58">
      <c r="E658" s="16"/>
      <c r="F658" s="16"/>
      <c r="G658" s="16"/>
      <c r="H658" s="16"/>
      <c r="I658" s="16"/>
      <c r="J658" s="16"/>
      <c r="K658" s="16"/>
      <c r="L658" s="16"/>
      <c r="M658" s="16"/>
      <c r="N658" s="16"/>
      <c r="O658" s="16"/>
      <c r="P658" s="16"/>
      <c r="Q658" s="16"/>
      <c r="R658" s="16"/>
      <c r="S658" s="16"/>
      <c r="T658" s="16"/>
      <c r="U658" s="16"/>
      <c r="V658" s="16"/>
      <c r="W658" s="16"/>
      <c r="X658" s="16"/>
      <c r="Y658" s="16"/>
      <c r="Z658" s="16"/>
      <c r="AA658" s="16"/>
      <c r="AB658" s="16"/>
      <c r="AC658" s="16"/>
      <c r="AD658" s="16"/>
      <c r="AE658" s="16"/>
      <c r="AF658" s="16"/>
      <c r="AG658" s="16"/>
      <c r="AH658" s="16"/>
      <c r="AI658" s="16"/>
      <c r="AJ658" s="16"/>
      <c r="AK658" s="16"/>
      <c r="AL658" s="16"/>
      <c r="AM658" s="16"/>
      <c r="AN658" s="16"/>
      <c r="AO658" s="16"/>
      <c r="AP658" s="16"/>
      <c r="AQ658" s="16"/>
      <c r="AR658" s="16"/>
      <c r="AS658" s="16"/>
      <c r="AT658" s="16"/>
      <c r="AU658" s="16"/>
      <c r="AV658" s="16"/>
      <c r="AW658" s="16"/>
      <c r="AX658" s="16"/>
      <c r="AY658" s="16"/>
      <c r="AZ658" s="16"/>
      <c r="BA658" s="16"/>
      <c r="BB658" s="16"/>
      <c r="BC658" s="16"/>
      <c r="BD658" s="16"/>
      <c r="BE658" s="16"/>
      <c r="BF658" s="16"/>
    </row>
    <row r="659" spans="5:58">
      <c r="E659" s="16"/>
      <c r="F659" s="16"/>
      <c r="G659" s="16"/>
      <c r="H659" s="16"/>
      <c r="I659" s="16"/>
      <c r="J659" s="16"/>
      <c r="K659" s="16"/>
      <c r="L659" s="16"/>
      <c r="M659" s="16"/>
      <c r="N659" s="16"/>
      <c r="O659" s="16"/>
      <c r="P659" s="16"/>
      <c r="Q659" s="16"/>
      <c r="R659" s="16"/>
      <c r="S659" s="16"/>
      <c r="T659" s="16"/>
      <c r="U659" s="16"/>
      <c r="V659" s="16"/>
      <c r="W659" s="16"/>
      <c r="X659" s="16"/>
      <c r="Y659" s="16"/>
      <c r="Z659" s="16"/>
      <c r="AA659" s="16"/>
      <c r="AB659" s="16"/>
      <c r="AC659" s="16"/>
      <c r="AD659" s="16"/>
      <c r="AE659" s="16"/>
      <c r="AF659" s="16"/>
      <c r="AG659" s="16"/>
      <c r="AH659" s="16"/>
      <c r="AI659" s="16"/>
      <c r="AJ659" s="16"/>
      <c r="AK659" s="16"/>
      <c r="AL659" s="16"/>
      <c r="AM659" s="16"/>
      <c r="AN659" s="16"/>
      <c r="AO659" s="16"/>
      <c r="AP659" s="16"/>
      <c r="AQ659" s="16"/>
      <c r="AR659" s="16"/>
      <c r="AS659" s="16"/>
      <c r="AT659" s="16"/>
      <c r="AU659" s="16"/>
      <c r="AV659" s="16"/>
      <c r="AW659" s="16"/>
      <c r="AX659" s="16"/>
      <c r="AY659" s="16"/>
      <c r="AZ659" s="16"/>
      <c r="BA659" s="16"/>
      <c r="BB659" s="16"/>
      <c r="BC659" s="16"/>
      <c r="BD659" s="16"/>
      <c r="BE659" s="16"/>
      <c r="BF659" s="16"/>
    </row>
    <row r="660" spans="5:58">
      <c r="E660" s="16"/>
      <c r="F660" s="16"/>
      <c r="G660" s="16"/>
      <c r="H660" s="16"/>
      <c r="I660" s="16"/>
      <c r="J660" s="16"/>
      <c r="K660" s="16"/>
      <c r="L660" s="16"/>
      <c r="M660" s="16"/>
      <c r="N660" s="16"/>
      <c r="O660" s="16"/>
      <c r="P660" s="16"/>
      <c r="Q660" s="16"/>
      <c r="R660" s="16"/>
      <c r="S660" s="16"/>
      <c r="T660" s="16"/>
      <c r="U660" s="16"/>
      <c r="V660" s="16"/>
      <c r="W660" s="16"/>
      <c r="X660" s="16"/>
      <c r="Y660" s="16"/>
      <c r="Z660" s="16"/>
      <c r="AA660" s="16"/>
      <c r="AB660" s="16"/>
      <c r="AC660" s="16"/>
      <c r="AD660" s="16"/>
      <c r="AE660" s="16"/>
      <c r="AF660" s="16"/>
      <c r="AG660" s="16"/>
      <c r="AH660" s="16"/>
      <c r="AI660" s="16"/>
      <c r="AJ660" s="16"/>
      <c r="AK660" s="16"/>
      <c r="AL660" s="16"/>
      <c r="AM660" s="16"/>
      <c r="AN660" s="16"/>
      <c r="AO660" s="16"/>
      <c r="AP660" s="16"/>
      <c r="AQ660" s="16"/>
      <c r="AR660" s="16"/>
      <c r="AS660" s="16"/>
      <c r="AT660" s="16"/>
      <c r="AU660" s="16"/>
      <c r="AV660" s="16"/>
      <c r="AW660" s="16"/>
      <c r="AX660" s="16"/>
      <c r="AY660" s="16"/>
      <c r="AZ660" s="16"/>
      <c r="BA660" s="16"/>
      <c r="BB660" s="16"/>
      <c r="BC660" s="16"/>
      <c r="BD660" s="16"/>
      <c r="BE660" s="16"/>
      <c r="BF660" s="16"/>
    </row>
    <row r="661" spans="5:58">
      <c r="E661" s="16"/>
      <c r="F661" s="16"/>
      <c r="G661" s="16"/>
      <c r="H661" s="16"/>
      <c r="I661" s="16"/>
      <c r="J661" s="16"/>
      <c r="K661" s="16"/>
      <c r="L661" s="16"/>
      <c r="M661" s="16"/>
      <c r="N661" s="16"/>
      <c r="O661" s="16"/>
      <c r="P661" s="16"/>
      <c r="Q661" s="16"/>
      <c r="R661" s="16"/>
      <c r="S661" s="16"/>
      <c r="T661" s="16"/>
      <c r="U661" s="16"/>
      <c r="V661" s="16"/>
      <c r="W661" s="16"/>
      <c r="X661" s="16"/>
      <c r="Y661" s="16"/>
      <c r="Z661" s="16"/>
      <c r="AA661" s="16"/>
      <c r="AB661" s="16"/>
      <c r="AC661" s="16"/>
      <c r="AD661" s="16"/>
      <c r="AE661" s="16"/>
      <c r="AF661" s="16"/>
      <c r="AG661" s="16"/>
      <c r="AH661" s="16"/>
      <c r="AI661" s="16"/>
      <c r="AJ661" s="16"/>
      <c r="AK661" s="16"/>
      <c r="AL661" s="16"/>
      <c r="AM661" s="16"/>
      <c r="AN661" s="16"/>
      <c r="AO661" s="16"/>
      <c r="AP661" s="16"/>
      <c r="AQ661" s="16"/>
      <c r="AR661" s="16"/>
      <c r="AS661" s="16"/>
      <c r="AT661" s="16"/>
      <c r="AU661" s="16"/>
      <c r="AV661" s="16"/>
      <c r="AW661" s="16"/>
      <c r="AX661" s="16"/>
      <c r="AY661" s="16"/>
      <c r="AZ661" s="16"/>
      <c r="BA661" s="16"/>
      <c r="BB661" s="16"/>
      <c r="BC661" s="16"/>
      <c r="BD661" s="16"/>
      <c r="BE661" s="16"/>
      <c r="BF661" s="16"/>
    </row>
    <row r="662" spans="5:58">
      <c r="E662" s="16"/>
      <c r="F662" s="16"/>
      <c r="G662" s="16"/>
      <c r="H662" s="16"/>
      <c r="I662" s="16"/>
      <c r="J662" s="16"/>
      <c r="K662" s="16"/>
      <c r="L662" s="16"/>
      <c r="M662" s="16"/>
      <c r="N662" s="16"/>
      <c r="O662" s="16"/>
      <c r="P662" s="16"/>
      <c r="Q662" s="16"/>
      <c r="R662" s="16"/>
      <c r="S662" s="16"/>
      <c r="T662" s="16"/>
      <c r="U662" s="16"/>
      <c r="V662" s="16"/>
      <c r="W662" s="16"/>
      <c r="X662" s="16"/>
      <c r="Y662" s="16"/>
      <c r="Z662" s="16"/>
      <c r="AA662" s="16"/>
      <c r="AB662" s="16"/>
      <c r="AC662" s="16"/>
      <c r="AD662" s="16"/>
      <c r="AE662" s="16"/>
      <c r="AF662" s="16"/>
      <c r="AG662" s="16"/>
      <c r="AH662" s="16"/>
      <c r="AI662" s="16"/>
      <c r="AJ662" s="16"/>
      <c r="AK662" s="16"/>
      <c r="AL662" s="16"/>
      <c r="AM662" s="16"/>
      <c r="AN662" s="16"/>
      <c r="AO662" s="16"/>
      <c r="AP662" s="16"/>
      <c r="AQ662" s="16"/>
      <c r="AR662" s="16"/>
      <c r="AS662" s="16"/>
      <c r="AT662" s="16"/>
      <c r="AU662" s="16"/>
      <c r="AV662" s="16"/>
      <c r="AW662" s="16"/>
      <c r="AX662" s="16"/>
      <c r="AY662" s="16"/>
      <c r="AZ662" s="16"/>
      <c r="BA662" s="16"/>
      <c r="BB662" s="16"/>
      <c r="BC662" s="16"/>
      <c r="BD662" s="16"/>
      <c r="BE662" s="16"/>
      <c r="BF662" s="16"/>
    </row>
    <row r="663" spans="5:58">
      <c r="E663" s="16"/>
      <c r="F663" s="16"/>
      <c r="G663" s="16"/>
      <c r="H663" s="16"/>
      <c r="I663" s="16"/>
      <c r="J663" s="16"/>
      <c r="K663" s="16"/>
      <c r="L663" s="16"/>
      <c r="M663" s="16"/>
      <c r="N663" s="16"/>
      <c r="O663" s="16"/>
      <c r="P663" s="16"/>
      <c r="Q663" s="16"/>
      <c r="R663" s="16"/>
      <c r="S663" s="16"/>
      <c r="T663" s="16"/>
      <c r="U663" s="16"/>
      <c r="V663" s="16"/>
      <c r="W663" s="16"/>
      <c r="X663" s="16"/>
      <c r="Y663" s="16"/>
      <c r="Z663" s="16"/>
      <c r="AA663" s="16"/>
      <c r="AB663" s="16"/>
      <c r="AC663" s="16"/>
      <c r="AD663" s="16"/>
      <c r="AE663" s="16"/>
      <c r="AF663" s="16"/>
      <c r="AG663" s="16"/>
      <c r="AH663" s="16"/>
      <c r="AI663" s="16"/>
      <c r="AJ663" s="16"/>
      <c r="AK663" s="16"/>
      <c r="AL663" s="16"/>
      <c r="AM663" s="16"/>
      <c r="AN663" s="16"/>
      <c r="AO663" s="16"/>
      <c r="AP663" s="16"/>
      <c r="AQ663" s="16"/>
      <c r="AR663" s="16"/>
      <c r="AS663" s="16"/>
      <c r="AT663" s="16"/>
      <c r="AU663" s="16"/>
      <c r="AV663" s="16"/>
      <c r="AW663" s="16"/>
      <c r="AX663" s="16"/>
      <c r="AY663" s="16"/>
      <c r="AZ663" s="16"/>
      <c r="BA663" s="16"/>
      <c r="BB663" s="16"/>
      <c r="BC663" s="16"/>
      <c r="BD663" s="16"/>
      <c r="BE663" s="16"/>
      <c r="BF663" s="16"/>
    </row>
    <row r="664" spans="5:58">
      <c r="E664" s="16"/>
      <c r="F664" s="16"/>
      <c r="G664" s="16"/>
      <c r="H664" s="16"/>
      <c r="I664" s="16"/>
      <c r="J664" s="16"/>
      <c r="K664" s="16"/>
      <c r="L664" s="16"/>
      <c r="M664" s="16"/>
      <c r="N664" s="16"/>
      <c r="O664" s="16"/>
      <c r="P664" s="16"/>
      <c r="Q664" s="16"/>
      <c r="R664" s="16"/>
      <c r="S664" s="16"/>
      <c r="T664" s="16"/>
      <c r="U664" s="16"/>
      <c r="V664" s="16"/>
      <c r="W664" s="16"/>
      <c r="X664" s="16"/>
      <c r="Y664" s="16"/>
      <c r="Z664" s="16"/>
      <c r="AA664" s="16"/>
      <c r="AB664" s="16"/>
      <c r="AC664" s="16"/>
      <c r="AD664" s="16"/>
      <c r="AE664" s="16"/>
      <c r="AF664" s="16"/>
      <c r="AG664" s="16"/>
      <c r="AH664" s="16"/>
      <c r="AI664" s="16"/>
      <c r="AJ664" s="16"/>
      <c r="AK664" s="16"/>
      <c r="AL664" s="16"/>
      <c r="AM664" s="16"/>
      <c r="AN664" s="16"/>
      <c r="AO664" s="16"/>
      <c r="AP664" s="16"/>
      <c r="AQ664" s="16"/>
      <c r="AR664" s="16"/>
      <c r="AS664" s="16"/>
      <c r="AT664" s="16"/>
      <c r="AU664" s="16"/>
      <c r="AV664" s="16"/>
      <c r="AW664" s="16"/>
      <c r="AX664" s="16"/>
      <c r="AY664" s="16"/>
      <c r="AZ664" s="16"/>
      <c r="BA664" s="16"/>
      <c r="BB664" s="16"/>
      <c r="BC664" s="16"/>
      <c r="BD664" s="16"/>
      <c r="BE664" s="16"/>
      <c r="BF664" s="16"/>
    </row>
    <row r="665" spans="5:58">
      <c r="E665" s="16"/>
      <c r="F665" s="16"/>
      <c r="G665" s="16"/>
      <c r="H665" s="16"/>
      <c r="I665" s="16"/>
      <c r="J665" s="16"/>
      <c r="K665" s="16"/>
      <c r="L665" s="16"/>
      <c r="M665" s="16"/>
      <c r="N665" s="16"/>
      <c r="O665" s="16"/>
      <c r="P665" s="16"/>
      <c r="Q665" s="16"/>
      <c r="R665" s="16"/>
      <c r="S665" s="16"/>
      <c r="T665" s="16"/>
      <c r="U665" s="16"/>
      <c r="V665" s="16"/>
      <c r="W665" s="16"/>
      <c r="X665" s="16"/>
      <c r="Y665" s="16"/>
      <c r="Z665" s="16"/>
      <c r="AA665" s="16"/>
      <c r="AB665" s="16"/>
      <c r="AC665" s="16"/>
      <c r="AD665" s="16"/>
      <c r="AE665" s="16"/>
      <c r="AF665" s="16"/>
      <c r="AG665" s="16"/>
      <c r="AH665" s="16"/>
      <c r="AI665" s="16"/>
      <c r="AJ665" s="16"/>
      <c r="AK665" s="16"/>
      <c r="AL665" s="16"/>
      <c r="AM665" s="16"/>
      <c r="AN665" s="16"/>
      <c r="AO665" s="16"/>
      <c r="AP665" s="16"/>
      <c r="AQ665" s="16"/>
      <c r="AR665" s="16"/>
      <c r="AS665" s="16"/>
      <c r="AT665" s="16"/>
      <c r="AU665" s="16"/>
      <c r="AV665" s="16"/>
      <c r="AW665" s="16"/>
      <c r="AX665" s="16"/>
      <c r="AY665" s="16"/>
      <c r="AZ665" s="16"/>
      <c r="BA665" s="16"/>
      <c r="BB665" s="16"/>
      <c r="BC665" s="16"/>
      <c r="BD665" s="16"/>
      <c r="BE665" s="16"/>
      <c r="BF665" s="16"/>
    </row>
    <row r="666" spans="5:58">
      <c r="E666" s="16"/>
      <c r="F666" s="16"/>
      <c r="G666" s="16"/>
      <c r="H666" s="16"/>
      <c r="I666" s="16"/>
      <c r="J666" s="16"/>
      <c r="K666" s="16"/>
      <c r="L666" s="16"/>
      <c r="M666" s="16"/>
      <c r="N666" s="16"/>
      <c r="O666" s="16"/>
      <c r="P666" s="16"/>
      <c r="Q666" s="16"/>
      <c r="R666" s="16"/>
      <c r="S666" s="16"/>
      <c r="T666" s="16"/>
      <c r="U666" s="16"/>
      <c r="V666" s="16"/>
      <c r="W666" s="16"/>
      <c r="X666" s="16"/>
      <c r="Y666" s="16"/>
      <c r="Z666" s="16"/>
      <c r="AA666" s="16"/>
      <c r="AB666" s="16"/>
      <c r="AC666" s="16"/>
      <c r="AD666" s="16"/>
      <c r="AE666" s="16"/>
      <c r="AF666" s="16"/>
      <c r="AG666" s="16"/>
      <c r="AH666" s="16"/>
      <c r="AI666" s="16"/>
      <c r="AJ666" s="16"/>
      <c r="AK666" s="16"/>
      <c r="AL666" s="16"/>
      <c r="AM666" s="16"/>
      <c r="AN666" s="16"/>
      <c r="AO666" s="16"/>
      <c r="AP666" s="16"/>
      <c r="AQ666" s="16"/>
      <c r="AR666" s="16"/>
      <c r="AS666" s="16"/>
      <c r="AT666" s="16"/>
      <c r="AU666" s="16"/>
      <c r="AV666" s="16"/>
      <c r="AW666" s="16"/>
      <c r="AX666" s="16"/>
      <c r="AY666" s="16"/>
      <c r="AZ666" s="16"/>
      <c r="BA666" s="16"/>
      <c r="BB666" s="16"/>
      <c r="BC666" s="16"/>
      <c r="BD666" s="16"/>
      <c r="BE666" s="16"/>
      <c r="BF666" s="16"/>
    </row>
    <row r="667" spans="5:58">
      <c r="E667" s="16"/>
      <c r="F667" s="16"/>
      <c r="G667" s="16"/>
      <c r="H667" s="16"/>
      <c r="I667" s="16"/>
      <c r="J667" s="16"/>
      <c r="K667" s="16"/>
      <c r="L667" s="16"/>
      <c r="M667" s="16"/>
      <c r="N667" s="16"/>
      <c r="O667" s="16"/>
      <c r="P667" s="16"/>
      <c r="Q667" s="16"/>
      <c r="R667" s="16"/>
      <c r="S667" s="16"/>
      <c r="T667" s="16"/>
      <c r="U667" s="16"/>
      <c r="V667" s="16"/>
      <c r="W667" s="16"/>
      <c r="X667" s="16"/>
      <c r="Y667" s="16"/>
      <c r="Z667" s="16"/>
      <c r="AA667" s="16"/>
      <c r="AB667" s="16"/>
      <c r="AC667" s="16"/>
      <c r="AD667" s="16"/>
      <c r="AE667" s="16"/>
      <c r="AF667" s="16"/>
      <c r="AG667" s="16"/>
      <c r="AH667" s="16"/>
      <c r="AI667" s="16"/>
      <c r="AJ667" s="16"/>
      <c r="AK667" s="16"/>
      <c r="AL667" s="16"/>
      <c r="AM667" s="16"/>
      <c r="AN667" s="16"/>
      <c r="AO667" s="16"/>
      <c r="AP667" s="16"/>
      <c r="AQ667" s="16"/>
      <c r="AR667" s="16"/>
      <c r="AS667" s="16"/>
      <c r="AT667" s="16"/>
      <c r="AU667" s="16"/>
      <c r="AV667" s="16"/>
      <c r="AW667" s="16"/>
      <c r="AX667" s="16"/>
      <c r="AY667" s="16"/>
      <c r="AZ667" s="16"/>
      <c r="BA667" s="16"/>
      <c r="BB667" s="16"/>
      <c r="BC667" s="16"/>
      <c r="BD667" s="16"/>
      <c r="BE667" s="16"/>
      <c r="BF667" s="16"/>
    </row>
    <row r="668" spans="5:58">
      <c r="E668" s="16"/>
      <c r="F668" s="16"/>
      <c r="G668" s="16"/>
      <c r="H668" s="16"/>
      <c r="I668" s="16"/>
      <c r="J668" s="16"/>
      <c r="K668" s="16"/>
      <c r="L668" s="16"/>
      <c r="M668" s="16"/>
      <c r="N668" s="16"/>
      <c r="O668" s="16"/>
      <c r="P668" s="16"/>
      <c r="Q668" s="16"/>
      <c r="R668" s="16"/>
      <c r="S668" s="16"/>
      <c r="T668" s="16"/>
      <c r="U668" s="16"/>
      <c r="V668" s="16"/>
      <c r="W668" s="16"/>
      <c r="X668" s="16"/>
      <c r="Y668" s="16"/>
      <c r="Z668" s="16"/>
      <c r="AA668" s="16"/>
      <c r="AB668" s="16"/>
      <c r="AC668" s="16"/>
      <c r="AD668" s="16"/>
      <c r="AE668" s="16"/>
      <c r="AF668" s="16"/>
      <c r="AG668" s="16"/>
      <c r="AH668" s="16"/>
      <c r="AI668" s="16"/>
      <c r="AJ668" s="16"/>
      <c r="AK668" s="16"/>
      <c r="AL668" s="16"/>
      <c r="AM668" s="16"/>
      <c r="AN668" s="16"/>
      <c r="AO668" s="16"/>
      <c r="AP668" s="16"/>
      <c r="AQ668" s="16"/>
      <c r="AR668" s="16"/>
      <c r="AS668" s="16"/>
      <c r="AT668" s="16"/>
      <c r="AU668" s="16"/>
      <c r="AV668" s="16"/>
      <c r="AW668" s="16"/>
      <c r="AX668" s="16"/>
      <c r="AY668" s="16"/>
      <c r="AZ668" s="16"/>
      <c r="BA668" s="16"/>
      <c r="BB668" s="16"/>
      <c r="BC668" s="16"/>
      <c r="BD668" s="16"/>
      <c r="BE668" s="16"/>
      <c r="BF668" s="16"/>
    </row>
    <row r="669" spans="5:58">
      <c r="E669" s="16"/>
      <c r="F669" s="16"/>
      <c r="G669" s="16"/>
      <c r="H669" s="16"/>
      <c r="I669" s="16"/>
      <c r="J669" s="16"/>
      <c r="K669" s="16"/>
      <c r="L669" s="16"/>
      <c r="M669" s="16"/>
      <c r="N669" s="16"/>
      <c r="O669" s="16"/>
      <c r="P669" s="16"/>
      <c r="Q669" s="16"/>
      <c r="R669" s="16"/>
      <c r="S669" s="16"/>
      <c r="T669" s="16"/>
      <c r="U669" s="16"/>
      <c r="V669" s="16"/>
      <c r="W669" s="16"/>
      <c r="X669" s="16"/>
      <c r="Y669" s="16"/>
      <c r="Z669" s="16"/>
      <c r="AA669" s="16"/>
      <c r="AB669" s="16"/>
      <c r="AC669" s="16"/>
      <c r="AD669" s="16"/>
      <c r="AE669" s="16"/>
      <c r="AF669" s="16"/>
      <c r="AG669" s="16"/>
      <c r="AH669" s="16"/>
      <c r="AI669" s="16"/>
      <c r="AJ669" s="16"/>
      <c r="AK669" s="16"/>
      <c r="AL669" s="16"/>
      <c r="AM669" s="16"/>
      <c r="AN669" s="16"/>
      <c r="AO669" s="16"/>
      <c r="AP669" s="16"/>
      <c r="AQ669" s="16"/>
      <c r="AR669" s="16"/>
      <c r="AS669" s="16"/>
      <c r="AT669" s="16"/>
      <c r="AU669" s="16"/>
      <c r="AV669" s="16"/>
      <c r="AW669" s="16"/>
      <c r="AX669" s="16"/>
      <c r="AY669" s="16"/>
      <c r="AZ669" s="16"/>
      <c r="BA669" s="16"/>
      <c r="BB669" s="16"/>
      <c r="BC669" s="16"/>
      <c r="BD669" s="16"/>
      <c r="BE669" s="16"/>
      <c r="BF669" s="16"/>
    </row>
    <row r="670" spans="5:58">
      <c r="E670" s="16"/>
      <c r="F670" s="16"/>
      <c r="G670" s="16"/>
      <c r="H670" s="16"/>
      <c r="I670" s="16"/>
      <c r="J670" s="16"/>
      <c r="K670" s="16"/>
      <c r="L670" s="16"/>
      <c r="M670" s="16"/>
      <c r="N670" s="16"/>
      <c r="O670" s="16"/>
      <c r="P670" s="16"/>
      <c r="Q670" s="16"/>
      <c r="R670" s="16"/>
      <c r="S670" s="16"/>
      <c r="T670" s="16"/>
      <c r="U670" s="16"/>
      <c r="V670" s="16"/>
      <c r="W670" s="16"/>
      <c r="X670" s="16"/>
      <c r="Y670" s="16"/>
      <c r="Z670" s="16"/>
      <c r="AA670" s="16"/>
      <c r="AB670" s="16"/>
      <c r="AC670" s="16"/>
      <c r="AD670" s="16"/>
      <c r="AE670" s="16"/>
      <c r="AF670" s="16"/>
      <c r="AG670" s="16"/>
      <c r="AH670" s="16"/>
      <c r="AI670" s="16"/>
      <c r="AJ670" s="16"/>
      <c r="AK670" s="16"/>
      <c r="AL670" s="16"/>
      <c r="AM670" s="16"/>
      <c r="AN670" s="16"/>
      <c r="AO670" s="16"/>
      <c r="AP670" s="16"/>
      <c r="AQ670" s="16"/>
      <c r="AR670" s="16"/>
      <c r="AS670" s="16"/>
      <c r="AT670" s="16"/>
      <c r="AU670" s="16"/>
      <c r="AV670" s="16"/>
      <c r="AW670" s="16"/>
      <c r="AX670" s="16"/>
      <c r="AY670" s="16"/>
      <c r="AZ670" s="16"/>
      <c r="BA670" s="16"/>
      <c r="BB670" s="16"/>
      <c r="BC670" s="16"/>
      <c r="BD670" s="16"/>
      <c r="BE670" s="16"/>
      <c r="BF670" s="16"/>
    </row>
    <row r="671" spans="5:58">
      <c r="E671" s="16"/>
      <c r="F671" s="16"/>
      <c r="G671" s="16"/>
      <c r="H671" s="16"/>
      <c r="I671" s="16"/>
      <c r="J671" s="16"/>
      <c r="K671" s="16"/>
      <c r="L671" s="16"/>
      <c r="M671" s="16"/>
      <c r="N671" s="16"/>
      <c r="O671" s="16"/>
      <c r="P671" s="16"/>
      <c r="Q671" s="16"/>
      <c r="R671" s="16"/>
      <c r="S671" s="16"/>
      <c r="T671" s="16"/>
      <c r="U671" s="16"/>
      <c r="V671" s="16"/>
      <c r="W671" s="16"/>
      <c r="X671" s="16"/>
      <c r="Y671" s="16"/>
      <c r="Z671" s="16"/>
      <c r="AA671" s="16"/>
      <c r="AB671" s="16"/>
      <c r="AC671" s="16"/>
      <c r="AD671" s="16"/>
      <c r="AE671" s="16"/>
      <c r="AF671" s="16"/>
      <c r="AG671" s="16"/>
      <c r="AH671" s="16"/>
      <c r="AI671" s="16"/>
      <c r="AJ671" s="16"/>
      <c r="AK671" s="16"/>
      <c r="AL671" s="16"/>
      <c r="AM671" s="16"/>
      <c r="AN671" s="16"/>
      <c r="AO671" s="16"/>
      <c r="AP671" s="16"/>
      <c r="AQ671" s="16"/>
      <c r="AR671" s="16"/>
      <c r="AS671" s="16"/>
      <c r="AT671" s="16"/>
      <c r="AU671" s="16"/>
      <c r="AV671" s="16"/>
      <c r="AW671" s="16"/>
      <c r="AX671" s="16"/>
      <c r="AY671" s="16"/>
      <c r="AZ671" s="16"/>
      <c r="BA671" s="16"/>
      <c r="BB671" s="16"/>
      <c r="BC671" s="16"/>
      <c r="BD671" s="16"/>
      <c r="BE671" s="16"/>
      <c r="BF671" s="16"/>
    </row>
    <row r="672" spans="5:58">
      <c r="E672" s="16"/>
      <c r="F672" s="16"/>
      <c r="G672" s="16"/>
      <c r="H672" s="16"/>
      <c r="I672" s="16"/>
      <c r="J672" s="16"/>
      <c r="K672" s="16"/>
      <c r="L672" s="16"/>
      <c r="M672" s="16"/>
      <c r="N672" s="16"/>
      <c r="O672" s="16"/>
      <c r="P672" s="16"/>
      <c r="Q672" s="16"/>
      <c r="R672" s="16"/>
      <c r="S672" s="16"/>
      <c r="T672" s="16"/>
      <c r="U672" s="16"/>
      <c r="V672" s="16"/>
      <c r="W672" s="16"/>
      <c r="X672" s="16"/>
      <c r="Y672" s="16"/>
      <c r="Z672" s="16"/>
      <c r="AA672" s="16"/>
      <c r="AB672" s="16"/>
      <c r="AC672" s="16"/>
      <c r="AD672" s="16"/>
      <c r="AE672" s="16"/>
      <c r="AF672" s="16"/>
      <c r="AG672" s="16"/>
      <c r="AH672" s="16"/>
      <c r="AI672" s="16"/>
      <c r="AJ672" s="16"/>
      <c r="AK672" s="16"/>
      <c r="AL672" s="16"/>
      <c r="AM672" s="16"/>
      <c r="AN672" s="16"/>
      <c r="AO672" s="16"/>
      <c r="AP672" s="16"/>
      <c r="AQ672" s="16"/>
      <c r="AR672" s="16"/>
      <c r="AS672" s="16"/>
      <c r="AT672" s="16"/>
      <c r="AU672" s="16"/>
      <c r="AV672" s="16"/>
      <c r="AW672" s="16"/>
      <c r="AX672" s="16"/>
      <c r="AY672" s="16"/>
      <c r="AZ672" s="16"/>
      <c r="BA672" s="16"/>
      <c r="BB672" s="16"/>
      <c r="BC672" s="16"/>
      <c r="BD672" s="16"/>
      <c r="BE672" s="16"/>
      <c r="BF672" s="16"/>
    </row>
    <row r="673" spans="5:58">
      <c r="E673" s="16"/>
      <c r="F673" s="16"/>
      <c r="G673" s="16"/>
      <c r="H673" s="16"/>
      <c r="I673" s="16"/>
      <c r="J673" s="16"/>
      <c r="K673" s="16"/>
      <c r="L673" s="16"/>
      <c r="M673" s="16"/>
      <c r="N673" s="16"/>
      <c r="O673" s="16"/>
      <c r="P673" s="16"/>
      <c r="Q673" s="16"/>
      <c r="R673" s="16"/>
      <c r="S673" s="16"/>
      <c r="T673" s="16"/>
      <c r="U673" s="16"/>
      <c r="V673" s="16"/>
      <c r="W673" s="16"/>
      <c r="X673" s="16"/>
      <c r="Y673" s="16"/>
      <c r="Z673" s="16"/>
      <c r="AA673" s="16"/>
      <c r="AB673" s="16"/>
      <c r="AC673" s="16"/>
      <c r="AD673" s="16"/>
      <c r="AE673" s="16"/>
      <c r="AF673" s="16"/>
      <c r="AG673" s="16"/>
      <c r="AH673" s="16"/>
      <c r="AI673" s="16"/>
      <c r="AJ673" s="16"/>
      <c r="AK673" s="16"/>
      <c r="AL673" s="16"/>
      <c r="AM673" s="16"/>
      <c r="AN673" s="16"/>
      <c r="AO673" s="16"/>
      <c r="AP673" s="16"/>
      <c r="AQ673" s="16"/>
      <c r="AR673" s="16"/>
      <c r="AS673" s="16"/>
      <c r="AT673" s="16"/>
      <c r="AU673" s="16"/>
      <c r="AV673" s="16"/>
      <c r="AW673" s="16"/>
      <c r="AX673" s="16"/>
      <c r="AY673" s="16"/>
      <c r="AZ673" s="16"/>
      <c r="BA673" s="16"/>
      <c r="BB673" s="16"/>
      <c r="BC673" s="16"/>
      <c r="BD673" s="16"/>
      <c r="BE673" s="16"/>
      <c r="BF673" s="16"/>
    </row>
    <row r="674" spans="5:58">
      <c r="E674" s="16"/>
      <c r="F674" s="16"/>
      <c r="G674" s="16"/>
      <c r="H674" s="16"/>
      <c r="I674" s="16"/>
      <c r="J674" s="16"/>
      <c r="K674" s="16"/>
      <c r="L674" s="16"/>
      <c r="M674" s="16"/>
      <c r="N674" s="16"/>
      <c r="O674" s="16"/>
      <c r="P674" s="16"/>
      <c r="Q674" s="16"/>
      <c r="R674" s="16"/>
      <c r="S674" s="16"/>
      <c r="T674" s="16"/>
      <c r="U674" s="16"/>
      <c r="V674" s="16"/>
      <c r="W674" s="16"/>
      <c r="X674" s="16"/>
      <c r="Y674" s="16"/>
      <c r="Z674" s="16"/>
      <c r="AA674" s="16"/>
      <c r="AB674" s="16"/>
      <c r="AC674" s="16"/>
      <c r="AD674" s="16"/>
      <c r="AE674" s="16"/>
      <c r="AF674" s="16"/>
      <c r="AG674" s="16"/>
      <c r="AH674" s="16"/>
      <c r="AI674" s="16"/>
      <c r="AJ674" s="16"/>
      <c r="AK674" s="16"/>
      <c r="AL674" s="16"/>
      <c r="AM674" s="16"/>
      <c r="AN674" s="16"/>
      <c r="AO674" s="16"/>
      <c r="AP674" s="16"/>
      <c r="AQ674" s="16"/>
      <c r="AR674" s="16"/>
      <c r="AS674" s="16"/>
      <c r="AT674" s="16"/>
      <c r="AU674" s="16"/>
      <c r="AV674" s="16"/>
      <c r="AW674" s="16"/>
      <c r="AX674" s="16"/>
      <c r="AY674" s="16"/>
      <c r="AZ674" s="16"/>
      <c r="BA674" s="16"/>
      <c r="BB674" s="16"/>
      <c r="BC674" s="16"/>
      <c r="BD674" s="16"/>
      <c r="BE674" s="16"/>
      <c r="BF674" s="16"/>
    </row>
    <row r="675" spans="5:58">
      <c r="E675" s="16"/>
      <c r="F675" s="16"/>
      <c r="G675" s="16"/>
      <c r="H675" s="16"/>
      <c r="I675" s="16"/>
      <c r="J675" s="16"/>
      <c r="K675" s="16"/>
      <c r="L675" s="16"/>
      <c r="M675" s="16"/>
      <c r="N675" s="16"/>
      <c r="O675" s="16"/>
      <c r="P675" s="16"/>
      <c r="Q675" s="16"/>
      <c r="R675" s="16"/>
      <c r="S675" s="16"/>
      <c r="T675" s="16"/>
      <c r="U675" s="16"/>
      <c r="V675" s="16"/>
      <c r="W675" s="16"/>
      <c r="X675" s="16"/>
      <c r="Y675" s="16"/>
      <c r="Z675" s="16"/>
      <c r="AA675" s="16"/>
      <c r="AB675" s="16"/>
      <c r="AC675" s="16"/>
      <c r="AD675" s="16"/>
      <c r="AE675" s="16"/>
      <c r="AF675" s="16"/>
      <c r="AG675" s="16"/>
      <c r="AH675" s="16"/>
      <c r="AI675" s="16"/>
      <c r="AJ675" s="16"/>
      <c r="AK675" s="16"/>
      <c r="AL675" s="16"/>
      <c r="AM675" s="16"/>
      <c r="AN675" s="16"/>
      <c r="AO675" s="16"/>
      <c r="AP675" s="16"/>
      <c r="AQ675" s="16"/>
      <c r="AR675" s="16"/>
      <c r="AS675" s="16"/>
      <c r="AT675" s="16"/>
      <c r="AU675" s="16"/>
      <c r="AV675" s="16"/>
      <c r="AW675" s="16"/>
      <c r="AX675" s="16"/>
      <c r="AY675" s="16"/>
      <c r="AZ675" s="16"/>
      <c r="BA675" s="16"/>
      <c r="BB675" s="16"/>
      <c r="BC675" s="16"/>
      <c r="BD675" s="16"/>
      <c r="BE675" s="16"/>
      <c r="BF675" s="16"/>
    </row>
    <row r="676" spans="5:58">
      <c r="E676" s="16"/>
      <c r="F676" s="16"/>
      <c r="G676" s="16"/>
      <c r="H676" s="16"/>
      <c r="I676" s="16"/>
      <c r="J676" s="16"/>
      <c r="K676" s="16"/>
      <c r="L676" s="16"/>
      <c r="M676" s="16"/>
      <c r="N676" s="16"/>
      <c r="O676" s="16"/>
      <c r="P676" s="16"/>
      <c r="Q676" s="16"/>
      <c r="R676" s="16"/>
      <c r="S676" s="16"/>
      <c r="T676" s="16"/>
      <c r="U676" s="16"/>
      <c r="V676" s="16"/>
      <c r="W676" s="16"/>
      <c r="X676" s="16"/>
      <c r="Y676" s="16"/>
      <c r="Z676" s="16"/>
      <c r="AA676" s="16"/>
      <c r="AB676" s="16"/>
      <c r="AC676" s="16"/>
      <c r="AD676" s="16"/>
      <c r="AE676" s="16"/>
      <c r="AF676" s="16"/>
      <c r="AG676" s="16"/>
      <c r="AH676" s="16"/>
      <c r="AI676" s="16"/>
      <c r="AJ676" s="16"/>
      <c r="AK676" s="16"/>
      <c r="AL676" s="16"/>
      <c r="AM676" s="16"/>
      <c r="AN676" s="16"/>
      <c r="AO676" s="16"/>
      <c r="AP676" s="16"/>
      <c r="AQ676" s="16"/>
      <c r="AR676" s="16"/>
      <c r="AS676" s="16"/>
      <c r="AT676" s="16"/>
      <c r="AU676" s="16"/>
      <c r="AV676" s="16"/>
      <c r="AW676" s="16"/>
      <c r="AX676" s="16"/>
      <c r="AY676" s="16"/>
      <c r="AZ676" s="16"/>
      <c r="BA676" s="16"/>
      <c r="BB676" s="16"/>
      <c r="BC676" s="16"/>
      <c r="BD676" s="16"/>
      <c r="BE676" s="16"/>
      <c r="BF676" s="16"/>
    </row>
    <row r="677" spans="5:58">
      <c r="E677" s="16"/>
      <c r="F677" s="16"/>
      <c r="G677" s="16"/>
      <c r="H677" s="16"/>
      <c r="I677" s="16"/>
      <c r="J677" s="16"/>
      <c r="K677" s="16"/>
      <c r="L677" s="16"/>
      <c r="M677" s="16"/>
      <c r="N677" s="16"/>
      <c r="O677" s="16"/>
      <c r="P677" s="16"/>
      <c r="Q677" s="16"/>
      <c r="R677" s="16"/>
      <c r="S677" s="16"/>
      <c r="T677" s="16"/>
      <c r="U677" s="16"/>
      <c r="V677" s="16"/>
      <c r="W677" s="16"/>
      <c r="X677" s="16"/>
      <c r="Y677" s="16"/>
      <c r="Z677" s="16"/>
      <c r="AA677" s="16"/>
      <c r="AB677" s="16"/>
      <c r="AC677" s="16"/>
      <c r="AD677" s="16"/>
      <c r="AE677" s="16"/>
      <c r="AF677" s="16"/>
      <c r="AG677" s="16"/>
      <c r="AH677" s="16"/>
      <c r="AI677" s="16"/>
      <c r="AJ677" s="16"/>
      <c r="AK677" s="16"/>
      <c r="AL677" s="16"/>
      <c r="AM677" s="16"/>
      <c r="AN677" s="16"/>
      <c r="AO677" s="16"/>
      <c r="AP677" s="16"/>
      <c r="AQ677" s="16"/>
      <c r="AR677" s="16"/>
      <c r="AS677" s="16"/>
      <c r="AT677" s="16"/>
      <c r="AU677" s="16"/>
      <c r="AV677" s="16"/>
      <c r="AW677" s="16"/>
      <c r="AX677" s="16"/>
      <c r="AY677" s="16"/>
      <c r="AZ677" s="16"/>
      <c r="BA677" s="16"/>
      <c r="BB677" s="16"/>
      <c r="BC677" s="16"/>
      <c r="BD677" s="16"/>
      <c r="BE677" s="16"/>
      <c r="BF677" s="16"/>
    </row>
    <row r="678" spans="5:58">
      <c r="E678" s="16"/>
      <c r="F678" s="16"/>
      <c r="G678" s="16"/>
      <c r="H678" s="16"/>
      <c r="I678" s="16"/>
      <c r="J678" s="16"/>
      <c r="K678" s="16"/>
      <c r="L678" s="16"/>
      <c r="M678" s="16"/>
      <c r="N678" s="16"/>
      <c r="O678" s="16"/>
      <c r="P678" s="16"/>
      <c r="Q678" s="16"/>
      <c r="R678" s="16"/>
      <c r="S678" s="16"/>
      <c r="T678" s="16"/>
      <c r="U678" s="16"/>
      <c r="V678" s="16"/>
      <c r="W678" s="16"/>
      <c r="X678" s="16"/>
      <c r="Y678" s="16"/>
      <c r="Z678" s="16"/>
      <c r="AA678" s="16"/>
      <c r="AB678" s="16"/>
      <c r="AC678" s="16"/>
      <c r="AD678" s="16"/>
      <c r="AE678" s="16"/>
      <c r="AF678" s="16"/>
      <c r="AG678" s="16"/>
      <c r="AH678" s="16"/>
      <c r="AI678" s="16"/>
      <c r="AJ678" s="16"/>
      <c r="AK678" s="16"/>
      <c r="AL678" s="16"/>
      <c r="AM678" s="16"/>
      <c r="AN678" s="16"/>
      <c r="AO678" s="16"/>
      <c r="AP678" s="16"/>
      <c r="AQ678" s="16"/>
      <c r="AR678" s="16"/>
      <c r="AS678" s="16"/>
      <c r="AT678" s="16"/>
      <c r="AU678" s="16"/>
      <c r="AV678" s="16"/>
      <c r="AW678" s="16"/>
      <c r="AX678" s="16"/>
      <c r="AY678" s="16"/>
      <c r="AZ678" s="16"/>
      <c r="BA678" s="16"/>
      <c r="BB678" s="16"/>
      <c r="BC678" s="16"/>
      <c r="BD678" s="16"/>
      <c r="BE678" s="16"/>
      <c r="BF678" s="16"/>
    </row>
    <row r="679" spans="5:58">
      <c r="E679" s="16"/>
      <c r="F679" s="16"/>
      <c r="G679" s="16"/>
      <c r="H679" s="16"/>
      <c r="I679" s="16"/>
      <c r="J679" s="16"/>
      <c r="K679" s="16"/>
      <c r="L679" s="16"/>
      <c r="M679" s="16"/>
      <c r="N679" s="16"/>
      <c r="O679" s="16"/>
      <c r="P679" s="16"/>
      <c r="Q679" s="16"/>
      <c r="R679" s="16"/>
      <c r="S679" s="16"/>
      <c r="T679" s="16"/>
      <c r="U679" s="16"/>
      <c r="V679" s="16"/>
      <c r="W679" s="16"/>
      <c r="X679" s="16"/>
      <c r="Y679" s="16"/>
      <c r="Z679" s="16"/>
      <c r="AA679" s="16"/>
      <c r="AB679" s="16"/>
      <c r="AC679" s="16"/>
      <c r="AD679" s="16"/>
      <c r="AE679" s="16"/>
      <c r="AF679" s="16"/>
      <c r="AG679" s="16"/>
      <c r="AH679" s="16"/>
      <c r="AI679" s="16"/>
      <c r="AJ679" s="16"/>
      <c r="AK679" s="16"/>
      <c r="AL679" s="16"/>
      <c r="AM679" s="16"/>
      <c r="AN679" s="16"/>
      <c r="AO679" s="16"/>
      <c r="AP679" s="16"/>
      <c r="AQ679" s="16"/>
      <c r="AR679" s="16"/>
      <c r="AS679" s="16"/>
      <c r="AT679" s="16"/>
      <c r="AU679" s="16"/>
      <c r="AV679" s="16"/>
      <c r="AW679" s="16"/>
      <c r="AX679" s="16"/>
      <c r="AY679" s="16"/>
      <c r="AZ679" s="16"/>
      <c r="BA679" s="16"/>
      <c r="BB679" s="16"/>
      <c r="BC679" s="16"/>
      <c r="BD679" s="16"/>
      <c r="BE679" s="16"/>
      <c r="BF679" s="16"/>
    </row>
    <row r="680" spans="5:58">
      <c r="E680" s="16"/>
      <c r="F680" s="16"/>
      <c r="G680" s="16"/>
      <c r="H680" s="16"/>
      <c r="I680" s="16"/>
      <c r="J680" s="16"/>
      <c r="K680" s="16"/>
      <c r="L680" s="16"/>
      <c r="M680" s="16"/>
      <c r="N680" s="16"/>
      <c r="O680" s="16"/>
      <c r="P680" s="16"/>
      <c r="Q680" s="16"/>
      <c r="R680" s="16"/>
      <c r="S680" s="16"/>
      <c r="T680" s="16"/>
      <c r="U680" s="16"/>
      <c r="V680" s="16"/>
      <c r="W680" s="16"/>
      <c r="X680" s="16"/>
      <c r="Y680" s="16"/>
      <c r="Z680" s="16"/>
      <c r="AA680" s="16"/>
      <c r="AB680" s="16"/>
      <c r="AC680" s="16"/>
      <c r="AD680" s="16"/>
      <c r="AE680" s="16"/>
      <c r="AF680" s="16"/>
      <c r="AG680" s="16"/>
      <c r="AH680" s="16"/>
      <c r="AI680" s="16"/>
      <c r="AJ680" s="16"/>
      <c r="AK680" s="16"/>
      <c r="AL680" s="16"/>
      <c r="AM680" s="16"/>
      <c r="AN680" s="16"/>
      <c r="AO680" s="16"/>
      <c r="AP680" s="16"/>
      <c r="AQ680" s="16"/>
      <c r="AR680" s="16"/>
      <c r="AS680" s="16"/>
      <c r="AT680" s="16"/>
      <c r="AU680" s="16"/>
      <c r="AV680" s="16"/>
      <c r="AW680" s="16"/>
      <c r="AX680" s="16"/>
      <c r="AY680" s="16"/>
      <c r="AZ680" s="16"/>
      <c r="BA680" s="16"/>
      <c r="BB680" s="16"/>
      <c r="BC680" s="16"/>
      <c r="BD680" s="16"/>
      <c r="BE680" s="16"/>
      <c r="BF680" s="16"/>
    </row>
    <row r="681" spans="5:58">
      <c r="E681" s="16"/>
      <c r="F681" s="16"/>
      <c r="G681" s="16"/>
      <c r="H681" s="16"/>
      <c r="I681" s="16"/>
      <c r="J681" s="16"/>
      <c r="K681" s="16"/>
      <c r="L681" s="16"/>
      <c r="M681" s="16"/>
      <c r="N681" s="16"/>
      <c r="O681" s="16"/>
      <c r="P681" s="16"/>
      <c r="Q681" s="16"/>
      <c r="R681" s="16"/>
      <c r="S681" s="16"/>
      <c r="T681" s="16"/>
      <c r="U681" s="16"/>
      <c r="V681" s="16"/>
      <c r="W681" s="16"/>
      <c r="X681" s="16"/>
      <c r="Y681" s="16"/>
      <c r="Z681" s="16"/>
      <c r="AA681" s="16"/>
      <c r="AB681" s="16"/>
      <c r="AC681" s="16"/>
      <c r="AD681" s="16"/>
      <c r="AE681" s="16"/>
      <c r="AF681" s="16"/>
      <c r="AG681" s="16"/>
      <c r="AH681" s="16"/>
      <c r="AI681" s="16"/>
      <c r="AJ681" s="16"/>
      <c r="AK681" s="16"/>
      <c r="AL681" s="16"/>
      <c r="AM681" s="16"/>
      <c r="AN681" s="16"/>
      <c r="AO681" s="16"/>
      <c r="AP681" s="16"/>
      <c r="AQ681" s="16"/>
      <c r="AR681" s="16"/>
      <c r="AS681" s="16"/>
      <c r="AT681" s="16"/>
      <c r="AU681" s="16"/>
      <c r="AV681" s="16"/>
      <c r="AW681" s="16"/>
      <c r="AX681" s="16"/>
      <c r="AY681" s="16"/>
      <c r="AZ681" s="16"/>
      <c r="BA681" s="16"/>
      <c r="BB681" s="16"/>
      <c r="BC681" s="16"/>
      <c r="BD681" s="16"/>
      <c r="BE681" s="16"/>
      <c r="BF681" s="16"/>
    </row>
    <row r="682" spans="5:58">
      <c r="E682" s="16"/>
      <c r="F682" s="16"/>
      <c r="G682" s="16"/>
      <c r="H682" s="16"/>
      <c r="I682" s="16"/>
      <c r="J682" s="16"/>
      <c r="K682" s="16"/>
      <c r="L682" s="16"/>
      <c r="M682" s="16"/>
      <c r="N682" s="16"/>
      <c r="O682" s="16"/>
      <c r="P682" s="16"/>
      <c r="Q682" s="16"/>
      <c r="R682" s="16"/>
      <c r="S682" s="16"/>
      <c r="T682" s="16"/>
      <c r="U682" s="16"/>
      <c r="V682" s="16"/>
      <c r="W682" s="16"/>
      <c r="X682" s="16"/>
      <c r="Y682" s="16"/>
      <c r="Z682" s="16"/>
      <c r="AA682" s="16"/>
      <c r="AB682" s="16"/>
      <c r="AC682" s="16"/>
      <c r="AD682" s="16"/>
      <c r="AE682" s="16"/>
      <c r="AF682" s="16"/>
      <c r="AG682" s="16"/>
      <c r="AH682" s="16"/>
      <c r="AI682" s="16"/>
      <c r="AJ682" s="16"/>
      <c r="AK682" s="16"/>
      <c r="AL682" s="16"/>
      <c r="AM682" s="16"/>
      <c r="AN682" s="16"/>
      <c r="AO682" s="16"/>
      <c r="AP682" s="16"/>
      <c r="AQ682" s="16"/>
      <c r="AR682" s="16"/>
      <c r="AS682" s="16"/>
      <c r="AT682" s="16"/>
      <c r="AU682" s="16"/>
      <c r="AV682" s="16"/>
      <c r="AW682" s="16"/>
      <c r="AX682" s="16"/>
      <c r="AY682" s="16"/>
      <c r="AZ682" s="16"/>
      <c r="BA682" s="16"/>
      <c r="BB682" s="16"/>
      <c r="BC682" s="16"/>
      <c r="BD682" s="16"/>
      <c r="BE682" s="16"/>
      <c r="BF682" s="16"/>
    </row>
    <row r="683" spans="5:58">
      <c r="E683" s="16"/>
      <c r="F683" s="16"/>
      <c r="G683" s="16"/>
      <c r="H683" s="16"/>
      <c r="I683" s="16"/>
      <c r="J683" s="16"/>
      <c r="K683" s="16"/>
      <c r="L683" s="16"/>
      <c r="M683" s="16"/>
      <c r="N683" s="16"/>
      <c r="O683" s="16"/>
      <c r="P683" s="16"/>
      <c r="Q683" s="16"/>
      <c r="R683" s="16"/>
      <c r="S683" s="16"/>
      <c r="T683" s="16"/>
      <c r="U683" s="16"/>
      <c r="V683" s="16"/>
      <c r="W683" s="16"/>
      <c r="X683" s="16"/>
      <c r="Y683" s="16"/>
      <c r="Z683" s="16"/>
      <c r="AA683" s="16"/>
      <c r="AB683" s="16"/>
      <c r="AC683" s="16"/>
      <c r="AD683" s="16"/>
      <c r="AE683" s="16"/>
      <c r="AF683" s="16"/>
      <c r="AG683" s="16"/>
      <c r="AH683" s="16"/>
      <c r="AI683" s="16"/>
      <c r="AJ683" s="16"/>
      <c r="AK683" s="16"/>
      <c r="AL683" s="16"/>
      <c r="AM683" s="16"/>
      <c r="AN683" s="16"/>
      <c r="AO683" s="16"/>
      <c r="AP683" s="16"/>
      <c r="AQ683" s="16"/>
      <c r="AR683" s="16"/>
      <c r="AS683" s="16"/>
      <c r="AT683" s="16"/>
      <c r="AU683" s="16"/>
      <c r="AV683" s="16"/>
      <c r="AW683" s="16"/>
      <c r="AX683" s="16"/>
      <c r="AY683" s="16"/>
      <c r="AZ683" s="16"/>
      <c r="BA683" s="16"/>
      <c r="BB683" s="16"/>
      <c r="BC683" s="16"/>
      <c r="BD683" s="16"/>
      <c r="BE683" s="16"/>
      <c r="BF683" s="16"/>
    </row>
    <row r="684" spans="5:58">
      <c r="E684" s="16"/>
      <c r="F684" s="16"/>
      <c r="G684" s="16"/>
      <c r="H684" s="16"/>
      <c r="I684" s="16"/>
      <c r="J684" s="16"/>
      <c r="K684" s="16"/>
      <c r="L684" s="16"/>
      <c r="M684" s="16"/>
      <c r="N684" s="16"/>
      <c r="O684" s="16"/>
      <c r="P684" s="16"/>
      <c r="Q684" s="16"/>
      <c r="R684" s="16"/>
      <c r="S684" s="16"/>
      <c r="T684" s="16"/>
      <c r="U684" s="16"/>
      <c r="V684" s="16"/>
      <c r="W684" s="16"/>
      <c r="X684" s="16"/>
      <c r="Y684" s="16"/>
      <c r="Z684" s="16"/>
      <c r="AA684" s="16"/>
      <c r="AB684" s="16"/>
      <c r="AC684" s="16"/>
      <c r="AD684" s="16"/>
      <c r="AE684" s="16"/>
      <c r="AF684" s="16"/>
      <c r="AG684" s="16"/>
      <c r="AH684" s="16"/>
      <c r="AI684" s="16"/>
      <c r="AJ684" s="16"/>
      <c r="AK684" s="16"/>
      <c r="AL684" s="16"/>
      <c r="AM684" s="16"/>
      <c r="AN684" s="16"/>
      <c r="AO684" s="16"/>
      <c r="AP684" s="16"/>
      <c r="AQ684" s="16"/>
      <c r="AR684" s="16"/>
      <c r="AS684" s="16"/>
      <c r="AT684" s="16"/>
      <c r="AU684" s="16"/>
      <c r="AV684" s="16"/>
      <c r="AW684" s="16"/>
      <c r="AX684" s="16"/>
      <c r="AY684" s="16"/>
      <c r="AZ684" s="16"/>
      <c r="BA684" s="16"/>
      <c r="BB684" s="16"/>
      <c r="BC684" s="16"/>
      <c r="BD684" s="16"/>
      <c r="BE684" s="16"/>
      <c r="BF684" s="16"/>
    </row>
    <row r="685" spans="5:58">
      <c r="E685" s="16"/>
      <c r="F685" s="16"/>
      <c r="G685" s="16"/>
      <c r="H685" s="16"/>
      <c r="I685" s="16"/>
      <c r="J685" s="16"/>
      <c r="K685" s="16"/>
      <c r="L685" s="16"/>
      <c r="M685" s="16"/>
      <c r="N685" s="16"/>
      <c r="O685" s="16"/>
      <c r="P685" s="16"/>
      <c r="Q685" s="16"/>
      <c r="R685" s="16"/>
      <c r="S685" s="16"/>
      <c r="T685" s="16"/>
      <c r="U685" s="16"/>
      <c r="V685" s="16"/>
      <c r="W685" s="16"/>
      <c r="X685" s="16"/>
      <c r="Y685" s="16"/>
      <c r="Z685" s="16"/>
      <c r="AA685" s="16"/>
      <c r="AB685" s="16"/>
      <c r="AC685" s="16"/>
      <c r="AD685" s="16"/>
      <c r="AE685" s="16"/>
      <c r="AF685" s="16"/>
      <c r="AG685" s="16"/>
      <c r="AH685" s="16"/>
      <c r="AI685" s="16"/>
      <c r="AJ685" s="16"/>
      <c r="AK685" s="16"/>
      <c r="AL685" s="16"/>
      <c r="AM685" s="16"/>
      <c r="AN685" s="16"/>
      <c r="AO685" s="16"/>
      <c r="AP685" s="16"/>
      <c r="AQ685" s="16"/>
      <c r="AR685" s="16"/>
      <c r="AS685" s="16"/>
      <c r="AT685" s="16"/>
      <c r="AU685" s="16"/>
      <c r="AV685" s="16"/>
      <c r="AW685" s="16"/>
      <c r="AX685" s="16"/>
      <c r="AY685" s="16"/>
      <c r="AZ685" s="16"/>
      <c r="BA685" s="16"/>
      <c r="BB685" s="16"/>
      <c r="BC685" s="16"/>
      <c r="BD685" s="16"/>
      <c r="BE685" s="16"/>
      <c r="BF685" s="16"/>
    </row>
    <row r="686" spans="5:58">
      <c r="E686" s="16"/>
      <c r="F686" s="16"/>
      <c r="G686" s="16"/>
      <c r="H686" s="16"/>
      <c r="I686" s="16"/>
      <c r="J686" s="16"/>
      <c r="K686" s="16"/>
      <c r="L686" s="16"/>
      <c r="M686" s="16"/>
      <c r="N686" s="16"/>
      <c r="O686" s="16"/>
      <c r="P686" s="16"/>
      <c r="Q686" s="16"/>
      <c r="R686" s="16"/>
      <c r="S686" s="16"/>
      <c r="T686" s="16"/>
      <c r="U686" s="16"/>
      <c r="V686" s="16"/>
      <c r="W686" s="16"/>
      <c r="X686" s="16"/>
      <c r="Y686" s="16"/>
      <c r="Z686" s="16"/>
      <c r="AA686" s="16"/>
      <c r="AB686" s="16"/>
      <c r="AC686" s="16"/>
      <c r="AD686" s="16"/>
      <c r="AE686" s="16"/>
      <c r="AF686" s="16"/>
      <c r="AG686" s="16"/>
      <c r="AH686" s="16"/>
      <c r="AI686" s="16"/>
      <c r="AJ686" s="16"/>
      <c r="AK686" s="16"/>
      <c r="AL686" s="16"/>
      <c r="AM686" s="16"/>
      <c r="AN686" s="16"/>
      <c r="AO686" s="16"/>
      <c r="AP686" s="16"/>
      <c r="AQ686" s="16"/>
      <c r="AR686" s="16"/>
      <c r="AS686" s="16"/>
      <c r="AT686" s="16"/>
      <c r="AU686" s="16"/>
      <c r="AV686" s="16"/>
      <c r="AW686" s="16"/>
      <c r="AX686" s="16"/>
      <c r="AY686" s="16"/>
      <c r="AZ686" s="16"/>
      <c r="BA686" s="16"/>
      <c r="BB686" s="16"/>
      <c r="BC686" s="16"/>
      <c r="BD686" s="16"/>
      <c r="BE686" s="16"/>
      <c r="BF686" s="16"/>
    </row>
    <row r="687" spans="5:58">
      <c r="E687" s="16"/>
      <c r="F687" s="16"/>
      <c r="G687" s="16"/>
      <c r="H687" s="16"/>
      <c r="I687" s="16"/>
      <c r="J687" s="16"/>
      <c r="K687" s="16"/>
      <c r="L687" s="16"/>
      <c r="M687" s="16"/>
      <c r="N687" s="16"/>
      <c r="O687" s="16"/>
      <c r="P687" s="16"/>
      <c r="Q687" s="16"/>
      <c r="R687" s="16"/>
      <c r="S687" s="16"/>
      <c r="T687" s="16"/>
      <c r="U687" s="16"/>
      <c r="V687" s="16"/>
      <c r="W687" s="16"/>
      <c r="X687" s="16"/>
      <c r="Y687" s="16"/>
      <c r="Z687" s="16"/>
      <c r="AA687" s="16"/>
      <c r="AB687" s="16"/>
      <c r="AC687" s="16"/>
      <c r="AD687" s="16"/>
      <c r="AE687" s="16"/>
      <c r="AF687" s="16"/>
      <c r="AG687" s="16"/>
      <c r="AH687" s="16"/>
      <c r="AI687" s="16"/>
      <c r="AJ687" s="16"/>
      <c r="AK687" s="16"/>
      <c r="AL687" s="16"/>
      <c r="AM687" s="16"/>
      <c r="AN687" s="16"/>
      <c r="AO687" s="16"/>
      <c r="AP687" s="16"/>
      <c r="AQ687" s="16"/>
      <c r="AR687" s="16"/>
      <c r="AS687" s="16"/>
      <c r="AT687" s="16"/>
      <c r="AU687" s="16"/>
      <c r="AV687" s="16"/>
      <c r="AW687" s="16"/>
      <c r="AX687" s="16"/>
      <c r="AY687" s="16"/>
      <c r="AZ687" s="16"/>
      <c r="BA687" s="16"/>
      <c r="BB687" s="16"/>
      <c r="BC687" s="16"/>
      <c r="BD687" s="16"/>
      <c r="BE687" s="16"/>
      <c r="BF687" s="16"/>
    </row>
    <row r="688" spans="5:58">
      <c r="E688" s="16"/>
      <c r="F688" s="16"/>
      <c r="G688" s="16"/>
      <c r="H688" s="16"/>
      <c r="I688" s="16"/>
      <c r="J688" s="16"/>
      <c r="K688" s="16"/>
      <c r="L688" s="16"/>
      <c r="M688" s="16"/>
      <c r="N688" s="16"/>
      <c r="O688" s="16"/>
      <c r="P688" s="16"/>
      <c r="Q688" s="16"/>
      <c r="R688" s="16"/>
      <c r="S688" s="16"/>
      <c r="T688" s="16"/>
      <c r="U688" s="16"/>
      <c r="V688" s="16"/>
      <c r="W688" s="16"/>
      <c r="X688" s="16"/>
      <c r="Y688" s="16"/>
      <c r="Z688" s="16"/>
      <c r="AA688" s="16"/>
      <c r="AB688" s="16"/>
      <c r="AC688" s="16"/>
      <c r="AD688" s="16"/>
      <c r="AE688" s="16"/>
      <c r="AF688" s="16"/>
      <c r="AG688" s="16"/>
      <c r="AH688" s="16"/>
      <c r="AI688" s="16"/>
      <c r="AJ688" s="16"/>
      <c r="AK688" s="16"/>
      <c r="AL688" s="16"/>
      <c r="AM688" s="16"/>
      <c r="AN688" s="16"/>
      <c r="AO688" s="16"/>
      <c r="AP688" s="16"/>
      <c r="AQ688" s="16"/>
      <c r="AR688" s="16"/>
      <c r="AS688" s="16"/>
      <c r="AT688" s="16"/>
      <c r="AU688" s="16"/>
      <c r="AV688" s="16"/>
      <c r="AW688" s="16"/>
      <c r="AX688" s="16"/>
      <c r="AY688" s="16"/>
      <c r="AZ688" s="16"/>
      <c r="BA688" s="16"/>
      <c r="BB688" s="16"/>
      <c r="BC688" s="16"/>
      <c r="BD688" s="16"/>
      <c r="BE688" s="16"/>
      <c r="BF688" s="16"/>
    </row>
    <row r="689" spans="5:58">
      <c r="E689" s="16"/>
      <c r="F689" s="16"/>
      <c r="G689" s="16"/>
      <c r="H689" s="16"/>
      <c r="I689" s="16"/>
      <c r="J689" s="16"/>
      <c r="K689" s="16"/>
      <c r="L689" s="16"/>
      <c r="M689" s="16"/>
      <c r="N689" s="16"/>
      <c r="O689" s="16"/>
      <c r="P689" s="16"/>
      <c r="Q689" s="16"/>
      <c r="R689" s="16"/>
      <c r="S689" s="16"/>
      <c r="T689" s="16"/>
      <c r="U689" s="16"/>
      <c r="V689" s="16"/>
      <c r="W689" s="16"/>
      <c r="X689" s="16"/>
      <c r="Y689" s="16"/>
      <c r="Z689" s="16"/>
      <c r="AA689" s="16"/>
      <c r="AB689" s="16"/>
      <c r="AC689" s="16"/>
      <c r="AD689" s="16"/>
      <c r="AE689" s="16"/>
      <c r="AF689" s="16"/>
      <c r="AG689" s="16"/>
      <c r="AH689" s="16"/>
      <c r="AI689" s="16"/>
      <c r="AJ689" s="16"/>
      <c r="AK689" s="16"/>
      <c r="AL689" s="16"/>
      <c r="AM689" s="16"/>
      <c r="AN689" s="16"/>
      <c r="AO689" s="16"/>
      <c r="AP689" s="16"/>
      <c r="AQ689" s="16"/>
      <c r="AR689" s="16"/>
      <c r="AS689" s="16"/>
      <c r="AT689" s="16"/>
      <c r="AU689" s="16"/>
      <c r="AV689" s="16"/>
      <c r="AW689" s="16"/>
      <c r="AX689" s="16"/>
      <c r="AY689" s="16"/>
      <c r="AZ689" s="16"/>
      <c r="BA689" s="16"/>
      <c r="BB689" s="16"/>
      <c r="BC689" s="16"/>
      <c r="BD689" s="16"/>
      <c r="BE689" s="16"/>
      <c r="BF689" s="16"/>
    </row>
    <row r="690" spans="5:58">
      <c r="E690" s="16"/>
      <c r="F690" s="16"/>
      <c r="G690" s="16"/>
      <c r="H690" s="16"/>
      <c r="I690" s="16"/>
      <c r="J690" s="16"/>
      <c r="K690" s="16"/>
      <c r="L690" s="16"/>
      <c r="M690" s="16"/>
      <c r="N690" s="16"/>
      <c r="O690" s="16"/>
      <c r="P690" s="16"/>
      <c r="Q690" s="16"/>
      <c r="R690" s="16"/>
      <c r="S690" s="16"/>
      <c r="T690" s="16"/>
      <c r="U690" s="16"/>
      <c r="V690" s="16"/>
      <c r="W690" s="16"/>
      <c r="X690" s="16"/>
      <c r="Y690" s="16"/>
      <c r="Z690" s="16"/>
      <c r="AA690" s="16"/>
      <c r="AB690" s="16"/>
      <c r="AC690" s="16"/>
      <c r="AD690" s="16"/>
      <c r="AE690" s="16"/>
      <c r="AF690" s="16"/>
      <c r="AG690" s="16"/>
      <c r="AH690" s="16"/>
      <c r="AI690" s="16"/>
      <c r="AJ690" s="16"/>
      <c r="AK690" s="16"/>
      <c r="AL690" s="16"/>
      <c r="AM690" s="16"/>
      <c r="AN690" s="16"/>
      <c r="AO690" s="16"/>
      <c r="AP690" s="16"/>
      <c r="AQ690" s="16"/>
      <c r="AR690" s="16"/>
      <c r="AS690" s="16"/>
      <c r="AT690" s="16"/>
      <c r="AU690" s="16"/>
      <c r="AV690" s="16"/>
      <c r="AW690" s="16"/>
      <c r="AX690" s="16"/>
      <c r="AY690" s="16"/>
      <c r="AZ690" s="16"/>
      <c r="BA690" s="16"/>
      <c r="BB690" s="16"/>
      <c r="BC690" s="16"/>
      <c r="BD690" s="16"/>
      <c r="BE690" s="16"/>
      <c r="BF690" s="16"/>
    </row>
    <row r="691" spans="5:58">
      <c r="E691" s="16"/>
      <c r="F691" s="16"/>
      <c r="G691" s="16"/>
      <c r="H691" s="16"/>
      <c r="I691" s="16"/>
      <c r="J691" s="16"/>
      <c r="K691" s="16"/>
      <c r="L691" s="16"/>
      <c r="M691" s="16"/>
      <c r="N691" s="16"/>
      <c r="O691" s="16"/>
      <c r="P691" s="16"/>
      <c r="Q691" s="16"/>
      <c r="R691" s="16"/>
      <c r="S691" s="16"/>
      <c r="T691" s="16"/>
      <c r="U691" s="16"/>
      <c r="V691" s="16"/>
      <c r="W691" s="16"/>
      <c r="X691" s="16"/>
      <c r="Y691" s="16"/>
      <c r="Z691" s="16"/>
      <c r="AA691" s="16"/>
      <c r="AB691" s="16"/>
      <c r="AC691" s="16"/>
      <c r="AD691" s="16"/>
      <c r="AE691" s="16"/>
      <c r="AF691" s="16"/>
      <c r="AG691" s="16"/>
      <c r="AH691" s="16"/>
      <c r="AI691" s="16"/>
      <c r="AJ691" s="16"/>
      <c r="AK691" s="16"/>
      <c r="AL691" s="16"/>
      <c r="AM691" s="16"/>
      <c r="AN691" s="16"/>
      <c r="AO691" s="16"/>
      <c r="AP691" s="16"/>
      <c r="AQ691" s="16"/>
      <c r="AR691" s="16"/>
      <c r="AS691" s="16"/>
      <c r="AT691" s="16"/>
      <c r="AU691" s="16"/>
      <c r="AV691" s="16"/>
      <c r="AW691" s="16"/>
      <c r="AX691" s="16"/>
      <c r="AY691" s="16"/>
      <c r="AZ691" s="16"/>
      <c r="BA691" s="16"/>
      <c r="BB691" s="16"/>
      <c r="BC691" s="16"/>
      <c r="BD691" s="16"/>
      <c r="BE691" s="16"/>
      <c r="BF691" s="16"/>
    </row>
    <row r="692" spans="5:58">
      <c r="E692" s="16"/>
      <c r="F692" s="16"/>
      <c r="G692" s="16"/>
      <c r="H692" s="16"/>
      <c r="I692" s="16"/>
      <c r="J692" s="16"/>
      <c r="K692" s="16"/>
      <c r="L692" s="16"/>
      <c r="M692" s="16"/>
      <c r="N692" s="16"/>
      <c r="O692" s="16"/>
      <c r="P692" s="16"/>
      <c r="Q692" s="16"/>
      <c r="R692" s="16"/>
      <c r="S692" s="16"/>
      <c r="T692" s="16"/>
      <c r="U692" s="16"/>
      <c r="V692" s="16"/>
      <c r="W692" s="16"/>
      <c r="X692" s="16"/>
      <c r="Y692" s="16"/>
      <c r="Z692" s="16"/>
      <c r="AA692" s="16"/>
      <c r="AB692" s="16"/>
      <c r="AC692" s="16"/>
      <c r="AD692" s="16"/>
      <c r="AE692" s="16"/>
      <c r="AF692" s="16"/>
      <c r="AG692" s="16"/>
      <c r="AH692" s="16"/>
      <c r="AI692" s="16"/>
      <c r="AJ692" s="16"/>
      <c r="AK692" s="16"/>
      <c r="AL692" s="16"/>
      <c r="AM692" s="16"/>
      <c r="AN692" s="16"/>
      <c r="AO692" s="16"/>
      <c r="AP692" s="16"/>
      <c r="AQ692" s="16"/>
      <c r="AR692" s="16"/>
      <c r="AS692" s="16"/>
      <c r="AT692" s="16"/>
      <c r="AU692" s="16"/>
      <c r="AV692" s="16"/>
      <c r="AW692" s="16"/>
      <c r="AX692" s="16"/>
      <c r="AY692" s="16"/>
      <c r="AZ692" s="16"/>
      <c r="BA692" s="16"/>
      <c r="BB692" s="16"/>
      <c r="BC692" s="16"/>
      <c r="BD692" s="16"/>
      <c r="BE692" s="16"/>
      <c r="BF692" s="16"/>
    </row>
    <row r="693" spans="5:58">
      <c r="E693" s="16"/>
      <c r="F693" s="16"/>
      <c r="G693" s="16"/>
      <c r="H693" s="16"/>
      <c r="I693" s="16"/>
      <c r="J693" s="16"/>
      <c r="K693" s="16"/>
      <c r="L693" s="16"/>
      <c r="M693" s="16"/>
      <c r="N693" s="16"/>
      <c r="O693" s="16"/>
      <c r="P693" s="16"/>
      <c r="Q693" s="16"/>
      <c r="R693" s="16"/>
      <c r="S693" s="16"/>
      <c r="T693" s="16"/>
      <c r="U693" s="16"/>
      <c r="V693" s="16"/>
      <c r="W693" s="16"/>
      <c r="X693" s="16"/>
      <c r="Y693" s="16"/>
      <c r="Z693" s="16"/>
      <c r="AA693" s="16"/>
      <c r="AB693" s="16"/>
      <c r="AC693" s="16"/>
      <c r="AD693" s="16"/>
      <c r="AE693" s="16"/>
      <c r="AF693" s="16"/>
      <c r="AG693" s="16"/>
      <c r="AH693" s="16"/>
      <c r="AI693" s="16"/>
      <c r="AJ693" s="16"/>
      <c r="AK693" s="16"/>
      <c r="AL693" s="16"/>
      <c r="AM693" s="16"/>
      <c r="AN693" s="16"/>
      <c r="AO693" s="16"/>
      <c r="AP693" s="16"/>
      <c r="AQ693" s="16"/>
      <c r="AR693" s="16"/>
      <c r="AS693" s="16"/>
      <c r="AT693" s="16"/>
      <c r="AU693" s="16"/>
      <c r="AV693" s="16"/>
      <c r="AW693" s="16"/>
      <c r="AX693" s="16"/>
      <c r="AY693" s="16"/>
      <c r="AZ693" s="16"/>
      <c r="BA693" s="16"/>
      <c r="BB693" s="16"/>
      <c r="BC693" s="16"/>
      <c r="BD693" s="16"/>
      <c r="BE693" s="16"/>
      <c r="BF693" s="16"/>
    </row>
    <row r="694" spans="5:58">
      <c r="E694" s="16"/>
      <c r="F694" s="16"/>
      <c r="G694" s="16"/>
      <c r="H694" s="16"/>
      <c r="I694" s="16"/>
      <c r="J694" s="16"/>
      <c r="K694" s="16"/>
      <c r="L694" s="16"/>
      <c r="M694" s="16"/>
      <c r="N694" s="16"/>
      <c r="O694" s="16"/>
      <c r="P694" s="16"/>
      <c r="Q694" s="16"/>
      <c r="R694" s="16"/>
      <c r="S694" s="16"/>
      <c r="T694" s="16"/>
      <c r="U694" s="16"/>
      <c r="V694" s="16"/>
      <c r="W694" s="16"/>
      <c r="X694" s="16"/>
      <c r="Y694" s="16"/>
      <c r="Z694" s="16"/>
      <c r="AA694" s="16"/>
      <c r="AB694" s="16"/>
      <c r="AC694" s="16"/>
      <c r="AD694" s="16"/>
      <c r="AE694" s="16"/>
      <c r="AF694" s="16"/>
      <c r="AG694" s="16"/>
      <c r="AH694" s="16"/>
      <c r="AI694" s="16"/>
      <c r="AJ694" s="16"/>
      <c r="AK694" s="16"/>
      <c r="AL694" s="16"/>
      <c r="AM694" s="16"/>
      <c r="AN694" s="16"/>
      <c r="AO694" s="16"/>
      <c r="AP694" s="16"/>
      <c r="AQ694" s="16"/>
      <c r="AR694" s="16"/>
      <c r="AS694" s="16"/>
      <c r="AT694" s="16"/>
      <c r="AU694" s="16"/>
      <c r="AV694" s="16"/>
      <c r="AW694" s="16"/>
      <c r="AX694" s="16"/>
      <c r="AY694" s="16"/>
      <c r="AZ694" s="16"/>
      <c r="BA694" s="16"/>
      <c r="BB694" s="16"/>
      <c r="BC694" s="16"/>
      <c r="BD694" s="16"/>
      <c r="BE694" s="16"/>
      <c r="BF694" s="16"/>
    </row>
    <row r="695" spans="5:58">
      <c r="E695" s="16"/>
      <c r="F695" s="16"/>
      <c r="G695" s="16"/>
      <c r="H695" s="16"/>
      <c r="I695" s="16"/>
      <c r="J695" s="16"/>
      <c r="K695" s="16"/>
      <c r="L695" s="16"/>
      <c r="M695" s="16"/>
      <c r="N695" s="16"/>
      <c r="O695" s="16"/>
      <c r="P695" s="16"/>
      <c r="Q695" s="16"/>
      <c r="R695" s="16"/>
      <c r="S695" s="16"/>
      <c r="T695" s="16"/>
      <c r="U695" s="16"/>
      <c r="V695" s="16"/>
      <c r="W695" s="16"/>
      <c r="X695" s="16"/>
      <c r="Y695" s="16"/>
      <c r="Z695" s="16"/>
      <c r="AA695" s="16"/>
      <c r="AB695" s="16"/>
      <c r="AC695" s="16"/>
      <c r="AD695" s="16"/>
      <c r="AE695" s="16"/>
      <c r="AF695" s="16"/>
      <c r="AG695" s="16"/>
      <c r="AH695" s="16"/>
      <c r="AI695" s="16"/>
      <c r="AJ695" s="16"/>
      <c r="AK695" s="16"/>
      <c r="AL695" s="16"/>
      <c r="AM695" s="16"/>
      <c r="AN695" s="16"/>
      <c r="AO695" s="16"/>
      <c r="AP695" s="16"/>
      <c r="AQ695" s="16"/>
      <c r="AR695" s="16"/>
      <c r="AS695" s="16"/>
      <c r="AT695" s="16"/>
      <c r="AU695" s="16"/>
      <c r="AV695" s="16"/>
      <c r="AW695" s="16"/>
      <c r="AX695" s="16"/>
      <c r="AY695" s="16"/>
      <c r="AZ695" s="16"/>
      <c r="BA695" s="16"/>
      <c r="BB695" s="16"/>
      <c r="BC695" s="16"/>
      <c r="BD695" s="16"/>
      <c r="BE695" s="16"/>
      <c r="BF695" s="16"/>
    </row>
    <row r="696" spans="5:58">
      <c r="E696" s="16"/>
      <c r="F696" s="16"/>
      <c r="G696" s="16"/>
      <c r="H696" s="16"/>
      <c r="I696" s="16"/>
      <c r="J696" s="16"/>
      <c r="K696" s="16"/>
      <c r="L696" s="16"/>
      <c r="M696" s="16"/>
      <c r="N696" s="16"/>
      <c r="O696" s="16"/>
      <c r="P696" s="16"/>
      <c r="Q696" s="16"/>
      <c r="R696" s="16"/>
      <c r="S696" s="16"/>
      <c r="T696" s="16"/>
      <c r="U696" s="16"/>
      <c r="V696" s="16"/>
      <c r="W696" s="16"/>
      <c r="X696" s="16"/>
      <c r="Y696" s="16"/>
      <c r="Z696" s="16"/>
      <c r="AA696" s="16"/>
      <c r="AB696" s="16"/>
      <c r="AC696" s="16"/>
      <c r="AD696" s="16"/>
      <c r="AE696" s="16"/>
      <c r="AF696" s="16"/>
      <c r="AG696" s="16"/>
      <c r="AH696" s="16"/>
      <c r="AI696" s="16"/>
      <c r="AJ696" s="16"/>
      <c r="AK696" s="16"/>
      <c r="AL696" s="16"/>
      <c r="AM696" s="16"/>
      <c r="AN696" s="16"/>
      <c r="AO696" s="16"/>
      <c r="AP696" s="16"/>
      <c r="AQ696" s="16"/>
      <c r="AR696" s="16"/>
      <c r="AS696" s="16"/>
      <c r="AT696" s="16"/>
      <c r="AU696" s="16"/>
      <c r="AV696" s="16"/>
      <c r="AW696" s="16"/>
      <c r="AX696" s="16"/>
      <c r="AY696" s="16"/>
      <c r="AZ696" s="16"/>
      <c r="BA696" s="16"/>
      <c r="BB696" s="16"/>
      <c r="BC696" s="16"/>
      <c r="BD696" s="16"/>
      <c r="BE696" s="16"/>
      <c r="BF696" s="16"/>
    </row>
    <row r="697" spans="5:58">
      <c r="E697" s="16"/>
      <c r="F697" s="16"/>
      <c r="G697" s="16"/>
      <c r="H697" s="16"/>
      <c r="I697" s="16"/>
      <c r="J697" s="16"/>
      <c r="K697" s="16"/>
      <c r="L697" s="16"/>
      <c r="M697" s="16"/>
      <c r="N697" s="16"/>
      <c r="O697" s="16"/>
      <c r="P697" s="16"/>
      <c r="Q697" s="16"/>
      <c r="R697" s="16"/>
      <c r="S697" s="16"/>
      <c r="T697" s="16"/>
      <c r="U697" s="16"/>
      <c r="V697" s="16"/>
      <c r="W697" s="16"/>
      <c r="X697" s="16"/>
      <c r="Y697" s="16"/>
      <c r="Z697" s="16"/>
      <c r="AA697" s="16"/>
      <c r="AB697" s="16"/>
      <c r="AC697" s="16"/>
      <c r="AD697" s="16"/>
      <c r="AE697" s="16"/>
      <c r="AF697" s="16"/>
      <c r="AG697" s="16"/>
      <c r="AH697" s="16"/>
      <c r="AI697" s="16"/>
      <c r="AJ697" s="16"/>
      <c r="AK697" s="16"/>
      <c r="AL697" s="16"/>
      <c r="AM697" s="16"/>
      <c r="AN697" s="16"/>
      <c r="AO697" s="16"/>
      <c r="AP697" s="16"/>
      <c r="AQ697" s="16"/>
      <c r="AR697" s="16"/>
      <c r="AS697" s="16"/>
      <c r="AT697" s="16"/>
      <c r="AU697" s="16"/>
      <c r="AV697" s="16"/>
      <c r="AW697" s="16"/>
      <c r="AX697" s="16"/>
      <c r="AY697" s="16"/>
      <c r="AZ697" s="16"/>
      <c r="BA697" s="16"/>
      <c r="BB697" s="16"/>
      <c r="BC697" s="16"/>
      <c r="BD697" s="16"/>
      <c r="BE697" s="16"/>
      <c r="BF697" s="16"/>
    </row>
    <row r="698" spans="5:58">
      <c r="E698" s="16"/>
      <c r="F698" s="16"/>
      <c r="G698" s="16"/>
      <c r="H698" s="16"/>
      <c r="I698" s="16"/>
      <c r="J698" s="16"/>
      <c r="K698" s="16"/>
      <c r="L698" s="16"/>
      <c r="M698" s="16"/>
      <c r="N698" s="16"/>
      <c r="O698" s="16"/>
      <c r="P698" s="16"/>
      <c r="Q698" s="16"/>
      <c r="R698" s="16"/>
      <c r="S698" s="16"/>
      <c r="T698" s="16"/>
      <c r="U698" s="16"/>
      <c r="V698" s="16"/>
      <c r="W698" s="16"/>
      <c r="X698" s="16"/>
      <c r="Y698" s="16"/>
      <c r="Z698" s="16"/>
      <c r="AA698" s="16"/>
      <c r="AB698" s="16"/>
      <c r="AC698" s="16"/>
      <c r="AD698" s="16"/>
      <c r="AE698" s="16"/>
      <c r="AF698" s="16"/>
      <c r="AG698" s="16"/>
      <c r="AH698" s="16"/>
      <c r="AI698" s="16"/>
      <c r="AJ698" s="16"/>
      <c r="AK698" s="16"/>
      <c r="AL698" s="16"/>
      <c r="AM698" s="16"/>
      <c r="AN698" s="16"/>
      <c r="AO698" s="16"/>
      <c r="AP698" s="16"/>
      <c r="AQ698" s="16"/>
      <c r="AR698" s="16"/>
      <c r="AS698" s="16"/>
      <c r="AT698" s="16"/>
      <c r="AU698" s="16"/>
      <c r="AV698" s="16"/>
      <c r="AW698" s="16"/>
      <c r="AX698" s="16"/>
      <c r="AY698" s="16"/>
      <c r="AZ698" s="16"/>
      <c r="BA698" s="16"/>
      <c r="BB698" s="16"/>
      <c r="BC698" s="16"/>
      <c r="BD698" s="16"/>
      <c r="BE698" s="16"/>
      <c r="BF698" s="16"/>
    </row>
    <row r="699" spans="5:58">
      <c r="E699" s="16"/>
      <c r="F699" s="16"/>
      <c r="G699" s="16"/>
      <c r="H699" s="16"/>
      <c r="I699" s="16"/>
      <c r="J699" s="16"/>
      <c r="K699" s="16"/>
      <c r="L699" s="16"/>
      <c r="M699" s="16"/>
      <c r="N699" s="16"/>
      <c r="O699" s="16"/>
      <c r="P699" s="16"/>
      <c r="Q699" s="16"/>
      <c r="R699" s="16"/>
      <c r="S699" s="16"/>
      <c r="T699" s="16"/>
      <c r="U699" s="16"/>
      <c r="V699" s="16"/>
      <c r="W699" s="16"/>
      <c r="X699" s="16"/>
      <c r="Y699" s="16"/>
      <c r="Z699" s="16"/>
      <c r="AA699" s="16"/>
      <c r="AB699" s="16"/>
      <c r="AC699" s="16"/>
      <c r="AD699" s="16"/>
      <c r="AE699" s="16"/>
      <c r="AF699" s="16"/>
      <c r="AG699" s="16"/>
      <c r="AH699" s="16"/>
      <c r="AI699" s="16"/>
      <c r="AJ699" s="16"/>
      <c r="AK699" s="16"/>
      <c r="AL699" s="16"/>
      <c r="AM699" s="16"/>
      <c r="AN699" s="16"/>
      <c r="AO699" s="16"/>
      <c r="AP699" s="16"/>
      <c r="AQ699" s="16"/>
      <c r="AR699" s="16"/>
      <c r="AS699" s="16"/>
      <c r="AT699" s="16"/>
      <c r="AU699" s="16"/>
      <c r="AV699" s="16"/>
      <c r="AW699" s="16"/>
      <c r="AX699" s="16"/>
      <c r="AY699" s="16"/>
      <c r="AZ699" s="16"/>
      <c r="BA699" s="16"/>
      <c r="BB699" s="16"/>
      <c r="BC699" s="16"/>
      <c r="BD699" s="16"/>
      <c r="BE699" s="16"/>
      <c r="BF699" s="16"/>
    </row>
    <row r="700" spans="5:58">
      <c r="E700" s="16"/>
      <c r="F700" s="16"/>
      <c r="G700" s="16"/>
      <c r="H700" s="16"/>
      <c r="I700" s="16"/>
      <c r="J700" s="16"/>
      <c r="K700" s="16"/>
      <c r="L700" s="16"/>
      <c r="M700" s="16"/>
      <c r="N700" s="16"/>
      <c r="O700" s="16"/>
      <c r="P700" s="16"/>
      <c r="Q700" s="16"/>
      <c r="R700" s="16"/>
      <c r="S700" s="16"/>
      <c r="T700" s="16"/>
      <c r="U700" s="16"/>
      <c r="V700" s="16"/>
      <c r="W700" s="16"/>
      <c r="X700" s="16"/>
      <c r="Y700" s="16"/>
      <c r="Z700" s="16"/>
      <c r="AA700" s="16"/>
      <c r="AB700" s="16"/>
      <c r="AC700" s="16"/>
      <c r="AD700" s="16"/>
      <c r="AE700" s="16"/>
      <c r="AF700" s="16"/>
      <c r="AG700" s="16"/>
      <c r="AH700" s="16"/>
      <c r="AI700" s="16"/>
      <c r="AJ700" s="16"/>
      <c r="AK700" s="16"/>
      <c r="AL700" s="16"/>
      <c r="AM700" s="16"/>
      <c r="AN700" s="16"/>
      <c r="AO700" s="16"/>
      <c r="AP700" s="16"/>
      <c r="AQ700" s="16"/>
      <c r="AR700" s="16"/>
      <c r="AS700" s="16"/>
      <c r="AT700" s="16"/>
      <c r="AU700" s="16"/>
      <c r="AV700" s="16"/>
      <c r="AW700" s="16"/>
      <c r="AX700" s="16"/>
      <c r="AY700" s="16"/>
      <c r="AZ700" s="16"/>
      <c r="BA700" s="16"/>
      <c r="BB700" s="16"/>
      <c r="BC700" s="16"/>
      <c r="BD700" s="16"/>
      <c r="BE700" s="16"/>
      <c r="BF700" s="16"/>
    </row>
    <row r="701" spans="5:58">
      <c r="E701" s="16"/>
      <c r="F701" s="16"/>
      <c r="G701" s="16"/>
      <c r="H701" s="16"/>
      <c r="I701" s="16"/>
      <c r="J701" s="16"/>
      <c r="K701" s="16"/>
      <c r="L701" s="16"/>
      <c r="M701" s="16"/>
      <c r="N701" s="16"/>
      <c r="O701" s="16"/>
      <c r="P701" s="16"/>
      <c r="Q701" s="16"/>
      <c r="R701" s="16"/>
      <c r="S701" s="16"/>
      <c r="T701" s="16"/>
      <c r="U701" s="16"/>
      <c r="V701" s="16"/>
      <c r="W701" s="16"/>
      <c r="X701" s="16"/>
      <c r="Y701" s="16"/>
      <c r="Z701" s="16"/>
      <c r="AA701" s="16"/>
      <c r="AB701" s="16"/>
      <c r="AC701" s="16"/>
      <c r="AD701" s="16"/>
      <c r="AE701" s="16"/>
      <c r="AF701" s="16"/>
      <c r="AG701" s="16"/>
      <c r="AH701" s="16"/>
      <c r="AI701" s="16"/>
      <c r="AJ701" s="16"/>
      <c r="AK701" s="16"/>
      <c r="AL701" s="16"/>
      <c r="AM701" s="16"/>
      <c r="AN701" s="16"/>
      <c r="AO701" s="16"/>
      <c r="AP701" s="16"/>
      <c r="AQ701" s="16"/>
      <c r="AR701" s="16"/>
      <c r="AS701" s="16"/>
      <c r="AT701" s="16"/>
      <c r="AU701" s="16"/>
      <c r="AV701" s="16"/>
      <c r="AW701" s="16"/>
      <c r="AX701" s="16"/>
      <c r="AY701" s="16"/>
      <c r="AZ701" s="16"/>
      <c r="BA701" s="16"/>
      <c r="BB701" s="16"/>
      <c r="BC701" s="16"/>
      <c r="BD701" s="16"/>
      <c r="BE701" s="16"/>
      <c r="BF701" s="16"/>
    </row>
    <row r="702" spans="5:58">
      <c r="E702" s="16"/>
      <c r="F702" s="16"/>
      <c r="G702" s="16"/>
      <c r="H702" s="16"/>
      <c r="I702" s="16"/>
      <c r="J702" s="16"/>
      <c r="K702" s="16"/>
      <c r="L702" s="16"/>
      <c r="M702" s="16"/>
      <c r="N702" s="16"/>
      <c r="O702" s="16"/>
      <c r="P702" s="16"/>
      <c r="Q702" s="16"/>
      <c r="R702" s="16"/>
      <c r="S702" s="16"/>
      <c r="T702" s="16"/>
      <c r="U702" s="16"/>
      <c r="V702" s="16"/>
      <c r="W702" s="16"/>
      <c r="X702" s="16"/>
      <c r="Y702" s="16"/>
      <c r="Z702" s="16"/>
      <c r="AA702" s="16"/>
      <c r="AB702" s="16"/>
      <c r="AC702" s="16"/>
      <c r="AD702" s="16"/>
      <c r="AE702" s="16"/>
      <c r="AF702" s="16"/>
      <c r="AG702" s="16"/>
      <c r="AH702" s="16"/>
      <c r="AI702" s="16"/>
      <c r="AJ702" s="16"/>
      <c r="AK702" s="16"/>
      <c r="AL702" s="16"/>
      <c r="AM702" s="16"/>
      <c r="AN702" s="16"/>
      <c r="AO702" s="16"/>
      <c r="AP702" s="16"/>
      <c r="AQ702" s="16"/>
      <c r="AR702" s="16"/>
      <c r="AS702" s="16"/>
      <c r="AT702" s="16"/>
      <c r="AU702" s="16"/>
      <c r="AV702" s="16"/>
      <c r="AW702" s="16"/>
      <c r="AX702" s="16"/>
      <c r="AY702" s="16"/>
      <c r="AZ702" s="16"/>
      <c r="BA702" s="16"/>
      <c r="BB702" s="16"/>
      <c r="BC702" s="16"/>
      <c r="BD702" s="16"/>
      <c r="BE702" s="16"/>
      <c r="BF702" s="16"/>
    </row>
    <row r="703" spans="5:58">
      <c r="E703" s="16"/>
      <c r="F703" s="16"/>
      <c r="G703" s="16"/>
      <c r="H703" s="16"/>
      <c r="I703" s="16"/>
      <c r="J703" s="16"/>
      <c r="K703" s="16"/>
      <c r="L703" s="16"/>
      <c r="M703" s="16"/>
      <c r="N703" s="16"/>
      <c r="O703" s="16"/>
      <c r="P703" s="16"/>
      <c r="Q703" s="16"/>
      <c r="R703" s="16"/>
      <c r="S703" s="16"/>
      <c r="T703" s="16"/>
      <c r="U703" s="16"/>
      <c r="V703" s="16"/>
      <c r="W703" s="16"/>
      <c r="X703" s="16"/>
      <c r="Y703" s="16"/>
      <c r="Z703" s="16"/>
      <c r="AA703" s="16"/>
      <c r="AB703" s="16"/>
      <c r="AC703" s="16"/>
      <c r="AD703" s="16"/>
      <c r="AE703" s="16"/>
      <c r="AF703" s="16"/>
      <c r="AG703" s="16"/>
      <c r="AH703" s="16"/>
      <c r="AI703" s="16"/>
      <c r="AJ703" s="16"/>
      <c r="AK703" s="16"/>
      <c r="AL703" s="16"/>
      <c r="AM703" s="16"/>
      <c r="AN703" s="16"/>
      <c r="AO703" s="16"/>
      <c r="AP703" s="16"/>
      <c r="AQ703" s="16"/>
      <c r="AR703" s="16"/>
      <c r="AS703" s="16"/>
      <c r="AT703" s="16"/>
      <c r="AU703" s="16"/>
      <c r="AV703" s="16"/>
      <c r="AW703" s="16"/>
      <c r="AX703" s="16"/>
      <c r="AY703" s="16"/>
      <c r="AZ703" s="16"/>
      <c r="BA703" s="16"/>
      <c r="BB703" s="16"/>
      <c r="BC703" s="16"/>
      <c r="BD703" s="16"/>
      <c r="BE703" s="16"/>
      <c r="BF703" s="16"/>
    </row>
    <row r="704" spans="5:58">
      <c r="E704" s="16"/>
      <c r="F704" s="16"/>
      <c r="G704" s="16"/>
      <c r="H704" s="16"/>
      <c r="I704" s="16"/>
      <c r="J704" s="16"/>
      <c r="K704" s="16"/>
      <c r="L704" s="16"/>
      <c r="M704" s="16"/>
      <c r="N704" s="16"/>
      <c r="O704" s="16"/>
      <c r="P704" s="16"/>
      <c r="Q704" s="16"/>
      <c r="R704" s="16"/>
      <c r="S704" s="16"/>
      <c r="T704" s="16"/>
      <c r="U704" s="16"/>
      <c r="V704" s="16"/>
      <c r="W704" s="16"/>
      <c r="X704" s="16"/>
      <c r="Y704" s="16"/>
      <c r="Z704" s="16"/>
      <c r="AA704" s="16"/>
      <c r="AB704" s="16"/>
      <c r="AC704" s="16"/>
      <c r="AD704" s="16"/>
      <c r="AE704" s="16"/>
      <c r="AF704" s="16"/>
      <c r="AG704" s="16"/>
      <c r="AH704" s="16"/>
      <c r="AI704" s="16"/>
      <c r="AJ704" s="16"/>
      <c r="AK704" s="16"/>
      <c r="AL704" s="16"/>
      <c r="AM704" s="16"/>
      <c r="AN704" s="16"/>
      <c r="AO704" s="16"/>
      <c r="AP704" s="16"/>
      <c r="AQ704" s="16"/>
      <c r="AR704" s="16"/>
      <c r="AS704" s="16"/>
      <c r="AT704" s="16"/>
      <c r="AU704" s="16"/>
      <c r="AV704" s="16"/>
      <c r="AW704" s="16"/>
      <c r="AX704" s="16"/>
      <c r="AY704" s="16"/>
      <c r="AZ704" s="16"/>
      <c r="BA704" s="16"/>
      <c r="BB704" s="16"/>
      <c r="BC704" s="16"/>
      <c r="BD704" s="16"/>
      <c r="BE704" s="16"/>
      <c r="BF704" s="16"/>
    </row>
    <row r="705" spans="5:58">
      <c r="E705" s="16"/>
      <c r="F705" s="16"/>
      <c r="G705" s="16"/>
      <c r="H705" s="16"/>
      <c r="I705" s="16"/>
      <c r="J705" s="16"/>
      <c r="K705" s="16"/>
      <c r="L705" s="16"/>
      <c r="M705" s="16"/>
      <c r="N705" s="16"/>
      <c r="O705" s="16"/>
      <c r="P705" s="16"/>
      <c r="Q705" s="16"/>
      <c r="R705" s="16"/>
      <c r="S705" s="16"/>
      <c r="T705" s="16"/>
      <c r="U705" s="16"/>
      <c r="V705" s="16"/>
      <c r="W705" s="16"/>
      <c r="X705" s="16"/>
      <c r="Y705" s="16"/>
      <c r="Z705" s="16"/>
      <c r="AA705" s="16"/>
      <c r="AB705" s="16"/>
      <c r="AC705" s="16"/>
      <c r="AD705" s="16"/>
      <c r="AE705" s="16"/>
      <c r="AF705" s="16"/>
      <c r="AG705" s="16"/>
      <c r="AH705" s="16"/>
      <c r="AI705" s="16"/>
      <c r="AJ705" s="16"/>
      <c r="AK705" s="16"/>
      <c r="AL705" s="16"/>
      <c r="AM705" s="16"/>
      <c r="AN705" s="16"/>
      <c r="AO705" s="16"/>
      <c r="AP705" s="16"/>
      <c r="AQ705" s="16"/>
      <c r="AR705" s="16"/>
      <c r="AS705" s="16"/>
      <c r="AT705" s="16"/>
      <c r="AU705" s="16"/>
      <c r="AV705" s="16"/>
      <c r="AW705" s="16"/>
      <c r="AX705" s="16"/>
      <c r="AY705" s="16"/>
      <c r="AZ705" s="16"/>
      <c r="BA705" s="16"/>
      <c r="BB705" s="16"/>
      <c r="BC705" s="16"/>
      <c r="BD705" s="16"/>
      <c r="BE705" s="16"/>
      <c r="BF705" s="16"/>
    </row>
    <row r="706" spans="5:58">
      <c r="E706" s="16"/>
      <c r="F706" s="16"/>
      <c r="G706" s="16"/>
      <c r="H706" s="16"/>
      <c r="I706" s="16"/>
      <c r="J706" s="16"/>
      <c r="K706" s="16"/>
      <c r="L706" s="16"/>
      <c r="M706" s="16"/>
      <c r="N706" s="16"/>
      <c r="O706" s="16"/>
      <c r="P706" s="16"/>
      <c r="Q706" s="16"/>
      <c r="R706" s="16"/>
      <c r="S706" s="16"/>
      <c r="T706" s="16"/>
      <c r="U706" s="16"/>
      <c r="V706" s="16"/>
      <c r="W706" s="16"/>
      <c r="X706" s="16"/>
      <c r="Y706" s="16"/>
      <c r="Z706" s="16"/>
      <c r="AA706" s="16"/>
      <c r="AB706" s="16"/>
      <c r="AC706" s="16"/>
      <c r="AD706" s="16"/>
      <c r="AE706" s="16"/>
      <c r="AF706" s="16"/>
      <c r="AG706" s="16"/>
      <c r="AH706" s="16"/>
      <c r="AI706" s="16"/>
      <c r="AJ706" s="16"/>
      <c r="AK706" s="16"/>
      <c r="AL706" s="16"/>
      <c r="AM706" s="16"/>
      <c r="AN706" s="16"/>
      <c r="AO706" s="16"/>
      <c r="AP706" s="16"/>
      <c r="AQ706" s="16"/>
      <c r="AR706" s="16"/>
      <c r="AS706" s="16"/>
      <c r="AT706" s="16"/>
      <c r="AU706" s="16"/>
      <c r="AV706" s="16"/>
      <c r="AW706" s="16"/>
      <c r="AX706" s="16"/>
      <c r="AY706" s="16"/>
      <c r="AZ706" s="16"/>
      <c r="BA706" s="16"/>
      <c r="BB706" s="16"/>
      <c r="BC706" s="16"/>
      <c r="BD706" s="16"/>
      <c r="BE706" s="16"/>
      <c r="BF706" s="16"/>
    </row>
    <row r="707" spans="5:58">
      <c r="E707" s="16"/>
      <c r="F707" s="16"/>
      <c r="G707" s="16"/>
      <c r="H707" s="16"/>
      <c r="I707" s="16"/>
      <c r="J707" s="16"/>
      <c r="K707" s="16"/>
      <c r="L707" s="16"/>
      <c r="M707" s="16"/>
      <c r="N707" s="16"/>
      <c r="O707" s="16"/>
      <c r="P707" s="16"/>
      <c r="Q707" s="16"/>
      <c r="R707" s="16"/>
      <c r="S707" s="16"/>
      <c r="T707" s="16"/>
      <c r="U707" s="16"/>
      <c r="V707" s="16"/>
      <c r="W707" s="16"/>
      <c r="X707" s="16"/>
      <c r="Y707" s="16"/>
      <c r="Z707" s="16"/>
      <c r="AA707" s="16"/>
      <c r="AB707" s="16"/>
      <c r="AC707" s="16"/>
      <c r="AD707" s="16"/>
      <c r="AE707" s="16"/>
      <c r="AF707" s="16"/>
      <c r="AG707" s="16"/>
      <c r="AH707" s="16"/>
      <c r="AI707" s="16"/>
      <c r="AJ707" s="16"/>
      <c r="AK707" s="16"/>
      <c r="AL707" s="16"/>
      <c r="AM707" s="16"/>
      <c r="AN707" s="16"/>
      <c r="AO707" s="16"/>
      <c r="AP707" s="16"/>
      <c r="AQ707" s="16"/>
      <c r="AR707" s="16"/>
      <c r="AS707" s="16"/>
      <c r="AT707" s="16"/>
      <c r="AU707" s="16"/>
      <c r="AV707" s="16"/>
      <c r="AW707" s="16"/>
      <c r="AX707" s="16"/>
      <c r="AY707" s="16"/>
      <c r="AZ707" s="16"/>
      <c r="BA707" s="16"/>
      <c r="BB707" s="16"/>
      <c r="BC707" s="16"/>
      <c r="BD707" s="16"/>
      <c r="BE707" s="16"/>
      <c r="BF707" s="16"/>
    </row>
    <row r="708" spans="5:58">
      <c r="E708" s="16"/>
      <c r="F708" s="16"/>
      <c r="G708" s="16"/>
      <c r="H708" s="16"/>
      <c r="I708" s="16"/>
      <c r="J708" s="16"/>
      <c r="K708" s="16"/>
      <c r="L708" s="16"/>
      <c r="M708" s="16"/>
      <c r="N708" s="16"/>
      <c r="O708" s="16"/>
      <c r="P708" s="16"/>
      <c r="Q708" s="16"/>
      <c r="R708" s="16"/>
      <c r="S708" s="16"/>
      <c r="T708" s="16"/>
      <c r="U708" s="16"/>
      <c r="V708" s="16"/>
      <c r="W708" s="16"/>
      <c r="X708" s="16"/>
      <c r="Y708" s="16"/>
      <c r="Z708" s="16"/>
      <c r="AA708" s="16"/>
      <c r="AB708" s="16"/>
      <c r="AC708" s="16"/>
      <c r="AD708" s="16"/>
      <c r="AE708" s="16"/>
      <c r="AF708" s="16"/>
      <c r="AG708" s="16"/>
      <c r="AH708" s="16"/>
      <c r="AI708" s="16"/>
      <c r="AJ708" s="16"/>
      <c r="AK708" s="16"/>
      <c r="AL708" s="16"/>
      <c r="AM708" s="16"/>
      <c r="AN708" s="16"/>
      <c r="AO708" s="16"/>
      <c r="AP708" s="16"/>
      <c r="AQ708" s="16"/>
      <c r="AR708" s="16"/>
      <c r="AS708" s="16"/>
      <c r="AT708" s="16"/>
      <c r="AU708" s="16"/>
      <c r="AV708" s="16"/>
      <c r="AW708" s="16"/>
      <c r="AX708" s="16"/>
      <c r="AY708" s="16"/>
      <c r="AZ708" s="16"/>
      <c r="BA708" s="16"/>
      <c r="BB708" s="16"/>
      <c r="BC708" s="16"/>
      <c r="BD708" s="16"/>
      <c r="BE708" s="16"/>
      <c r="BF708" s="16"/>
    </row>
    <row r="709" spans="5:58">
      <c r="E709" s="16"/>
      <c r="F709" s="16"/>
      <c r="G709" s="16"/>
      <c r="H709" s="16"/>
      <c r="I709" s="16"/>
      <c r="J709" s="16"/>
      <c r="K709" s="16"/>
      <c r="L709" s="16"/>
      <c r="M709" s="16"/>
      <c r="N709" s="16"/>
      <c r="O709" s="16"/>
      <c r="P709" s="16"/>
      <c r="Q709" s="16"/>
      <c r="R709" s="16"/>
      <c r="S709" s="16"/>
      <c r="T709" s="16"/>
      <c r="U709" s="16"/>
      <c r="V709" s="16"/>
      <c r="W709" s="16"/>
      <c r="X709" s="16"/>
      <c r="Y709" s="16"/>
      <c r="Z709" s="16"/>
      <c r="AA709" s="16"/>
      <c r="AB709" s="16"/>
      <c r="AC709" s="16"/>
      <c r="AD709" s="16"/>
      <c r="AE709" s="16"/>
      <c r="AF709" s="16"/>
      <c r="AG709" s="16"/>
      <c r="AH709" s="16"/>
      <c r="AI709" s="16"/>
      <c r="AJ709" s="16"/>
      <c r="AK709" s="16"/>
      <c r="AL709" s="16"/>
      <c r="AM709" s="16"/>
      <c r="AN709" s="16"/>
      <c r="AO709" s="16"/>
      <c r="AP709" s="16"/>
      <c r="AQ709" s="16"/>
      <c r="AR709" s="16"/>
      <c r="AS709" s="16"/>
      <c r="AT709" s="16"/>
      <c r="AU709" s="16"/>
      <c r="AV709" s="16"/>
      <c r="AW709" s="16"/>
      <c r="AX709" s="16"/>
      <c r="AY709" s="16"/>
      <c r="AZ709" s="16"/>
      <c r="BA709" s="16"/>
      <c r="BB709" s="16"/>
      <c r="BC709" s="16"/>
      <c r="BD709" s="16"/>
      <c r="BE709" s="16"/>
      <c r="BF709" s="16"/>
    </row>
    <row r="710" spans="5:58">
      <c r="E710" s="16"/>
      <c r="F710" s="16"/>
      <c r="G710" s="16"/>
      <c r="H710" s="16"/>
      <c r="I710" s="16"/>
      <c r="J710" s="16"/>
      <c r="K710" s="16"/>
      <c r="L710" s="16"/>
      <c r="M710" s="16"/>
      <c r="N710" s="16"/>
      <c r="O710" s="16"/>
      <c r="P710" s="16"/>
      <c r="Q710" s="16"/>
      <c r="R710" s="16"/>
      <c r="S710" s="16"/>
      <c r="T710" s="16"/>
      <c r="U710" s="16"/>
      <c r="V710" s="16"/>
      <c r="W710" s="16"/>
      <c r="X710" s="16"/>
      <c r="Y710" s="16"/>
      <c r="Z710" s="16"/>
      <c r="AA710" s="16"/>
      <c r="AB710" s="16"/>
      <c r="AC710" s="16"/>
      <c r="AD710" s="16"/>
      <c r="AE710" s="16"/>
      <c r="AF710" s="16"/>
      <c r="AG710" s="16"/>
      <c r="AH710" s="16"/>
      <c r="AI710" s="16"/>
      <c r="AJ710" s="16"/>
      <c r="AK710" s="16"/>
      <c r="AL710" s="16"/>
      <c r="AM710" s="16"/>
      <c r="AN710" s="16"/>
      <c r="AO710" s="16"/>
      <c r="AP710" s="16"/>
      <c r="AQ710" s="16"/>
      <c r="AR710" s="16"/>
      <c r="AS710" s="16"/>
      <c r="AT710" s="16"/>
      <c r="AU710" s="16"/>
      <c r="AV710" s="16"/>
      <c r="AW710" s="16"/>
      <c r="AX710" s="16"/>
      <c r="AY710" s="16"/>
      <c r="AZ710" s="16"/>
      <c r="BA710" s="16"/>
      <c r="BB710" s="16"/>
      <c r="BC710" s="16"/>
      <c r="BD710" s="16"/>
      <c r="BE710" s="16"/>
      <c r="BF710" s="16"/>
    </row>
    <row r="711" spans="5:58">
      <c r="E711" s="16"/>
      <c r="F711" s="16"/>
      <c r="G711" s="16"/>
      <c r="H711" s="16"/>
      <c r="I711" s="16"/>
      <c r="J711" s="16"/>
      <c r="K711" s="16"/>
      <c r="L711" s="16"/>
      <c r="M711" s="16"/>
      <c r="N711" s="16"/>
      <c r="O711" s="16"/>
      <c r="P711" s="16"/>
      <c r="Q711" s="16"/>
      <c r="R711" s="16"/>
      <c r="S711" s="16"/>
      <c r="T711" s="16"/>
      <c r="U711" s="16"/>
      <c r="V711" s="16"/>
      <c r="W711" s="16"/>
      <c r="X711" s="16"/>
      <c r="Y711" s="16"/>
      <c r="Z711" s="16"/>
      <c r="AA711" s="16"/>
      <c r="AB711" s="16"/>
      <c r="AC711" s="16"/>
      <c r="AD711" s="16"/>
      <c r="AE711" s="16"/>
      <c r="AF711" s="16"/>
      <c r="AG711" s="16"/>
      <c r="AH711" s="16"/>
      <c r="AI711" s="16"/>
      <c r="AJ711" s="16"/>
      <c r="AK711" s="16"/>
      <c r="AL711" s="16"/>
      <c r="AM711" s="16"/>
      <c r="AN711" s="16"/>
      <c r="AO711" s="16"/>
      <c r="AP711" s="16"/>
      <c r="AQ711" s="16"/>
      <c r="AR711" s="16"/>
      <c r="AS711" s="16"/>
      <c r="AT711" s="16"/>
      <c r="AU711" s="16"/>
      <c r="AV711" s="16"/>
      <c r="AW711" s="16"/>
      <c r="AX711" s="16"/>
      <c r="AY711" s="16"/>
      <c r="AZ711" s="16"/>
      <c r="BA711" s="16"/>
      <c r="BB711" s="16"/>
      <c r="BC711" s="16"/>
      <c r="BD711" s="16"/>
      <c r="BE711" s="16"/>
      <c r="BF711" s="16"/>
    </row>
    <row r="712" spans="5:58">
      <c r="E712" s="16"/>
      <c r="F712" s="16"/>
      <c r="G712" s="16"/>
      <c r="H712" s="16"/>
      <c r="I712" s="16"/>
      <c r="J712" s="16"/>
      <c r="K712" s="16"/>
      <c r="L712" s="16"/>
      <c r="M712" s="16"/>
      <c r="N712" s="16"/>
      <c r="O712" s="16"/>
      <c r="P712" s="16"/>
      <c r="Q712" s="16"/>
      <c r="R712" s="16"/>
      <c r="S712" s="16"/>
      <c r="T712" s="16"/>
      <c r="U712" s="16"/>
      <c r="V712" s="16"/>
      <c r="W712" s="16"/>
      <c r="X712" s="16"/>
      <c r="Y712" s="16"/>
      <c r="Z712" s="16"/>
      <c r="AA712" s="16"/>
      <c r="AB712" s="16"/>
      <c r="AC712" s="16"/>
      <c r="AD712" s="16"/>
      <c r="AE712" s="16"/>
      <c r="AF712" s="16"/>
      <c r="AG712" s="16"/>
      <c r="AH712" s="16"/>
      <c r="AI712" s="16"/>
      <c r="AJ712" s="16"/>
      <c r="AK712" s="16"/>
      <c r="AL712" s="16"/>
      <c r="AM712" s="16"/>
      <c r="AN712" s="16"/>
      <c r="AO712" s="16"/>
      <c r="AP712" s="16"/>
      <c r="AQ712" s="16"/>
      <c r="AR712" s="16"/>
      <c r="AS712" s="16"/>
      <c r="AT712" s="16"/>
      <c r="AU712" s="16"/>
      <c r="AV712" s="16"/>
      <c r="AW712" s="16"/>
      <c r="AX712" s="16"/>
      <c r="AY712" s="16"/>
      <c r="AZ712" s="16"/>
      <c r="BA712" s="16"/>
      <c r="BB712" s="16"/>
      <c r="BC712" s="16"/>
      <c r="BD712" s="16"/>
      <c r="BE712" s="16"/>
      <c r="BF712" s="16"/>
    </row>
    <row r="713" spans="5:58">
      <c r="E713" s="16"/>
      <c r="F713" s="16"/>
      <c r="G713" s="16"/>
      <c r="H713" s="16"/>
      <c r="I713" s="16"/>
      <c r="J713" s="16"/>
      <c r="K713" s="16"/>
      <c r="L713" s="16"/>
      <c r="M713" s="16"/>
      <c r="N713" s="16"/>
      <c r="O713" s="16"/>
      <c r="P713" s="16"/>
      <c r="Q713" s="16"/>
      <c r="R713" s="16"/>
      <c r="S713" s="16"/>
      <c r="T713" s="16"/>
      <c r="U713" s="16"/>
      <c r="V713" s="16"/>
      <c r="W713" s="16"/>
      <c r="X713" s="16"/>
      <c r="Y713" s="16"/>
      <c r="Z713" s="16"/>
      <c r="AA713" s="16"/>
      <c r="AB713" s="16"/>
      <c r="AC713" s="16"/>
      <c r="AD713" s="16"/>
      <c r="AE713" s="16"/>
      <c r="AF713" s="16"/>
      <c r="AG713" s="16"/>
      <c r="AH713" s="16"/>
      <c r="AI713" s="16"/>
      <c r="AJ713" s="16"/>
      <c r="AK713" s="16"/>
      <c r="AL713" s="16"/>
      <c r="AM713" s="16"/>
      <c r="AN713" s="16"/>
      <c r="AO713" s="16"/>
      <c r="AP713" s="16"/>
      <c r="AQ713" s="16"/>
      <c r="AR713" s="16"/>
      <c r="AS713" s="16"/>
      <c r="AT713" s="16"/>
      <c r="AU713" s="16"/>
      <c r="AV713" s="16"/>
      <c r="AW713" s="16"/>
      <c r="AX713" s="16"/>
      <c r="AY713" s="16"/>
      <c r="AZ713" s="16"/>
      <c r="BA713" s="16"/>
      <c r="BB713" s="16"/>
      <c r="BC713" s="16"/>
      <c r="BD713" s="16"/>
      <c r="BE713" s="16"/>
      <c r="BF713" s="16"/>
    </row>
    <row r="714" spans="5:58">
      <c r="E714" s="16"/>
      <c r="F714" s="16"/>
      <c r="G714" s="16"/>
      <c r="H714" s="16"/>
      <c r="I714" s="16"/>
      <c r="J714" s="16"/>
      <c r="K714" s="16"/>
      <c r="L714" s="16"/>
      <c r="M714" s="16"/>
      <c r="N714" s="16"/>
      <c r="O714" s="16"/>
      <c r="P714" s="16"/>
      <c r="Q714" s="16"/>
      <c r="R714" s="16"/>
      <c r="S714" s="16"/>
      <c r="T714" s="16"/>
      <c r="U714" s="16"/>
      <c r="V714" s="16"/>
      <c r="W714" s="16"/>
      <c r="X714" s="16"/>
      <c r="Y714" s="16"/>
      <c r="Z714" s="16"/>
      <c r="AA714" s="16"/>
      <c r="AB714" s="16"/>
      <c r="AC714" s="16"/>
      <c r="AD714" s="16"/>
      <c r="AE714" s="16"/>
      <c r="AF714" s="16"/>
      <c r="AG714" s="16"/>
      <c r="AH714" s="16"/>
      <c r="AI714" s="16"/>
      <c r="AJ714" s="16"/>
      <c r="AK714" s="16"/>
      <c r="AL714" s="16"/>
      <c r="AM714" s="16"/>
      <c r="AN714" s="16"/>
      <c r="AO714" s="16"/>
      <c r="AP714" s="16"/>
      <c r="AQ714" s="16"/>
      <c r="AR714" s="16"/>
      <c r="AS714" s="16"/>
      <c r="AT714" s="16"/>
      <c r="AU714" s="16"/>
      <c r="AV714" s="16"/>
      <c r="AW714" s="16"/>
      <c r="AX714" s="16"/>
      <c r="AY714" s="16"/>
      <c r="AZ714" s="16"/>
      <c r="BA714" s="16"/>
      <c r="BB714" s="16"/>
      <c r="BC714" s="16"/>
      <c r="BD714" s="16"/>
      <c r="BE714" s="16"/>
      <c r="BF714" s="16"/>
    </row>
    <row r="715" spans="5:58">
      <c r="E715" s="16"/>
      <c r="F715" s="16"/>
      <c r="G715" s="16"/>
      <c r="H715" s="16"/>
      <c r="I715" s="16"/>
      <c r="J715" s="16"/>
      <c r="K715" s="16"/>
      <c r="L715" s="16"/>
      <c r="M715" s="16"/>
      <c r="N715" s="16"/>
      <c r="O715" s="16"/>
      <c r="P715" s="16"/>
      <c r="Q715" s="16"/>
      <c r="R715" s="16"/>
      <c r="S715" s="16"/>
      <c r="T715" s="16"/>
      <c r="U715" s="16"/>
      <c r="V715" s="16"/>
      <c r="W715" s="16"/>
      <c r="X715" s="16"/>
      <c r="Y715" s="16"/>
      <c r="Z715" s="16"/>
      <c r="AA715" s="16"/>
      <c r="AB715" s="16"/>
      <c r="AC715" s="16"/>
      <c r="AD715" s="16"/>
      <c r="AE715" s="16"/>
      <c r="AF715" s="16"/>
      <c r="AG715" s="16"/>
      <c r="AH715" s="16"/>
      <c r="AI715" s="16"/>
      <c r="AJ715" s="16"/>
      <c r="AK715" s="16"/>
      <c r="AL715" s="16"/>
      <c r="AM715" s="16"/>
      <c r="AN715" s="16"/>
      <c r="AO715" s="16"/>
      <c r="AP715" s="16"/>
      <c r="AQ715" s="16"/>
      <c r="AR715" s="16"/>
      <c r="AS715" s="16"/>
      <c r="AT715" s="16"/>
      <c r="AU715" s="16"/>
      <c r="AV715" s="16"/>
      <c r="AW715" s="16"/>
      <c r="AX715" s="16"/>
      <c r="AY715" s="16"/>
      <c r="AZ715" s="16"/>
      <c r="BA715" s="16"/>
      <c r="BB715" s="16"/>
      <c r="BC715" s="16"/>
      <c r="BD715" s="16"/>
      <c r="BE715" s="16"/>
      <c r="BF715" s="16"/>
    </row>
    <row r="716" spans="5:58">
      <c r="E716" s="16"/>
      <c r="F716" s="16"/>
      <c r="G716" s="16"/>
      <c r="H716" s="16"/>
      <c r="I716" s="16"/>
      <c r="J716" s="16"/>
      <c r="K716" s="16"/>
      <c r="L716" s="16"/>
      <c r="M716" s="16"/>
      <c r="N716" s="16"/>
      <c r="O716" s="16"/>
      <c r="P716" s="16"/>
      <c r="Q716" s="16"/>
      <c r="R716" s="16"/>
      <c r="S716" s="16"/>
      <c r="T716" s="16"/>
      <c r="U716" s="16"/>
      <c r="V716" s="16"/>
      <c r="W716" s="16"/>
      <c r="X716" s="16"/>
      <c r="Y716" s="16"/>
      <c r="Z716" s="16"/>
      <c r="AA716" s="16"/>
      <c r="AB716" s="16"/>
      <c r="AC716" s="16"/>
      <c r="AD716" s="16"/>
      <c r="AE716" s="16"/>
      <c r="AF716" s="16"/>
      <c r="AG716" s="16"/>
      <c r="AH716" s="16"/>
      <c r="AI716" s="16"/>
      <c r="AJ716" s="16"/>
      <c r="AK716" s="16"/>
      <c r="AL716" s="16"/>
      <c r="AM716" s="16"/>
      <c r="AN716" s="16"/>
      <c r="AO716" s="16"/>
      <c r="AP716" s="16"/>
      <c r="AQ716" s="16"/>
      <c r="AR716" s="16"/>
      <c r="AS716" s="16"/>
      <c r="AT716" s="16"/>
      <c r="AU716" s="16"/>
      <c r="AV716" s="16"/>
      <c r="AW716" s="16"/>
      <c r="AX716" s="16"/>
      <c r="AY716" s="16"/>
      <c r="AZ716" s="16"/>
      <c r="BA716" s="16"/>
      <c r="BB716" s="16"/>
      <c r="BC716" s="16"/>
      <c r="BD716" s="16"/>
      <c r="BE716" s="16"/>
      <c r="BF716" s="16"/>
    </row>
    <row r="717" spans="5:58">
      <c r="E717" s="16"/>
      <c r="F717" s="16"/>
      <c r="G717" s="16"/>
      <c r="H717" s="16"/>
      <c r="I717" s="16"/>
      <c r="J717" s="16"/>
      <c r="K717" s="16"/>
      <c r="L717" s="16"/>
      <c r="M717" s="16"/>
      <c r="N717" s="16"/>
      <c r="O717" s="16"/>
      <c r="P717" s="16"/>
      <c r="Q717" s="16"/>
      <c r="R717" s="16"/>
      <c r="S717" s="16"/>
      <c r="T717" s="16"/>
      <c r="U717" s="16"/>
      <c r="V717" s="16"/>
      <c r="W717" s="16"/>
      <c r="X717" s="16"/>
      <c r="Y717" s="16"/>
      <c r="Z717" s="16"/>
      <c r="AA717" s="16"/>
      <c r="AB717" s="16"/>
      <c r="AC717" s="16"/>
      <c r="AD717" s="16"/>
      <c r="AE717" s="16"/>
      <c r="AF717" s="16"/>
      <c r="AG717" s="16"/>
      <c r="AH717" s="16"/>
      <c r="AI717" s="16"/>
      <c r="AJ717" s="16"/>
      <c r="AK717" s="16"/>
      <c r="AL717" s="16"/>
      <c r="AM717" s="16"/>
      <c r="AN717" s="16"/>
      <c r="AO717" s="16"/>
      <c r="AP717" s="16"/>
      <c r="AQ717" s="16"/>
      <c r="AR717" s="16"/>
      <c r="AS717" s="16"/>
      <c r="AT717" s="16"/>
      <c r="AU717" s="16"/>
      <c r="AV717" s="16"/>
      <c r="AW717" s="16"/>
      <c r="AX717" s="16"/>
      <c r="AY717" s="16"/>
      <c r="AZ717" s="16"/>
      <c r="BA717" s="16"/>
      <c r="BB717" s="16"/>
      <c r="BC717" s="16"/>
      <c r="BD717" s="16"/>
      <c r="BE717" s="16"/>
      <c r="BF717" s="16"/>
    </row>
    <row r="718" spans="5:58">
      <c r="E718" s="16"/>
      <c r="F718" s="16"/>
      <c r="G718" s="16"/>
      <c r="H718" s="16"/>
      <c r="I718" s="16"/>
      <c r="J718" s="16"/>
      <c r="K718" s="16"/>
      <c r="L718" s="16"/>
      <c r="M718" s="16"/>
      <c r="N718" s="16"/>
      <c r="O718" s="16"/>
      <c r="P718" s="16"/>
      <c r="Q718" s="16"/>
      <c r="R718" s="16"/>
      <c r="S718" s="16"/>
      <c r="T718" s="16"/>
      <c r="U718" s="16"/>
      <c r="V718" s="16"/>
      <c r="W718" s="16"/>
      <c r="X718" s="16"/>
      <c r="Y718" s="16"/>
      <c r="Z718" s="16"/>
      <c r="AA718" s="16"/>
      <c r="AB718" s="16"/>
      <c r="AC718" s="16"/>
      <c r="AD718" s="16"/>
      <c r="AE718" s="16"/>
      <c r="AF718" s="16"/>
      <c r="AG718" s="16"/>
      <c r="AH718" s="16"/>
      <c r="AI718" s="16"/>
      <c r="AJ718" s="16"/>
      <c r="AK718" s="16"/>
      <c r="AL718" s="16"/>
      <c r="AM718" s="16"/>
      <c r="AN718" s="16"/>
      <c r="AO718" s="16"/>
      <c r="AP718" s="16"/>
      <c r="AQ718" s="16"/>
      <c r="AR718" s="16"/>
      <c r="AS718" s="16"/>
      <c r="AT718" s="16"/>
      <c r="AU718" s="16"/>
      <c r="AV718" s="16"/>
      <c r="AW718" s="16"/>
      <c r="AX718" s="16"/>
      <c r="AY718" s="16"/>
      <c r="AZ718" s="16"/>
      <c r="BA718" s="16"/>
      <c r="BB718" s="16"/>
      <c r="BC718" s="16"/>
      <c r="BD718" s="16"/>
      <c r="BE718" s="16"/>
      <c r="BF718" s="16"/>
    </row>
    <row r="719" spans="5:58">
      <c r="E719" s="16"/>
      <c r="F719" s="16"/>
      <c r="G719" s="16"/>
      <c r="H719" s="16"/>
      <c r="I719" s="16"/>
      <c r="J719" s="16"/>
      <c r="K719" s="16"/>
      <c r="L719" s="16"/>
      <c r="M719" s="16"/>
      <c r="N719" s="16"/>
      <c r="O719" s="16"/>
      <c r="P719" s="16"/>
      <c r="Q719" s="16"/>
      <c r="R719" s="16"/>
      <c r="S719" s="16"/>
      <c r="T719" s="16"/>
      <c r="U719" s="16"/>
      <c r="V719" s="16"/>
      <c r="W719" s="16"/>
      <c r="X719" s="16"/>
      <c r="Y719" s="16"/>
      <c r="Z719" s="16"/>
      <c r="AA719" s="16"/>
      <c r="AB719" s="16"/>
      <c r="AC719" s="16"/>
      <c r="AD719" s="16"/>
      <c r="AE719" s="16"/>
      <c r="AF719" s="16"/>
      <c r="AG719" s="16"/>
      <c r="AH719" s="16"/>
      <c r="AI719" s="16"/>
      <c r="AJ719" s="16"/>
      <c r="AK719" s="16"/>
      <c r="AL719" s="16"/>
      <c r="AM719" s="16"/>
      <c r="AN719" s="16"/>
      <c r="AO719" s="16"/>
      <c r="AP719" s="16"/>
      <c r="AQ719" s="16"/>
      <c r="AR719" s="16"/>
      <c r="AS719" s="16"/>
      <c r="AT719" s="16"/>
      <c r="AU719" s="16"/>
      <c r="AV719" s="16"/>
      <c r="AW719" s="16"/>
      <c r="AX719" s="16"/>
      <c r="AY719" s="16"/>
      <c r="AZ719" s="16"/>
      <c r="BA719" s="16"/>
      <c r="BB719" s="16"/>
      <c r="BC719" s="16"/>
      <c r="BD719" s="16"/>
      <c r="BE719" s="16"/>
      <c r="BF719" s="16"/>
    </row>
    <row r="720" spans="5:58">
      <c r="E720" s="16"/>
      <c r="F720" s="16"/>
      <c r="G720" s="16"/>
      <c r="H720" s="16"/>
      <c r="I720" s="16"/>
      <c r="J720" s="16"/>
      <c r="K720" s="16"/>
      <c r="L720" s="16"/>
      <c r="M720" s="16"/>
      <c r="N720" s="16"/>
      <c r="O720" s="16"/>
      <c r="P720" s="16"/>
      <c r="Q720" s="16"/>
      <c r="R720" s="16"/>
      <c r="S720" s="16"/>
      <c r="T720" s="16"/>
      <c r="U720" s="16"/>
      <c r="V720" s="16"/>
      <c r="W720" s="16"/>
      <c r="X720" s="16"/>
      <c r="Y720" s="16"/>
      <c r="Z720" s="16"/>
      <c r="AA720" s="16"/>
      <c r="AB720" s="16"/>
      <c r="AC720" s="16"/>
      <c r="AD720" s="16"/>
      <c r="AE720" s="16"/>
      <c r="AF720" s="16"/>
      <c r="AG720" s="16"/>
      <c r="AH720" s="16"/>
      <c r="AI720" s="16"/>
      <c r="AJ720" s="16"/>
      <c r="AK720" s="16"/>
      <c r="AL720" s="16"/>
      <c r="AM720" s="16"/>
      <c r="AN720" s="16"/>
      <c r="AO720" s="16"/>
      <c r="AP720" s="16"/>
      <c r="AQ720" s="16"/>
      <c r="AR720" s="16"/>
      <c r="AS720" s="16"/>
      <c r="AT720" s="16"/>
      <c r="AU720" s="16"/>
      <c r="AV720" s="16"/>
      <c r="AW720" s="16"/>
      <c r="AX720" s="16"/>
      <c r="AY720" s="16"/>
      <c r="AZ720" s="16"/>
      <c r="BA720" s="16"/>
      <c r="BB720" s="16"/>
      <c r="BC720" s="16"/>
      <c r="BD720" s="16"/>
      <c r="BE720" s="16"/>
      <c r="BF720" s="16"/>
    </row>
    <row r="721" spans="5:58">
      <c r="E721" s="16"/>
      <c r="F721" s="16"/>
      <c r="G721" s="16"/>
      <c r="H721" s="16"/>
      <c r="I721" s="16"/>
      <c r="J721" s="16"/>
      <c r="K721" s="16"/>
      <c r="L721" s="16"/>
      <c r="M721" s="16"/>
      <c r="N721" s="16"/>
      <c r="O721" s="16"/>
      <c r="P721" s="16"/>
      <c r="Q721" s="16"/>
      <c r="R721" s="16"/>
      <c r="S721" s="16"/>
      <c r="T721" s="16"/>
      <c r="U721" s="16"/>
      <c r="V721" s="16"/>
      <c r="W721" s="16"/>
      <c r="X721" s="16"/>
      <c r="Y721" s="16"/>
      <c r="Z721" s="16"/>
      <c r="AA721" s="16"/>
      <c r="AB721" s="16"/>
      <c r="AC721" s="16"/>
      <c r="AD721" s="16"/>
      <c r="AE721" s="16"/>
      <c r="AF721" s="16"/>
      <c r="AG721" s="16"/>
      <c r="AH721" s="16"/>
      <c r="AI721" s="16"/>
      <c r="AJ721" s="16"/>
      <c r="AK721" s="16"/>
      <c r="AL721" s="16"/>
      <c r="AM721" s="16"/>
      <c r="AN721" s="16"/>
      <c r="AO721" s="16"/>
      <c r="AP721" s="16"/>
      <c r="AQ721" s="16"/>
      <c r="AR721" s="16"/>
      <c r="AS721" s="16"/>
      <c r="AT721" s="16"/>
      <c r="AU721" s="16"/>
      <c r="AV721" s="16"/>
      <c r="AW721" s="16"/>
      <c r="AX721" s="16"/>
      <c r="AY721" s="16"/>
      <c r="AZ721" s="16"/>
      <c r="BA721" s="16"/>
      <c r="BB721" s="16"/>
      <c r="BC721" s="16"/>
      <c r="BD721" s="16"/>
      <c r="BE721" s="16"/>
      <c r="BF721" s="16"/>
    </row>
    <row r="722" spans="5:58">
      <c r="E722" s="16"/>
      <c r="F722" s="16"/>
      <c r="G722" s="16"/>
      <c r="H722" s="16"/>
      <c r="I722" s="16"/>
      <c r="J722" s="16"/>
      <c r="K722" s="16"/>
      <c r="L722" s="16"/>
      <c r="M722" s="16"/>
      <c r="N722" s="16"/>
      <c r="O722" s="16"/>
      <c r="P722" s="16"/>
      <c r="Q722" s="16"/>
      <c r="R722" s="16"/>
      <c r="S722" s="16"/>
      <c r="T722" s="16"/>
      <c r="U722" s="16"/>
      <c r="V722" s="16"/>
      <c r="W722" s="16"/>
      <c r="X722" s="16"/>
      <c r="Y722" s="16"/>
      <c r="Z722" s="16"/>
      <c r="AA722" s="16"/>
      <c r="AB722" s="16"/>
      <c r="AC722" s="16"/>
      <c r="AD722" s="16"/>
      <c r="AE722" s="16"/>
      <c r="AF722" s="16"/>
      <c r="AG722" s="16"/>
      <c r="AH722" s="16"/>
      <c r="AI722" s="16"/>
      <c r="AJ722" s="16"/>
      <c r="AK722" s="16"/>
      <c r="AL722" s="16"/>
      <c r="AM722" s="16"/>
      <c r="AN722" s="16"/>
      <c r="AO722" s="16"/>
      <c r="AP722" s="16"/>
      <c r="AQ722" s="16"/>
      <c r="AR722" s="16"/>
      <c r="AS722" s="16"/>
      <c r="AT722" s="16"/>
      <c r="AU722" s="16"/>
      <c r="AV722" s="16"/>
      <c r="AW722" s="16"/>
      <c r="AX722" s="16"/>
      <c r="AY722" s="16"/>
      <c r="AZ722" s="16"/>
      <c r="BA722" s="16"/>
      <c r="BB722" s="16"/>
      <c r="BC722" s="16"/>
      <c r="BD722" s="16"/>
      <c r="BE722" s="16"/>
      <c r="BF722" s="16"/>
    </row>
    <row r="723" spans="5:58">
      <c r="E723" s="16"/>
      <c r="F723" s="16"/>
      <c r="G723" s="16"/>
      <c r="H723" s="16"/>
      <c r="I723" s="16"/>
      <c r="J723" s="16"/>
      <c r="K723" s="16"/>
      <c r="L723" s="16"/>
      <c r="M723" s="16"/>
      <c r="N723" s="16"/>
      <c r="O723" s="16"/>
      <c r="P723" s="16"/>
      <c r="Q723" s="16"/>
      <c r="R723" s="16"/>
      <c r="S723" s="16"/>
      <c r="T723" s="16"/>
      <c r="U723" s="16"/>
      <c r="V723" s="16"/>
      <c r="W723" s="16"/>
      <c r="X723" s="16"/>
      <c r="Y723" s="16"/>
      <c r="Z723" s="16"/>
      <c r="AA723" s="16"/>
      <c r="AB723" s="16"/>
      <c r="AC723" s="16"/>
      <c r="AD723" s="16"/>
      <c r="AE723" s="16"/>
      <c r="AF723" s="16"/>
      <c r="AG723" s="16"/>
      <c r="AH723" s="16"/>
      <c r="AI723" s="16"/>
      <c r="AJ723" s="16"/>
      <c r="AK723" s="16"/>
      <c r="AL723" s="16"/>
      <c r="AM723" s="16"/>
      <c r="AN723" s="16"/>
      <c r="AO723" s="16"/>
      <c r="AP723" s="16"/>
      <c r="AQ723" s="16"/>
      <c r="AR723" s="16"/>
      <c r="AS723" s="16"/>
      <c r="AT723" s="16"/>
      <c r="AU723" s="16"/>
      <c r="AV723" s="16"/>
      <c r="AW723" s="16"/>
      <c r="AX723" s="16"/>
      <c r="AY723" s="16"/>
      <c r="AZ723" s="16"/>
      <c r="BA723" s="16"/>
      <c r="BB723" s="16"/>
      <c r="BC723" s="16"/>
      <c r="BD723" s="16"/>
      <c r="BE723" s="16"/>
      <c r="BF723" s="16"/>
    </row>
    <row r="724" spans="5:58">
      <c r="E724" s="16"/>
      <c r="F724" s="16"/>
      <c r="G724" s="16"/>
      <c r="H724" s="16"/>
      <c r="I724" s="16"/>
      <c r="J724" s="16"/>
      <c r="K724" s="16"/>
      <c r="L724" s="16"/>
      <c r="M724" s="16"/>
      <c r="N724" s="16"/>
      <c r="O724" s="16"/>
      <c r="P724" s="16"/>
      <c r="Q724" s="16"/>
      <c r="R724" s="16"/>
      <c r="S724" s="16"/>
      <c r="T724" s="16"/>
      <c r="U724" s="16"/>
      <c r="V724" s="16"/>
      <c r="W724" s="16"/>
      <c r="X724" s="16"/>
      <c r="Y724" s="16"/>
      <c r="Z724" s="16"/>
      <c r="AA724" s="16"/>
      <c r="AB724" s="16"/>
      <c r="AC724" s="16"/>
      <c r="AD724" s="16"/>
      <c r="AE724" s="16"/>
      <c r="AF724" s="16"/>
      <c r="AG724" s="16"/>
      <c r="AH724" s="16"/>
      <c r="AI724" s="16"/>
      <c r="AJ724" s="16"/>
      <c r="AK724" s="16"/>
      <c r="AL724" s="16"/>
      <c r="AM724" s="16"/>
      <c r="AN724" s="16"/>
      <c r="AO724" s="16"/>
      <c r="AP724" s="16"/>
      <c r="AQ724" s="16"/>
      <c r="AR724" s="16"/>
      <c r="AS724" s="16"/>
      <c r="AT724" s="16"/>
      <c r="AU724" s="16"/>
      <c r="AV724" s="16"/>
      <c r="AW724" s="16"/>
      <c r="AX724" s="16"/>
      <c r="AY724" s="16"/>
      <c r="AZ724" s="16"/>
      <c r="BA724" s="16"/>
      <c r="BB724" s="16"/>
      <c r="BC724" s="16"/>
      <c r="BD724" s="16"/>
      <c r="BE724" s="16"/>
      <c r="BF724" s="16"/>
    </row>
    <row r="725" spans="5:58">
      <c r="E725" s="16"/>
      <c r="F725" s="16"/>
      <c r="G725" s="16"/>
      <c r="H725" s="16"/>
      <c r="I725" s="16"/>
      <c r="J725" s="16"/>
      <c r="K725" s="16"/>
      <c r="L725" s="16"/>
      <c r="M725" s="16"/>
      <c r="N725" s="16"/>
      <c r="O725" s="16"/>
      <c r="P725" s="16"/>
      <c r="Q725" s="16"/>
      <c r="R725" s="16"/>
      <c r="S725" s="16"/>
      <c r="T725" s="16"/>
      <c r="U725" s="16"/>
      <c r="V725" s="16"/>
      <c r="W725" s="16"/>
      <c r="X725" s="16"/>
      <c r="Y725" s="16"/>
      <c r="Z725" s="16"/>
      <c r="AA725" s="16"/>
      <c r="AB725" s="16"/>
      <c r="AC725" s="16"/>
      <c r="AD725" s="16"/>
      <c r="AE725" s="16"/>
      <c r="AF725" s="16"/>
      <c r="AG725" s="16"/>
      <c r="AH725" s="16"/>
      <c r="AI725" s="16"/>
      <c r="AJ725" s="16"/>
      <c r="AK725" s="16"/>
      <c r="AL725" s="16"/>
      <c r="AM725" s="16"/>
      <c r="AN725" s="16"/>
      <c r="AO725" s="16"/>
      <c r="AP725" s="16"/>
      <c r="AQ725" s="16"/>
      <c r="AR725" s="16"/>
      <c r="AS725" s="16"/>
      <c r="AT725" s="16"/>
      <c r="AU725" s="16"/>
      <c r="AV725" s="16"/>
      <c r="AW725" s="16"/>
      <c r="AX725" s="16"/>
      <c r="AY725" s="16"/>
      <c r="AZ725" s="16"/>
      <c r="BA725" s="16"/>
      <c r="BB725" s="16"/>
      <c r="BC725" s="16"/>
      <c r="BD725" s="16"/>
      <c r="BE725" s="16"/>
      <c r="BF725" s="16"/>
    </row>
    <row r="726" spans="5:58">
      <c r="E726" s="16"/>
      <c r="F726" s="16"/>
      <c r="G726" s="16"/>
      <c r="H726" s="16"/>
      <c r="I726" s="16"/>
      <c r="J726" s="16"/>
      <c r="K726" s="16"/>
      <c r="L726" s="16"/>
      <c r="M726" s="16"/>
      <c r="N726" s="16"/>
      <c r="O726" s="16"/>
      <c r="P726" s="16"/>
      <c r="Q726" s="16"/>
      <c r="R726" s="16"/>
      <c r="S726" s="16"/>
      <c r="T726" s="16"/>
      <c r="U726" s="16"/>
      <c r="V726" s="16"/>
      <c r="W726" s="16"/>
      <c r="X726" s="16"/>
      <c r="Y726" s="16"/>
      <c r="Z726" s="16"/>
      <c r="AA726" s="16"/>
      <c r="AB726" s="16"/>
      <c r="AC726" s="16"/>
      <c r="AD726" s="16"/>
      <c r="AE726" s="16"/>
      <c r="AF726" s="16"/>
      <c r="AG726" s="16"/>
      <c r="AH726" s="16"/>
      <c r="AI726" s="16"/>
      <c r="AJ726" s="16"/>
      <c r="AK726" s="16"/>
      <c r="AL726" s="16"/>
      <c r="AM726" s="16"/>
      <c r="AN726" s="16"/>
      <c r="AO726" s="16"/>
      <c r="AP726" s="16"/>
      <c r="AQ726" s="16"/>
      <c r="AR726" s="16"/>
      <c r="AS726" s="16"/>
      <c r="AT726" s="16"/>
      <c r="AU726" s="16"/>
      <c r="AV726" s="16"/>
      <c r="AW726" s="16"/>
      <c r="AX726" s="16"/>
      <c r="AY726" s="16"/>
      <c r="AZ726" s="16"/>
      <c r="BA726" s="16"/>
      <c r="BB726" s="16"/>
      <c r="BC726" s="16"/>
      <c r="BD726" s="16"/>
      <c r="BE726" s="16"/>
      <c r="BF726" s="16"/>
    </row>
    <row r="727" spans="5:58">
      <c r="E727" s="16"/>
      <c r="F727" s="16"/>
      <c r="G727" s="16"/>
      <c r="H727" s="16"/>
      <c r="I727" s="16"/>
      <c r="J727" s="16"/>
      <c r="K727" s="16"/>
      <c r="L727" s="16"/>
      <c r="M727" s="16"/>
      <c r="N727" s="16"/>
      <c r="O727" s="16"/>
      <c r="P727" s="16"/>
      <c r="Q727" s="16"/>
      <c r="R727" s="16"/>
      <c r="S727" s="16"/>
      <c r="T727" s="16"/>
      <c r="U727" s="16"/>
      <c r="V727" s="16"/>
      <c r="W727" s="16"/>
      <c r="X727" s="16"/>
      <c r="Y727" s="16"/>
      <c r="Z727" s="16"/>
      <c r="AA727" s="16"/>
      <c r="AB727" s="16"/>
      <c r="AC727" s="16"/>
      <c r="AD727" s="16"/>
      <c r="AE727" s="16"/>
      <c r="AF727" s="16"/>
      <c r="AG727" s="16"/>
      <c r="AH727" s="16"/>
      <c r="AI727" s="16"/>
      <c r="AJ727" s="16"/>
      <c r="AK727" s="16"/>
      <c r="AL727" s="16"/>
      <c r="AM727" s="16"/>
      <c r="AN727" s="16"/>
      <c r="AO727" s="16"/>
      <c r="AP727" s="16"/>
      <c r="AQ727" s="16"/>
      <c r="AR727" s="16"/>
      <c r="AS727" s="16"/>
      <c r="AT727" s="16"/>
      <c r="AU727" s="16"/>
      <c r="AV727" s="16"/>
      <c r="AW727" s="16"/>
      <c r="AX727" s="16"/>
      <c r="AY727" s="16"/>
      <c r="AZ727" s="16"/>
      <c r="BA727" s="16"/>
      <c r="BB727" s="16"/>
      <c r="BC727" s="16"/>
      <c r="BD727" s="16"/>
      <c r="BE727" s="16"/>
      <c r="BF727" s="16"/>
    </row>
    <row r="728" spans="5:58">
      <c r="E728" s="16"/>
      <c r="F728" s="16"/>
      <c r="G728" s="16"/>
      <c r="H728" s="16"/>
      <c r="I728" s="16"/>
      <c r="J728" s="16"/>
      <c r="K728" s="16"/>
      <c r="L728" s="16"/>
      <c r="M728" s="16"/>
      <c r="N728" s="16"/>
      <c r="O728" s="16"/>
      <c r="P728" s="16"/>
      <c r="Q728" s="16"/>
      <c r="R728" s="16"/>
      <c r="S728" s="16"/>
      <c r="T728" s="16"/>
      <c r="U728" s="16"/>
      <c r="V728" s="16"/>
      <c r="W728" s="16"/>
      <c r="X728" s="16"/>
      <c r="Y728" s="16"/>
      <c r="Z728" s="16"/>
      <c r="AA728" s="16"/>
      <c r="AB728" s="16"/>
      <c r="AC728" s="16"/>
      <c r="AD728" s="16"/>
      <c r="AE728" s="16"/>
      <c r="AF728" s="16"/>
      <c r="AG728" s="16"/>
      <c r="AH728" s="16"/>
      <c r="AI728" s="16"/>
      <c r="AJ728" s="16"/>
      <c r="AK728" s="16"/>
      <c r="AL728" s="16"/>
      <c r="AM728" s="16"/>
      <c r="AN728" s="16"/>
      <c r="AO728" s="16"/>
      <c r="AP728" s="16"/>
      <c r="AQ728" s="16"/>
      <c r="AR728" s="16"/>
      <c r="AS728" s="16"/>
      <c r="AT728" s="16"/>
      <c r="AU728" s="16"/>
      <c r="AV728" s="16"/>
      <c r="AW728" s="16"/>
      <c r="AX728" s="16"/>
      <c r="AY728" s="16"/>
      <c r="AZ728" s="16"/>
      <c r="BA728" s="16"/>
      <c r="BB728" s="16"/>
      <c r="BC728" s="16"/>
      <c r="BD728" s="16"/>
      <c r="BE728" s="16"/>
      <c r="BF728" s="16"/>
    </row>
    <row r="729" spans="5:58">
      <c r="E729" s="16"/>
      <c r="F729" s="16"/>
      <c r="G729" s="16"/>
      <c r="H729" s="16"/>
      <c r="I729" s="16"/>
      <c r="J729" s="16"/>
      <c r="K729" s="16"/>
      <c r="L729" s="16"/>
      <c r="M729" s="16"/>
      <c r="N729" s="16"/>
      <c r="O729" s="16"/>
      <c r="P729" s="16"/>
      <c r="Q729" s="16"/>
      <c r="R729" s="16"/>
      <c r="S729" s="16"/>
      <c r="T729" s="16"/>
      <c r="U729" s="16"/>
      <c r="V729" s="16"/>
      <c r="W729" s="16"/>
      <c r="X729" s="16"/>
      <c r="Y729" s="16"/>
      <c r="Z729" s="16"/>
      <c r="AA729" s="16"/>
      <c r="AB729" s="16"/>
      <c r="AC729" s="16"/>
      <c r="AD729" s="16"/>
      <c r="AE729" s="16"/>
      <c r="AF729" s="16"/>
      <c r="AG729" s="16"/>
      <c r="AH729" s="16"/>
      <c r="AI729" s="16"/>
      <c r="AJ729" s="16"/>
      <c r="AK729" s="16"/>
      <c r="AL729" s="16"/>
      <c r="AM729" s="16"/>
      <c r="AN729" s="16"/>
      <c r="AO729" s="16"/>
      <c r="AP729" s="16"/>
      <c r="AQ729" s="16"/>
      <c r="AR729" s="16"/>
      <c r="AS729" s="16"/>
      <c r="AT729" s="16"/>
      <c r="AU729" s="16"/>
      <c r="AV729" s="16"/>
      <c r="AW729" s="16"/>
      <c r="AX729" s="16"/>
      <c r="AY729" s="16"/>
      <c r="AZ729" s="16"/>
      <c r="BA729" s="16"/>
      <c r="BB729" s="16"/>
      <c r="BC729" s="16"/>
      <c r="BD729" s="16"/>
      <c r="BE729" s="16"/>
      <c r="BF729" s="16"/>
    </row>
    <row r="730" spans="5:58">
      <c r="E730" s="16"/>
      <c r="F730" s="16"/>
      <c r="G730" s="16"/>
      <c r="H730" s="16"/>
      <c r="I730" s="16"/>
      <c r="J730" s="16"/>
      <c r="K730" s="16"/>
      <c r="L730" s="16"/>
      <c r="M730" s="16"/>
      <c r="N730" s="16"/>
      <c r="O730" s="16"/>
      <c r="P730" s="16"/>
      <c r="Q730" s="16"/>
      <c r="R730" s="16"/>
      <c r="S730" s="16"/>
      <c r="T730" s="16"/>
      <c r="U730" s="16"/>
      <c r="V730" s="16"/>
      <c r="W730" s="16"/>
      <c r="X730" s="16"/>
      <c r="Y730" s="16"/>
      <c r="Z730" s="16"/>
      <c r="AA730" s="16"/>
      <c r="AB730" s="16"/>
      <c r="AC730" s="16"/>
      <c r="AD730" s="16"/>
      <c r="AE730" s="16"/>
      <c r="AF730" s="16"/>
      <c r="AG730" s="16"/>
      <c r="AH730" s="16"/>
      <c r="AI730" s="16"/>
      <c r="AJ730" s="16"/>
      <c r="AK730" s="16"/>
      <c r="AL730" s="16"/>
      <c r="AM730" s="16"/>
      <c r="AN730" s="16"/>
      <c r="AO730" s="16"/>
      <c r="AP730" s="16"/>
      <c r="AQ730" s="16"/>
      <c r="AR730" s="16"/>
      <c r="AS730" s="16"/>
      <c r="AT730" s="16"/>
      <c r="AU730" s="16"/>
      <c r="AV730" s="16"/>
      <c r="AW730" s="16"/>
      <c r="AX730" s="16"/>
      <c r="AY730" s="16"/>
      <c r="AZ730" s="16"/>
      <c r="BA730" s="16"/>
      <c r="BB730" s="16"/>
      <c r="BC730" s="16"/>
      <c r="BD730" s="16"/>
      <c r="BE730" s="16"/>
      <c r="BF730" s="16"/>
    </row>
    <row r="731" spans="5:58">
      <c r="E731" s="16"/>
      <c r="F731" s="16"/>
      <c r="G731" s="16"/>
      <c r="H731" s="16"/>
      <c r="I731" s="16"/>
      <c r="J731" s="16"/>
      <c r="K731" s="16"/>
      <c r="L731" s="16"/>
      <c r="M731" s="16"/>
      <c r="N731" s="16"/>
      <c r="O731" s="16"/>
      <c r="P731" s="16"/>
      <c r="Q731" s="16"/>
      <c r="R731" s="16"/>
      <c r="S731" s="16"/>
      <c r="T731" s="16"/>
      <c r="U731" s="16"/>
      <c r="V731" s="16"/>
      <c r="W731" s="16"/>
      <c r="X731" s="16"/>
      <c r="Y731" s="16"/>
      <c r="Z731" s="16"/>
      <c r="AA731" s="16"/>
      <c r="AB731" s="16"/>
      <c r="AC731" s="16"/>
      <c r="AD731" s="16"/>
      <c r="AE731" s="16"/>
      <c r="AF731" s="16"/>
      <c r="AG731" s="16"/>
      <c r="AH731" s="16"/>
      <c r="AI731" s="16"/>
      <c r="AJ731" s="16"/>
      <c r="AK731" s="16"/>
      <c r="AL731" s="16"/>
      <c r="AM731" s="16"/>
      <c r="AN731" s="16"/>
      <c r="AO731" s="16"/>
      <c r="AP731" s="16"/>
      <c r="AQ731" s="16"/>
      <c r="AR731" s="16"/>
      <c r="AS731" s="16"/>
      <c r="AT731" s="16"/>
      <c r="AU731" s="16"/>
      <c r="AV731" s="16"/>
      <c r="AW731" s="16"/>
      <c r="AX731" s="16"/>
      <c r="AY731" s="16"/>
      <c r="AZ731" s="16"/>
      <c r="BA731" s="16"/>
      <c r="BB731" s="16"/>
      <c r="BC731" s="16"/>
      <c r="BD731" s="16"/>
      <c r="BE731" s="16"/>
      <c r="BF731" s="16"/>
    </row>
    <row r="732" spans="5:58">
      <c r="E732" s="16"/>
      <c r="F732" s="16"/>
      <c r="G732" s="16"/>
      <c r="H732" s="16"/>
      <c r="I732" s="16"/>
      <c r="J732" s="16"/>
      <c r="K732" s="16"/>
      <c r="L732" s="16"/>
      <c r="M732" s="16"/>
      <c r="N732" s="16"/>
      <c r="O732" s="16"/>
      <c r="P732" s="16"/>
      <c r="Q732" s="16"/>
      <c r="R732" s="16"/>
      <c r="S732" s="16"/>
      <c r="T732" s="16"/>
      <c r="U732" s="16"/>
      <c r="V732" s="16"/>
      <c r="W732" s="16"/>
      <c r="X732" s="16"/>
      <c r="Y732" s="16"/>
      <c r="Z732" s="16"/>
      <c r="AA732" s="16"/>
      <c r="AB732" s="16"/>
      <c r="AC732" s="16"/>
      <c r="AD732" s="16"/>
      <c r="AE732" s="16"/>
      <c r="AF732" s="16"/>
      <c r="AG732" s="16"/>
      <c r="AH732" s="16"/>
      <c r="AI732" s="16"/>
      <c r="AJ732" s="16"/>
      <c r="AK732" s="16"/>
      <c r="AL732" s="16"/>
      <c r="AM732" s="16"/>
      <c r="AN732" s="16"/>
      <c r="AO732" s="16"/>
      <c r="AP732" s="16"/>
      <c r="AQ732" s="16"/>
      <c r="AR732" s="16"/>
      <c r="AS732" s="16"/>
      <c r="AT732" s="16"/>
      <c r="AU732" s="16"/>
      <c r="AV732" s="16"/>
      <c r="AW732" s="16"/>
      <c r="AX732" s="16"/>
      <c r="AY732" s="16"/>
      <c r="AZ732" s="16"/>
      <c r="BA732" s="16"/>
      <c r="BB732" s="16"/>
      <c r="BC732" s="16"/>
      <c r="BD732" s="16"/>
      <c r="BE732" s="16"/>
      <c r="BF732" s="16"/>
    </row>
    <row r="733" spans="5:58">
      <c r="E733" s="16"/>
      <c r="F733" s="16"/>
      <c r="G733" s="16"/>
      <c r="H733" s="16"/>
      <c r="I733" s="16"/>
      <c r="J733" s="16"/>
      <c r="K733" s="16"/>
      <c r="L733" s="16"/>
      <c r="M733" s="16"/>
      <c r="N733" s="16"/>
      <c r="O733" s="16"/>
      <c r="P733" s="16"/>
      <c r="Q733" s="16"/>
      <c r="R733" s="16"/>
      <c r="S733" s="16"/>
      <c r="T733" s="16"/>
      <c r="U733" s="16"/>
      <c r="V733" s="16"/>
      <c r="W733" s="16"/>
      <c r="X733" s="16"/>
      <c r="Y733" s="16"/>
      <c r="Z733" s="16"/>
      <c r="AA733" s="16"/>
      <c r="AB733" s="16"/>
      <c r="AC733" s="16"/>
      <c r="AD733" s="16"/>
      <c r="AE733" s="16"/>
      <c r="AF733" s="16"/>
      <c r="AG733" s="16"/>
      <c r="AH733" s="16"/>
      <c r="AI733" s="16"/>
      <c r="AJ733" s="16"/>
      <c r="AK733" s="16"/>
      <c r="AL733" s="16"/>
      <c r="AM733" s="16"/>
      <c r="AN733" s="16"/>
      <c r="AO733" s="16"/>
      <c r="AP733" s="16"/>
      <c r="AQ733" s="16"/>
      <c r="AR733" s="16"/>
      <c r="AS733" s="16"/>
      <c r="AT733" s="16"/>
      <c r="AU733" s="16"/>
      <c r="AV733" s="16"/>
      <c r="AW733" s="16"/>
      <c r="AX733" s="16"/>
      <c r="AY733" s="16"/>
      <c r="AZ733" s="16"/>
      <c r="BA733" s="16"/>
      <c r="BB733" s="16"/>
      <c r="BC733" s="16"/>
      <c r="BD733" s="16"/>
      <c r="BE733" s="16"/>
      <c r="BF733" s="16"/>
    </row>
    <row r="734" spans="5:58">
      <c r="E734" s="16"/>
      <c r="F734" s="16"/>
      <c r="G734" s="16"/>
      <c r="H734" s="16"/>
      <c r="I734" s="16"/>
      <c r="J734" s="16"/>
      <c r="K734" s="16"/>
      <c r="L734" s="16"/>
      <c r="M734" s="16"/>
      <c r="N734" s="16"/>
      <c r="O734" s="16"/>
      <c r="P734" s="16"/>
      <c r="Q734" s="16"/>
      <c r="R734" s="16"/>
      <c r="S734" s="16"/>
      <c r="T734" s="16"/>
      <c r="U734" s="16"/>
      <c r="V734" s="16"/>
      <c r="W734" s="16"/>
      <c r="X734" s="16"/>
      <c r="Y734" s="16"/>
      <c r="Z734" s="16"/>
      <c r="AA734" s="16"/>
      <c r="AB734" s="16"/>
      <c r="AC734" s="16"/>
      <c r="AD734" s="16"/>
      <c r="AE734" s="16"/>
      <c r="AF734" s="16"/>
      <c r="AG734" s="16"/>
      <c r="AH734" s="16"/>
      <c r="AI734" s="16"/>
      <c r="AJ734" s="16"/>
      <c r="AK734" s="16"/>
      <c r="AL734" s="16"/>
      <c r="AM734" s="16"/>
      <c r="AN734" s="16"/>
      <c r="AO734" s="16"/>
      <c r="AP734" s="16"/>
      <c r="AQ734" s="16"/>
      <c r="AR734" s="16"/>
      <c r="AS734" s="16"/>
      <c r="AT734" s="16"/>
      <c r="AU734" s="16"/>
      <c r="AV734" s="16"/>
      <c r="AW734" s="16"/>
      <c r="AX734" s="16"/>
      <c r="AY734" s="16"/>
      <c r="AZ734" s="16"/>
      <c r="BA734" s="16"/>
      <c r="BB734" s="16"/>
      <c r="BC734" s="16"/>
      <c r="BD734" s="16"/>
      <c r="BE734" s="16"/>
      <c r="BF734" s="16"/>
    </row>
    <row r="735" spans="5:58">
      <c r="E735" s="16"/>
      <c r="F735" s="16"/>
      <c r="G735" s="16"/>
      <c r="H735" s="16"/>
      <c r="I735" s="16"/>
      <c r="J735" s="16"/>
      <c r="K735" s="16"/>
      <c r="L735" s="16"/>
      <c r="M735" s="16"/>
      <c r="N735" s="16"/>
      <c r="O735" s="16"/>
      <c r="P735" s="16"/>
      <c r="Q735" s="16"/>
      <c r="R735" s="16"/>
      <c r="S735" s="16"/>
      <c r="T735" s="16"/>
      <c r="U735" s="16"/>
      <c r="V735" s="16"/>
      <c r="W735" s="16"/>
      <c r="X735" s="16"/>
      <c r="Y735" s="16"/>
      <c r="Z735" s="16"/>
      <c r="AA735" s="16"/>
      <c r="AB735" s="16"/>
      <c r="AC735" s="16"/>
      <c r="AD735" s="16"/>
      <c r="AE735" s="16"/>
      <c r="AF735" s="16"/>
      <c r="AG735" s="16"/>
      <c r="AH735" s="16"/>
      <c r="AI735" s="16"/>
      <c r="AJ735" s="16"/>
      <c r="AK735" s="16"/>
      <c r="AL735" s="16"/>
      <c r="AM735" s="16"/>
      <c r="AN735" s="16"/>
      <c r="AO735" s="16"/>
      <c r="AP735" s="16"/>
      <c r="AQ735" s="16"/>
      <c r="AR735" s="16"/>
      <c r="AS735" s="16"/>
      <c r="AT735" s="16"/>
      <c r="AU735" s="16"/>
      <c r="AV735" s="16"/>
      <c r="AW735" s="16"/>
      <c r="AX735" s="16"/>
      <c r="AY735" s="16"/>
      <c r="AZ735" s="16"/>
      <c r="BA735" s="16"/>
      <c r="BB735" s="16"/>
      <c r="BC735" s="16"/>
      <c r="BD735" s="16"/>
      <c r="BE735" s="16"/>
      <c r="BF735" s="16"/>
    </row>
    <row r="736" spans="5:58">
      <c r="E736" s="16"/>
      <c r="F736" s="16"/>
      <c r="G736" s="16"/>
      <c r="H736" s="16"/>
      <c r="I736" s="16"/>
      <c r="J736" s="16"/>
      <c r="K736" s="16"/>
      <c r="L736" s="16"/>
      <c r="M736" s="16"/>
      <c r="N736" s="16"/>
      <c r="O736" s="16"/>
      <c r="P736" s="16"/>
      <c r="Q736" s="16"/>
      <c r="R736" s="16"/>
      <c r="S736" s="16"/>
      <c r="T736" s="16"/>
      <c r="U736" s="16"/>
      <c r="V736" s="16"/>
      <c r="W736" s="16"/>
      <c r="X736" s="16"/>
      <c r="Y736" s="16"/>
      <c r="Z736" s="16"/>
      <c r="AA736" s="16"/>
      <c r="AB736" s="16"/>
      <c r="AC736" s="16"/>
      <c r="AD736" s="16"/>
      <c r="AE736" s="16"/>
      <c r="AF736" s="16"/>
      <c r="AG736" s="16"/>
      <c r="AH736" s="16"/>
      <c r="AI736" s="16"/>
      <c r="AJ736" s="16"/>
      <c r="AK736" s="16"/>
      <c r="AL736" s="16"/>
      <c r="AM736" s="16"/>
      <c r="AN736" s="16"/>
      <c r="AO736" s="16"/>
      <c r="AP736" s="16"/>
      <c r="AQ736" s="16"/>
      <c r="AR736" s="16"/>
      <c r="AS736" s="16"/>
      <c r="AT736" s="16"/>
      <c r="AU736" s="16"/>
      <c r="AV736" s="16"/>
      <c r="AW736" s="16"/>
      <c r="AX736" s="16"/>
      <c r="AY736" s="16"/>
      <c r="AZ736" s="16"/>
      <c r="BA736" s="16"/>
      <c r="BB736" s="16"/>
      <c r="BC736" s="16"/>
      <c r="BD736" s="16"/>
      <c r="BE736" s="16"/>
      <c r="BF736" s="16"/>
    </row>
    <row r="737" spans="5:58">
      <c r="E737" s="16"/>
      <c r="F737" s="16"/>
      <c r="G737" s="16"/>
      <c r="H737" s="16"/>
      <c r="I737" s="16"/>
      <c r="J737" s="16"/>
      <c r="K737" s="16"/>
      <c r="L737" s="16"/>
      <c r="M737" s="16"/>
      <c r="N737" s="16"/>
      <c r="O737" s="16"/>
      <c r="P737" s="16"/>
      <c r="Q737" s="16"/>
      <c r="R737" s="16"/>
      <c r="S737" s="16"/>
      <c r="T737" s="16"/>
      <c r="U737" s="16"/>
      <c r="V737" s="16"/>
      <c r="W737" s="16"/>
      <c r="X737" s="16"/>
      <c r="Y737" s="16"/>
      <c r="Z737" s="16"/>
      <c r="AA737" s="16"/>
      <c r="AB737" s="16"/>
      <c r="AC737" s="16"/>
      <c r="AD737" s="16"/>
      <c r="AE737" s="16"/>
      <c r="AF737" s="16"/>
      <c r="AG737" s="16"/>
      <c r="AH737" s="16"/>
      <c r="AI737" s="16"/>
      <c r="AJ737" s="16"/>
      <c r="AK737" s="16"/>
      <c r="AL737" s="16"/>
      <c r="AM737" s="16"/>
      <c r="AN737" s="16"/>
      <c r="AO737" s="16"/>
      <c r="AP737" s="16"/>
      <c r="AQ737" s="16"/>
      <c r="AR737" s="16"/>
      <c r="AS737" s="16"/>
      <c r="AT737" s="16"/>
      <c r="AU737" s="16"/>
      <c r="AV737" s="16"/>
      <c r="AW737" s="16"/>
      <c r="AX737" s="16"/>
      <c r="AY737" s="16"/>
      <c r="AZ737" s="16"/>
      <c r="BA737" s="16"/>
      <c r="BB737" s="16"/>
      <c r="BC737" s="16"/>
      <c r="BD737" s="16"/>
      <c r="BE737" s="16"/>
      <c r="BF737" s="16"/>
    </row>
    <row r="738" spans="5:58">
      <c r="E738" s="16"/>
      <c r="F738" s="16"/>
      <c r="G738" s="16"/>
      <c r="H738" s="16"/>
      <c r="I738" s="16"/>
      <c r="J738" s="16"/>
      <c r="K738" s="16"/>
      <c r="L738" s="16"/>
      <c r="M738" s="16"/>
      <c r="N738" s="16"/>
      <c r="O738" s="16"/>
      <c r="P738" s="16"/>
      <c r="Q738" s="16"/>
      <c r="R738" s="16"/>
      <c r="S738" s="16"/>
      <c r="T738" s="16"/>
      <c r="U738" s="16"/>
      <c r="V738" s="16"/>
      <c r="W738" s="16"/>
      <c r="X738" s="16"/>
      <c r="Y738" s="16"/>
      <c r="Z738" s="16"/>
      <c r="AA738" s="16"/>
      <c r="AB738" s="16"/>
      <c r="AC738" s="16"/>
      <c r="AD738" s="16"/>
      <c r="AE738" s="16"/>
      <c r="AF738" s="16"/>
      <c r="AG738" s="16"/>
      <c r="AH738" s="16"/>
      <c r="AI738" s="16"/>
      <c r="AJ738" s="16"/>
      <c r="AK738" s="16"/>
      <c r="AL738" s="16"/>
      <c r="AM738" s="16"/>
      <c r="AN738" s="16"/>
      <c r="AO738" s="16"/>
      <c r="AP738" s="16"/>
      <c r="AQ738" s="16"/>
      <c r="AR738" s="16"/>
      <c r="AS738" s="16"/>
      <c r="AT738" s="16"/>
      <c r="AU738" s="16"/>
      <c r="AV738" s="16"/>
      <c r="AW738" s="16"/>
      <c r="AX738" s="16"/>
      <c r="AY738" s="16"/>
      <c r="AZ738" s="16"/>
      <c r="BA738" s="16"/>
      <c r="BB738" s="16"/>
      <c r="BC738" s="16"/>
      <c r="BD738" s="16"/>
      <c r="BE738" s="16"/>
      <c r="BF738" s="16"/>
    </row>
    <row r="739" spans="5:58">
      <c r="E739" s="16"/>
      <c r="F739" s="16"/>
      <c r="G739" s="16"/>
      <c r="H739" s="16"/>
      <c r="I739" s="16"/>
      <c r="J739" s="16"/>
      <c r="K739" s="16"/>
      <c r="L739" s="16"/>
      <c r="M739" s="16"/>
      <c r="N739" s="16"/>
      <c r="O739" s="16"/>
      <c r="P739" s="16"/>
      <c r="Q739" s="16"/>
      <c r="R739" s="16"/>
      <c r="S739" s="16"/>
      <c r="T739" s="16"/>
      <c r="U739" s="16"/>
      <c r="V739" s="16"/>
      <c r="W739" s="16"/>
      <c r="X739" s="16"/>
      <c r="Y739" s="16"/>
      <c r="Z739" s="16"/>
      <c r="AA739" s="16"/>
      <c r="AB739" s="16"/>
      <c r="AC739" s="16"/>
      <c r="AD739" s="16"/>
      <c r="AE739" s="16"/>
      <c r="AF739" s="16"/>
      <c r="AG739" s="16"/>
      <c r="AH739" s="16"/>
      <c r="AI739" s="16"/>
      <c r="AJ739" s="16"/>
      <c r="AK739" s="16"/>
      <c r="AL739" s="16"/>
      <c r="AM739" s="16"/>
      <c r="AN739" s="16"/>
      <c r="AO739" s="16"/>
      <c r="AP739" s="16"/>
      <c r="AQ739" s="16"/>
      <c r="AR739" s="16"/>
      <c r="AS739" s="16"/>
      <c r="AT739" s="16"/>
      <c r="AU739" s="16"/>
      <c r="AV739" s="16"/>
      <c r="AW739" s="16"/>
      <c r="AX739" s="16"/>
      <c r="AY739" s="16"/>
      <c r="AZ739" s="16"/>
      <c r="BA739" s="16"/>
      <c r="BB739" s="16"/>
      <c r="BC739" s="16"/>
      <c r="BD739" s="16"/>
      <c r="BE739" s="16"/>
      <c r="BF739" s="16"/>
    </row>
    <row r="740" spans="5:58">
      <c r="E740" s="16"/>
      <c r="F740" s="16"/>
      <c r="G740" s="16"/>
      <c r="H740" s="16"/>
      <c r="I740" s="16"/>
      <c r="J740" s="16"/>
      <c r="K740" s="16"/>
      <c r="L740" s="16"/>
      <c r="M740" s="16"/>
      <c r="N740" s="16"/>
      <c r="O740" s="16"/>
      <c r="P740" s="16"/>
      <c r="Q740" s="16"/>
      <c r="R740" s="16"/>
      <c r="S740" s="16"/>
      <c r="T740" s="16"/>
      <c r="U740" s="16"/>
      <c r="V740" s="16"/>
      <c r="W740" s="16"/>
      <c r="X740" s="16"/>
      <c r="Y740" s="16"/>
      <c r="Z740" s="16"/>
      <c r="AA740" s="16"/>
      <c r="AB740" s="16"/>
      <c r="AC740" s="16"/>
      <c r="AD740" s="16"/>
      <c r="AE740" s="16"/>
      <c r="AF740" s="16"/>
      <c r="AG740" s="16"/>
      <c r="AH740" s="16"/>
      <c r="AI740" s="16"/>
      <c r="AJ740" s="16"/>
      <c r="AK740" s="16"/>
      <c r="AL740" s="16"/>
      <c r="AM740" s="16"/>
      <c r="AN740" s="16"/>
      <c r="AO740" s="16"/>
      <c r="AP740" s="16"/>
      <c r="AQ740" s="16"/>
      <c r="AR740" s="16"/>
      <c r="AS740" s="16"/>
      <c r="AT740" s="16"/>
      <c r="AU740" s="16"/>
      <c r="AV740" s="16"/>
      <c r="AW740" s="16"/>
      <c r="AX740" s="16"/>
      <c r="AY740" s="16"/>
      <c r="AZ740" s="16"/>
      <c r="BA740" s="16"/>
      <c r="BB740" s="16"/>
      <c r="BC740" s="16"/>
      <c r="BD740" s="16"/>
      <c r="BE740" s="16"/>
      <c r="BF740" s="16"/>
    </row>
    <row r="741" spans="5:58">
      <c r="E741" s="16"/>
      <c r="F741" s="16"/>
      <c r="G741" s="16"/>
      <c r="H741" s="16"/>
      <c r="I741" s="16"/>
      <c r="J741" s="16"/>
      <c r="K741" s="16"/>
      <c r="L741" s="16"/>
      <c r="M741" s="16"/>
      <c r="N741" s="16"/>
      <c r="O741" s="16"/>
      <c r="P741" s="16"/>
      <c r="Q741" s="16"/>
      <c r="R741" s="16"/>
      <c r="S741" s="16"/>
      <c r="T741" s="16"/>
      <c r="U741" s="16"/>
      <c r="V741" s="16"/>
      <c r="W741" s="16"/>
      <c r="X741" s="16"/>
      <c r="Y741" s="16"/>
      <c r="Z741" s="16"/>
      <c r="AA741" s="16"/>
      <c r="AB741" s="16"/>
      <c r="AC741" s="16"/>
      <c r="AD741" s="16"/>
      <c r="AE741" s="16"/>
      <c r="AF741" s="16"/>
      <c r="AG741" s="16"/>
      <c r="AH741" s="16"/>
      <c r="AI741" s="16"/>
      <c r="AJ741" s="16"/>
      <c r="AK741" s="16"/>
      <c r="AL741" s="16"/>
      <c r="AM741" s="16"/>
      <c r="AN741" s="16"/>
      <c r="AO741" s="16"/>
      <c r="AP741" s="16"/>
      <c r="AQ741" s="16"/>
      <c r="AR741" s="16"/>
      <c r="AS741" s="16"/>
      <c r="AT741" s="16"/>
      <c r="AU741" s="16"/>
      <c r="AV741" s="16"/>
      <c r="AW741" s="16"/>
      <c r="AX741" s="16"/>
      <c r="AY741" s="16"/>
      <c r="AZ741" s="16"/>
      <c r="BA741" s="16"/>
      <c r="BB741" s="16"/>
      <c r="BC741" s="16"/>
      <c r="BD741" s="16"/>
      <c r="BE741" s="16"/>
      <c r="BF741" s="16"/>
    </row>
    <row r="742" spans="5:58">
      <c r="E742" s="16"/>
      <c r="F742" s="16"/>
      <c r="G742" s="16"/>
      <c r="H742" s="16"/>
      <c r="I742" s="16"/>
      <c r="J742" s="16"/>
      <c r="K742" s="16"/>
      <c r="L742" s="16"/>
      <c r="M742" s="16"/>
      <c r="N742" s="16"/>
      <c r="O742" s="16"/>
      <c r="P742" s="16"/>
      <c r="Q742" s="16"/>
      <c r="R742" s="16"/>
      <c r="S742" s="16"/>
      <c r="T742" s="16"/>
      <c r="U742" s="16"/>
      <c r="V742" s="16"/>
      <c r="W742" s="16"/>
      <c r="X742" s="16"/>
      <c r="Y742" s="16"/>
      <c r="Z742" s="16"/>
      <c r="AA742" s="16"/>
      <c r="AB742" s="16"/>
      <c r="AC742" s="16"/>
      <c r="AD742" s="16"/>
      <c r="AE742" s="16"/>
      <c r="AF742" s="16"/>
      <c r="AG742" s="16"/>
      <c r="AH742" s="16"/>
      <c r="AI742" s="16"/>
      <c r="AJ742" s="16"/>
      <c r="AK742" s="16"/>
      <c r="AL742" s="16"/>
      <c r="AM742" s="16"/>
      <c r="AN742" s="16"/>
      <c r="AO742" s="16"/>
      <c r="AP742" s="16"/>
      <c r="AQ742" s="16"/>
      <c r="AR742" s="16"/>
      <c r="AS742" s="16"/>
      <c r="AT742" s="16"/>
      <c r="AU742" s="16"/>
      <c r="AV742" s="16"/>
      <c r="AW742" s="16"/>
      <c r="AX742" s="16"/>
      <c r="AY742" s="16"/>
      <c r="AZ742" s="16"/>
      <c r="BA742" s="16"/>
      <c r="BB742" s="16"/>
      <c r="BC742" s="16"/>
      <c r="BD742" s="16"/>
      <c r="BE742" s="16"/>
      <c r="BF742" s="16"/>
    </row>
    <row r="743" spans="5:58">
      <c r="E743" s="16"/>
      <c r="F743" s="16"/>
      <c r="G743" s="16"/>
      <c r="H743" s="16"/>
      <c r="I743" s="16"/>
      <c r="J743" s="16"/>
      <c r="K743" s="16"/>
      <c r="L743" s="16"/>
      <c r="M743" s="16"/>
      <c r="N743" s="16"/>
      <c r="O743" s="16"/>
      <c r="P743" s="16"/>
      <c r="Q743" s="16"/>
      <c r="R743" s="16"/>
      <c r="S743" s="16"/>
      <c r="T743" s="16"/>
      <c r="U743" s="16"/>
      <c r="V743" s="16"/>
      <c r="W743" s="16"/>
      <c r="X743" s="16"/>
      <c r="Y743" s="16"/>
      <c r="Z743" s="16"/>
      <c r="AA743" s="16"/>
      <c r="AB743" s="16"/>
      <c r="AC743" s="16"/>
      <c r="AD743" s="16"/>
      <c r="AE743" s="16"/>
      <c r="AF743" s="16"/>
      <c r="AG743" s="16"/>
      <c r="AH743" s="16"/>
      <c r="AI743" s="16"/>
      <c r="AJ743" s="16"/>
      <c r="AK743" s="16"/>
      <c r="AL743" s="16"/>
      <c r="AM743" s="16"/>
      <c r="AN743" s="16"/>
      <c r="AO743" s="16"/>
      <c r="AP743" s="16"/>
      <c r="AQ743" s="16"/>
      <c r="AR743" s="16"/>
      <c r="AS743" s="16"/>
      <c r="AT743" s="16"/>
      <c r="AU743" s="16"/>
      <c r="AV743" s="16"/>
      <c r="AW743" s="16"/>
      <c r="AX743" s="16"/>
      <c r="AY743" s="16"/>
      <c r="AZ743" s="16"/>
      <c r="BA743" s="16"/>
      <c r="BB743" s="16"/>
      <c r="BC743" s="16"/>
      <c r="BD743" s="16"/>
      <c r="BE743" s="16"/>
      <c r="BF743" s="16"/>
    </row>
    <row r="744" spans="5:58">
      <c r="E744" s="16"/>
      <c r="F744" s="16"/>
      <c r="G744" s="16"/>
      <c r="H744" s="16"/>
      <c r="I744" s="16"/>
      <c r="J744" s="16"/>
      <c r="K744" s="16"/>
      <c r="L744" s="16"/>
      <c r="M744" s="16"/>
      <c r="N744" s="16"/>
      <c r="O744" s="16"/>
      <c r="P744" s="16"/>
      <c r="Q744" s="16"/>
      <c r="R744" s="16"/>
      <c r="S744" s="16"/>
      <c r="T744" s="16"/>
      <c r="U744" s="16"/>
      <c r="V744" s="16"/>
      <c r="W744" s="16"/>
      <c r="X744" s="16"/>
      <c r="Y744" s="16"/>
      <c r="Z744" s="16"/>
      <c r="AA744" s="16"/>
      <c r="AB744" s="16"/>
      <c r="AC744" s="16"/>
      <c r="AD744" s="16"/>
      <c r="AE744" s="16"/>
      <c r="AF744" s="16"/>
      <c r="AG744" s="16"/>
      <c r="AH744" s="16"/>
      <c r="AI744" s="16"/>
      <c r="AJ744" s="16"/>
      <c r="AK744" s="16"/>
      <c r="AL744" s="16"/>
      <c r="AM744" s="16"/>
      <c r="AN744" s="16"/>
      <c r="AO744" s="16"/>
      <c r="AP744" s="16"/>
      <c r="AQ744" s="16"/>
      <c r="AR744" s="16"/>
      <c r="AS744" s="16"/>
      <c r="AT744" s="16"/>
      <c r="AU744" s="16"/>
      <c r="AV744" s="16"/>
      <c r="AW744" s="16"/>
      <c r="AX744" s="16"/>
      <c r="AY744" s="16"/>
      <c r="AZ744" s="16"/>
      <c r="BA744" s="16"/>
      <c r="BB744" s="16"/>
      <c r="BC744" s="16"/>
      <c r="BD744" s="16"/>
      <c r="BE744" s="16"/>
      <c r="BF744" s="16"/>
    </row>
    <row r="745" spans="5:58">
      <c r="E745" s="16"/>
      <c r="F745" s="16"/>
      <c r="G745" s="16"/>
      <c r="H745" s="16"/>
      <c r="I745" s="16"/>
      <c r="J745" s="16"/>
      <c r="K745" s="16"/>
      <c r="L745" s="16"/>
      <c r="M745" s="16"/>
      <c r="N745" s="16"/>
      <c r="O745" s="16"/>
      <c r="P745" s="16"/>
      <c r="Q745" s="16"/>
      <c r="R745" s="16"/>
      <c r="S745" s="16"/>
      <c r="T745" s="16"/>
      <c r="U745" s="16"/>
      <c r="V745" s="16"/>
      <c r="W745" s="16"/>
      <c r="X745" s="16"/>
      <c r="Y745" s="16"/>
      <c r="Z745" s="16"/>
      <c r="AA745" s="16"/>
      <c r="AB745" s="16"/>
      <c r="AC745" s="16"/>
      <c r="AD745" s="16"/>
      <c r="AE745" s="16"/>
      <c r="AF745" s="16"/>
      <c r="AG745" s="16"/>
      <c r="AH745" s="16"/>
      <c r="AI745" s="16"/>
      <c r="AJ745" s="16"/>
      <c r="AK745" s="16"/>
      <c r="AL745" s="16"/>
      <c r="AM745" s="16"/>
      <c r="AN745" s="16"/>
      <c r="AO745" s="16"/>
      <c r="AP745" s="16"/>
      <c r="AQ745" s="16"/>
      <c r="AR745" s="16"/>
      <c r="AS745" s="16"/>
      <c r="AT745" s="16"/>
      <c r="AU745" s="16"/>
      <c r="AV745" s="16"/>
      <c r="AW745" s="16"/>
      <c r="AX745" s="16"/>
      <c r="AY745" s="16"/>
      <c r="AZ745" s="16"/>
      <c r="BA745" s="16"/>
      <c r="BB745" s="16"/>
      <c r="BC745" s="16"/>
      <c r="BD745" s="16"/>
      <c r="BE745" s="16"/>
      <c r="BF745" s="16"/>
    </row>
    <row r="746" spans="5:58">
      <c r="E746" s="16"/>
      <c r="F746" s="16"/>
      <c r="G746" s="16"/>
      <c r="H746" s="16"/>
      <c r="I746" s="16"/>
      <c r="J746" s="16"/>
      <c r="K746" s="16"/>
      <c r="L746" s="16"/>
      <c r="M746" s="16"/>
      <c r="N746" s="16"/>
      <c r="O746" s="16"/>
      <c r="P746" s="16"/>
      <c r="Q746" s="16"/>
      <c r="R746" s="16"/>
      <c r="S746" s="16"/>
      <c r="T746" s="16"/>
      <c r="U746" s="16"/>
      <c r="V746" s="16"/>
      <c r="W746" s="16"/>
      <c r="X746" s="16"/>
      <c r="Y746" s="16"/>
      <c r="Z746" s="16"/>
      <c r="AA746" s="16"/>
      <c r="AB746" s="16"/>
      <c r="AC746" s="16"/>
      <c r="AD746" s="16"/>
      <c r="AE746" s="16"/>
      <c r="AF746" s="16"/>
      <c r="AG746" s="16"/>
      <c r="AH746" s="16"/>
      <c r="AI746" s="16"/>
      <c r="AJ746" s="16"/>
      <c r="AK746" s="16"/>
      <c r="AL746" s="16"/>
      <c r="AM746" s="16"/>
      <c r="AN746" s="16"/>
      <c r="AO746" s="16"/>
      <c r="AP746" s="16"/>
      <c r="AQ746" s="16"/>
      <c r="AR746" s="16"/>
      <c r="AS746" s="16"/>
      <c r="AT746" s="16"/>
      <c r="AU746" s="16"/>
      <c r="AV746" s="16"/>
      <c r="AW746" s="16"/>
      <c r="AX746" s="16"/>
      <c r="AY746" s="16"/>
      <c r="AZ746" s="16"/>
      <c r="BA746" s="16"/>
      <c r="BB746" s="16"/>
      <c r="BC746" s="16"/>
      <c r="BD746" s="16"/>
      <c r="BE746" s="16"/>
      <c r="BF746" s="16"/>
    </row>
    <row r="747" spans="5:58">
      <c r="E747" s="16"/>
      <c r="F747" s="16"/>
      <c r="G747" s="16"/>
      <c r="H747" s="16"/>
      <c r="I747" s="16"/>
      <c r="J747" s="16"/>
      <c r="K747" s="16"/>
      <c r="L747" s="16"/>
      <c r="M747" s="16"/>
      <c r="N747" s="16"/>
      <c r="O747" s="16"/>
      <c r="P747" s="16"/>
      <c r="Q747" s="16"/>
      <c r="R747" s="16"/>
      <c r="S747" s="16"/>
      <c r="T747" s="16"/>
      <c r="U747" s="16"/>
      <c r="V747" s="16"/>
      <c r="W747" s="16"/>
      <c r="X747" s="16"/>
      <c r="Y747" s="16"/>
      <c r="Z747" s="16"/>
      <c r="AA747" s="16"/>
      <c r="AB747" s="16"/>
      <c r="AC747" s="16"/>
      <c r="AD747" s="16"/>
      <c r="AE747" s="16"/>
      <c r="AF747" s="16"/>
      <c r="AG747" s="16"/>
      <c r="AH747" s="16"/>
      <c r="AI747" s="16"/>
      <c r="AJ747" s="16"/>
      <c r="AK747" s="16"/>
      <c r="AL747" s="16"/>
      <c r="AM747" s="16"/>
      <c r="AN747" s="16"/>
      <c r="AO747" s="16"/>
      <c r="AP747" s="16"/>
      <c r="AQ747" s="16"/>
      <c r="AR747" s="16"/>
      <c r="AS747" s="16"/>
      <c r="AT747" s="16"/>
      <c r="AU747" s="16"/>
      <c r="AV747" s="16"/>
      <c r="AW747" s="16"/>
      <c r="AX747" s="16"/>
      <c r="AY747" s="16"/>
      <c r="AZ747" s="16"/>
      <c r="BA747" s="16"/>
      <c r="BB747" s="16"/>
      <c r="BC747" s="16"/>
      <c r="BD747" s="16"/>
      <c r="BE747" s="16"/>
      <c r="BF747" s="16"/>
    </row>
    <row r="748" spans="5:58">
      <c r="E748" s="16"/>
      <c r="F748" s="16"/>
      <c r="G748" s="16"/>
      <c r="H748" s="16"/>
      <c r="I748" s="16"/>
      <c r="J748" s="16"/>
      <c r="K748" s="16"/>
      <c r="L748" s="16"/>
      <c r="M748" s="16"/>
      <c r="N748" s="16"/>
      <c r="O748" s="16"/>
      <c r="P748" s="16"/>
      <c r="Q748" s="16"/>
      <c r="R748" s="16"/>
      <c r="S748" s="16"/>
      <c r="T748" s="16"/>
      <c r="U748" s="16"/>
      <c r="V748" s="16"/>
      <c r="W748" s="16"/>
      <c r="X748" s="16"/>
      <c r="Y748" s="16"/>
      <c r="Z748" s="16"/>
      <c r="AA748" s="16"/>
      <c r="AB748" s="16"/>
      <c r="AC748" s="16"/>
      <c r="AD748" s="16"/>
      <c r="AE748" s="16"/>
      <c r="AF748" s="16"/>
      <c r="AG748" s="16"/>
      <c r="AH748" s="16"/>
      <c r="AI748" s="16"/>
      <c r="AJ748" s="16"/>
      <c r="AK748" s="16"/>
      <c r="AL748" s="16"/>
      <c r="AM748" s="16"/>
      <c r="AN748" s="16"/>
      <c r="AO748" s="16"/>
      <c r="AP748" s="16"/>
      <c r="AQ748" s="16"/>
      <c r="AR748" s="16"/>
      <c r="AS748" s="16"/>
      <c r="AT748" s="16"/>
      <c r="AU748" s="16"/>
      <c r="AV748" s="16"/>
      <c r="AW748" s="16"/>
      <c r="AX748" s="16"/>
      <c r="AY748" s="16"/>
      <c r="AZ748" s="16"/>
      <c r="BA748" s="16"/>
      <c r="BB748" s="16"/>
      <c r="BC748" s="16"/>
      <c r="BD748" s="16"/>
      <c r="BE748" s="16"/>
      <c r="BF748" s="16"/>
    </row>
    <row r="749" spans="5:58">
      <c r="E749" s="16"/>
      <c r="F749" s="16"/>
      <c r="G749" s="16"/>
      <c r="H749" s="16"/>
      <c r="I749" s="16"/>
      <c r="J749" s="16"/>
      <c r="K749" s="16"/>
      <c r="L749" s="16"/>
      <c r="M749" s="16"/>
      <c r="N749" s="16"/>
      <c r="O749" s="16"/>
      <c r="P749" s="16"/>
      <c r="Q749" s="16"/>
      <c r="R749" s="16"/>
      <c r="S749" s="16"/>
      <c r="T749" s="16"/>
      <c r="U749" s="16"/>
      <c r="V749" s="16"/>
      <c r="W749" s="16"/>
      <c r="X749" s="16"/>
      <c r="Y749" s="16"/>
      <c r="Z749" s="16"/>
      <c r="AA749" s="16"/>
      <c r="AB749" s="16"/>
      <c r="AC749" s="16"/>
      <c r="AD749" s="16"/>
      <c r="AE749" s="16"/>
      <c r="AF749" s="16"/>
      <c r="AG749" s="16"/>
      <c r="AH749" s="16"/>
      <c r="AI749" s="16"/>
      <c r="AJ749" s="16"/>
      <c r="AK749" s="16"/>
      <c r="AL749" s="16"/>
      <c r="AM749" s="16"/>
      <c r="AN749" s="16"/>
      <c r="AO749" s="16"/>
      <c r="AP749" s="16"/>
      <c r="AQ749" s="16"/>
      <c r="AR749" s="16"/>
      <c r="AS749" s="16"/>
      <c r="AT749" s="16"/>
      <c r="AU749" s="16"/>
      <c r="AV749" s="16"/>
      <c r="AW749" s="16"/>
      <c r="AX749" s="16"/>
      <c r="AY749" s="16"/>
      <c r="AZ749" s="16"/>
      <c r="BA749" s="16"/>
      <c r="BB749" s="16"/>
      <c r="BC749" s="16"/>
      <c r="BD749" s="16"/>
      <c r="BE749" s="16"/>
      <c r="BF749" s="16"/>
    </row>
    <row r="750" spans="5:58">
      <c r="E750" s="16"/>
      <c r="F750" s="16"/>
      <c r="G750" s="16"/>
      <c r="H750" s="16"/>
      <c r="I750" s="16"/>
      <c r="J750" s="16"/>
      <c r="K750" s="16"/>
      <c r="L750" s="16"/>
      <c r="M750" s="16"/>
      <c r="N750" s="16"/>
      <c r="O750" s="16"/>
      <c r="P750" s="16"/>
      <c r="Q750" s="16"/>
      <c r="R750" s="16"/>
      <c r="S750" s="16"/>
      <c r="T750" s="16"/>
      <c r="U750" s="16"/>
      <c r="V750" s="16"/>
      <c r="W750" s="16"/>
      <c r="X750" s="16"/>
      <c r="Y750" s="16"/>
      <c r="Z750" s="16"/>
      <c r="AA750" s="16"/>
      <c r="AB750" s="16"/>
      <c r="AC750" s="16"/>
      <c r="AD750" s="16"/>
      <c r="AE750" s="16"/>
      <c r="AF750" s="16"/>
      <c r="AG750" s="16"/>
      <c r="AH750" s="16"/>
      <c r="AI750" s="16"/>
      <c r="AJ750" s="16"/>
      <c r="AK750" s="16"/>
      <c r="AL750" s="16"/>
      <c r="AM750" s="16"/>
      <c r="AN750" s="16"/>
      <c r="AO750" s="16"/>
      <c r="AP750" s="16"/>
      <c r="AQ750" s="16"/>
      <c r="AR750" s="16"/>
      <c r="AS750" s="16"/>
      <c r="AT750" s="16"/>
      <c r="AU750" s="16"/>
      <c r="AV750" s="16"/>
      <c r="AW750" s="16"/>
      <c r="AX750" s="16"/>
      <c r="AY750" s="16"/>
      <c r="AZ750" s="16"/>
      <c r="BA750" s="16"/>
      <c r="BB750" s="16"/>
      <c r="BC750" s="16"/>
      <c r="BD750" s="16"/>
      <c r="BE750" s="16"/>
      <c r="BF750" s="16"/>
    </row>
    <row r="751" spans="5:58">
      <c r="E751" s="16"/>
      <c r="F751" s="16"/>
      <c r="G751" s="16"/>
      <c r="H751" s="16"/>
      <c r="I751" s="16"/>
      <c r="J751" s="16"/>
      <c r="K751" s="16"/>
      <c r="L751" s="16"/>
      <c r="M751" s="16"/>
      <c r="N751" s="16"/>
      <c r="O751" s="16"/>
      <c r="P751" s="16"/>
      <c r="Q751" s="16"/>
      <c r="R751" s="16"/>
      <c r="S751" s="16"/>
      <c r="T751" s="16"/>
      <c r="U751" s="16"/>
      <c r="V751" s="16"/>
      <c r="W751" s="16"/>
      <c r="X751" s="16"/>
      <c r="Y751" s="16"/>
      <c r="Z751" s="16"/>
      <c r="AA751" s="16"/>
      <c r="AB751" s="16"/>
      <c r="AC751" s="16"/>
      <c r="AD751" s="16"/>
      <c r="AE751" s="16"/>
      <c r="AF751" s="16"/>
      <c r="AG751" s="16"/>
      <c r="AH751" s="16"/>
      <c r="AI751" s="16"/>
      <c r="AJ751" s="16"/>
      <c r="AK751" s="16"/>
      <c r="AL751" s="16"/>
      <c r="AM751" s="16"/>
      <c r="AN751" s="16"/>
      <c r="AO751" s="16"/>
      <c r="AP751" s="16"/>
      <c r="AQ751" s="16"/>
      <c r="AR751" s="16"/>
      <c r="AS751" s="16"/>
      <c r="AT751" s="16"/>
      <c r="AU751" s="16"/>
      <c r="AV751" s="16"/>
      <c r="AW751" s="16"/>
      <c r="AX751" s="16"/>
      <c r="AY751" s="16"/>
      <c r="AZ751" s="16"/>
      <c r="BA751" s="16"/>
      <c r="BB751" s="16"/>
      <c r="BC751" s="16"/>
      <c r="BD751" s="16"/>
      <c r="BE751" s="16"/>
      <c r="BF751" s="16"/>
    </row>
    <row r="752" spans="5:58">
      <c r="E752" s="16"/>
      <c r="F752" s="16"/>
      <c r="G752" s="16"/>
      <c r="H752" s="16"/>
      <c r="I752" s="16"/>
      <c r="J752" s="16"/>
      <c r="K752" s="16"/>
      <c r="L752" s="16"/>
      <c r="M752" s="16"/>
      <c r="N752" s="16"/>
      <c r="O752" s="16"/>
      <c r="P752" s="16"/>
      <c r="Q752" s="16"/>
      <c r="R752" s="16"/>
      <c r="S752" s="16"/>
      <c r="T752" s="16"/>
      <c r="U752" s="16"/>
      <c r="V752" s="16"/>
      <c r="W752" s="16"/>
      <c r="X752" s="16"/>
      <c r="Y752" s="16"/>
      <c r="Z752" s="16"/>
      <c r="AA752" s="16"/>
      <c r="AB752" s="16"/>
      <c r="AC752" s="16"/>
      <c r="AD752" s="16"/>
      <c r="AE752" s="16"/>
      <c r="AF752" s="16"/>
      <c r="AG752" s="16"/>
      <c r="AH752" s="16"/>
      <c r="AI752" s="16"/>
      <c r="AJ752" s="16"/>
      <c r="AK752" s="16"/>
      <c r="AL752" s="16"/>
      <c r="AM752" s="16"/>
      <c r="AN752" s="16"/>
      <c r="AO752" s="16"/>
      <c r="AP752" s="16"/>
      <c r="AQ752" s="16"/>
      <c r="AR752" s="16"/>
      <c r="AS752" s="16"/>
      <c r="AT752" s="16"/>
      <c r="AU752" s="16"/>
      <c r="AV752" s="16"/>
      <c r="AW752" s="16"/>
      <c r="AX752" s="16"/>
      <c r="AY752" s="16"/>
      <c r="AZ752" s="16"/>
      <c r="BA752" s="16"/>
      <c r="BB752" s="16"/>
      <c r="BC752" s="16"/>
      <c r="BD752" s="16"/>
      <c r="BE752" s="16"/>
      <c r="BF752" s="16"/>
    </row>
    <row r="753" spans="5:58">
      <c r="E753" s="16"/>
      <c r="F753" s="16"/>
      <c r="G753" s="16"/>
      <c r="H753" s="16"/>
      <c r="I753" s="16"/>
      <c r="J753" s="16"/>
      <c r="K753" s="16"/>
      <c r="L753" s="16"/>
      <c r="M753" s="16"/>
      <c r="N753" s="16"/>
      <c r="O753" s="16"/>
      <c r="P753" s="16"/>
      <c r="Q753" s="16"/>
      <c r="R753" s="16"/>
      <c r="S753" s="16"/>
      <c r="T753" s="16"/>
      <c r="U753" s="16"/>
      <c r="V753" s="16"/>
      <c r="W753" s="16"/>
      <c r="X753" s="16"/>
      <c r="Y753" s="16"/>
      <c r="Z753" s="16"/>
      <c r="AA753" s="16"/>
      <c r="AB753" s="16"/>
      <c r="AC753" s="16"/>
      <c r="AD753" s="16"/>
      <c r="AE753" s="16"/>
      <c r="AF753" s="16"/>
      <c r="AG753" s="16"/>
      <c r="AH753" s="16"/>
      <c r="AI753" s="16"/>
      <c r="AJ753" s="16"/>
      <c r="AK753" s="16"/>
      <c r="AL753" s="16"/>
      <c r="AM753" s="16"/>
      <c r="AN753" s="16"/>
      <c r="AO753" s="16"/>
      <c r="AP753" s="16"/>
      <c r="AQ753" s="16"/>
      <c r="AR753" s="16"/>
      <c r="AS753" s="16"/>
      <c r="AT753" s="16"/>
      <c r="AU753" s="16"/>
      <c r="AV753" s="16"/>
      <c r="AW753" s="16"/>
      <c r="AX753" s="16"/>
      <c r="AY753" s="16"/>
      <c r="AZ753" s="16"/>
      <c r="BA753" s="16"/>
      <c r="BB753" s="16"/>
      <c r="BC753" s="16"/>
      <c r="BD753" s="16"/>
      <c r="BE753" s="16"/>
      <c r="BF753" s="16"/>
    </row>
    <row r="754" spans="5:58">
      <c r="E754" s="16"/>
      <c r="F754" s="16"/>
      <c r="G754" s="16"/>
      <c r="H754" s="16"/>
      <c r="I754" s="16"/>
      <c r="J754" s="16"/>
      <c r="K754" s="16"/>
      <c r="L754" s="16"/>
      <c r="M754" s="16"/>
      <c r="N754" s="16"/>
      <c r="O754" s="16"/>
      <c r="P754" s="16"/>
      <c r="Q754" s="16"/>
      <c r="R754" s="16"/>
      <c r="S754" s="16"/>
      <c r="T754" s="16"/>
      <c r="U754" s="16"/>
      <c r="V754" s="16"/>
      <c r="W754" s="16"/>
      <c r="X754" s="16"/>
      <c r="Y754" s="16"/>
      <c r="Z754" s="16"/>
      <c r="AA754" s="16"/>
      <c r="AB754" s="16"/>
      <c r="AC754" s="16"/>
      <c r="AD754" s="16"/>
      <c r="AE754" s="16"/>
      <c r="AF754" s="16"/>
      <c r="AG754" s="16"/>
      <c r="AH754" s="16"/>
      <c r="AI754" s="16"/>
      <c r="AJ754" s="16"/>
      <c r="AK754" s="16"/>
      <c r="AL754" s="16"/>
      <c r="AM754" s="16"/>
      <c r="AN754" s="16"/>
      <c r="AO754" s="16"/>
      <c r="AP754" s="16"/>
      <c r="AQ754" s="16"/>
      <c r="AR754" s="16"/>
      <c r="AS754" s="16"/>
      <c r="AT754" s="16"/>
      <c r="AU754" s="16"/>
      <c r="AV754" s="16"/>
      <c r="AW754" s="16"/>
      <c r="AX754" s="16"/>
      <c r="AY754" s="16"/>
      <c r="AZ754" s="16"/>
      <c r="BA754" s="16"/>
      <c r="BB754" s="16"/>
      <c r="BC754" s="16"/>
      <c r="BD754" s="16"/>
      <c r="BE754" s="16"/>
      <c r="BF754" s="16"/>
    </row>
    <row r="755" spans="5:58">
      <c r="E755" s="16"/>
      <c r="F755" s="16"/>
      <c r="G755" s="16"/>
      <c r="H755" s="16"/>
      <c r="I755" s="16"/>
      <c r="J755" s="16"/>
      <c r="K755" s="16"/>
      <c r="L755" s="16"/>
      <c r="M755" s="16"/>
      <c r="N755" s="16"/>
      <c r="O755" s="16"/>
      <c r="P755" s="16"/>
      <c r="Q755" s="16"/>
      <c r="R755" s="16"/>
      <c r="S755" s="16"/>
      <c r="T755" s="16"/>
      <c r="U755" s="16"/>
      <c r="V755" s="16"/>
      <c r="W755" s="16"/>
      <c r="X755" s="16"/>
      <c r="Y755" s="16"/>
      <c r="Z755" s="16"/>
      <c r="AA755" s="16"/>
      <c r="AB755" s="16"/>
      <c r="AC755" s="16"/>
      <c r="AD755" s="16"/>
      <c r="AE755" s="16"/>
      <c r="AF755" s="16"/>
      <c r="AG755" s="16"/>
      <c r="AH755" s="16"/>
      <c r="AI755" s="16"/>
      <c r="AJ755" s="16"/>
      <c r="AK755" s="16"/>
      <c r="AL755" s="16"/>
      <c r="AM755" s="16"/>
      <c r="AN755" s="16"/>
      <c r="AO755" s="16"/>
      <c r="AP755" s="16"/>
      <c r="AQ755" s="16"/>
      <c r="AR755" s="16"/>
      <c r="AS755" s="16"/>
      <c r="AT755" s="16"/>
      <c r="AU755" s="16"/>
      <c r="AV755" s="16"/>
      <c r="AW755" s="16"/>
      <c r="AX755" s="16"/>
      <c r="AY755" s="16"/>
      <c r="AZ755" s="16"/>
      <c r="BA755" s="16"/>
      <c r="BB755" s="16"/>
      <c r="BC755" s="16"/>
      <c r="BD755" s="16"/>
      <c r="BE755" s="16"/>
      <c r="BF755" s="16"/>
    </row>
    <row r="756" spans="5:58">
      <c r="E756" s="16"/>
      <c r="F756" s="16"/>
      <c r="G756" s="16"/>
      <c r="H756" s="16"/>
      <c r="I756" s="16"/>
      <c r="J756" s="16"/>
      <c r="K756" s="16"/>
      <c r="L756" s="16"/>
      <c r="M756" s="16"/>
      <c r="N756" s="16"/>
      <c r="O756" s="16"/>
      <c r="P756" s="16"/>
      <c r="Q756" s="16"/>
      <c r="R756" s="16"/>
      <c r="S756" s="16"/>
      <c r="T756" s="16"/>
      <c r="U756" s="16"/>
      <c r="V756" s="16"/>
      <c r="W756" s="16"/>
      <c r="X756" s="16"/>
      <c r="Y756" s="16"/>
      <c r="Z756" s="16"/>
      <c r="AA756" s="16"/>
      <c r="AB756" s="16"/>
      <c r="AC756" s="16"/>
      <c r="AD756" s="16"/>
      <c r="AE756" s="16"/>
      <c r="AF756" s="16"/>
      <c r="AG756" s="16"/>
      <c r="AH756" s="16"/>
      <c r="AI756" s="16"/>
      <c r="AJ756" s="16"/>
      <c r="AK756" s="16"/>
      <c r="AL756" s="16"/>
      <c r="AM756" s="16"/>
      <c r="AN756" s="16"/>
      <c r="AO756" s="16"/>
      <c r="AP756" s="16"/>
      <c r="AQ756" s="16"/>
      <c r="AR756" s="16"/>
      <c r="AS756" s="16"/>
      <c r="AT756" s="16"/>
      <c r="AU756" s="16"/>
      <c r="AV756" s="16"/>
      <c r="AW756" s="16"/>
      <c r="AX756" s="16"/>
      <c r="AY756" s="16"/>
      <c r="AZ756" s="16"/>
      <c r="BA756" s="16"/>
      <c r="BB756" s="16"/>
      <c r="BC756" s="16"/>
      <c r="BD756" s="16"/>
      <c r="BE756" s="16"/>
      <c r="BF756" s="16"/>
    </row>
    <row r="757" spans="5:58">
      <c r="E757" s="16"/>
      <c r="F757" s="16"/>
      <c r="G757" s="16"/>
      <c r="H757" s="16"/>
      <c r="I757" s="16"/>
      <c r="J757" s="16"/>
      <c r="K757" s="16"/>
      <c r="L757" s="16"/>
      <c r="M757" s="16"/>
      <c r="N757" s="16"/>
      <c r="O757" s="16"/>
      <c r="P757" s="16"/>
      <c r="Q757" s="16"/>
      <c r="R757" s="16"/>
      <c r="S757" s="16"/>
      <c r="T757" s="16"/>
      <c r="U757" s="16"/>
      <c r="V757" s="16"/>
      <c r="W757" s="16"/>
      <c r="X757" s="16"/>
      <c r="Y757" s="16"/>
      <c r="Z757" s="16"/>
      <c r="AA757" s="16"/>
      <c r="AB757" s="16"/>
      <c r="AC757" s="16"/>
      <c r="AD757" s="16"/>
      <c r="AE757" s="16"/>
      <c r="AF757" s="16"/>
      <c r="AG757" s="16"/>
      <c r="AH757" s="16"/>
      <c r="AI757" s="16"/>
      <c r="AJ757" s="16"/>
      <c r="AK757" s="16"/>
      <c r="AL757" s="16"/>
      <c r="AM757" s="16"/>
      <c r="AN757" s="16"/>
      <c r="AO757" s="16"/>
      <c r="AP757" s="16"/>
      <c r="AQ757" s="16"/>
      <c r="AR757" s="16"/>
      <c r="AS757" s="16"/>
      <c r="AT757" s="16"/>
      <c r="AU757" s="16"/>
      <c r="AV757" s="16"/>
      <c r="AW757" s="16"/>
      <c r="AX757" s="16"/>
      <c r="AY757" s="16"/>
      <c r="AZ757" s="16"/>
      <c r="BA757" s="16"/>
      <c r="BB757" s="16"/>
      <c r="BC757" s="16"/>
      <c r="BD757" s="16"/>
      <c r="BE757" s="16"/>
      <c r="BF757" s="16"/>
    </row>
    <row r="758" spans="5:58">
      <c r="E758" s="16"/>
      <c r="F758" s="16"/>
      <c r="G758" s="16"/>
      <c r="H758" s="16"/>
      <c r="I758" s="16"/>
      <c r="J758" s="16"/>
      <c r="K758" s="16"/>
      <c r="L758" s="16"/>
      <c r="M758" s="16"/>
      <c r="N758" s="16"/>
      <c r="O758" s="16"/>
      <c r="P758" s="16"/>
      <c r="Q758" s="16"/>
      <c r="R758" s="16"/>
      <c r="S758" s="16"/>
      <c r="T758" s="16"/>
      <c r="U758" s="16"/>
      <c r="V758" s="16"/>
      <c r="W758" s="16"/>
      <c r="X758" s="16"/>
      <c r="Y758" s="16"/>
      <c r="Z758" s="16"/>
      <c r="AA758" s="16"/>
      <c r="AB758" s="16"/>
      <c r="AC758" s="16"/>
      <c r="AD758" s="16"/>
      <c r="AE758" s="16"/>
      <c r="AF758" s="16"/>
      <c r="AG758" s="16"/>
      <c r="AH758" s="16"/>
      <c r="AI758" s="16"/>
      <c r="AJ758" s="16"/>
      <c r="AK758" s="16"/>
      <c r="AL758" s="16"/>
      <c r="AM758" s="16"/>
      <c r="AN758" s="16"/>
      <c r="AO758" s="16"/>
      <c r="AP758" s="16"/>
      <c r="AQ758" s="16"/>
      <c r="AR758" s="16"/>
      <c r="AS758" s="16"/>
      <c r="AT758" s="16"/>
      <c r="AU758" s="16"/>
      <c r="AV758" s="16"/>
      <c r="AW758" s="16"/>
      <c r="AX758" s="16"/>
      <c r="AY758" s="16"/>
      <c r="AZ758" s="16"/>
      <c r="BA758" s="16"/>
      <c r="BB758" s="16"/>
      <c r="BC758" s="16"/>
      <c r="BD758" s="16"/>
      <c r="BE758" s="16"/>
      <c r="BF758" s="16"/>
    </row>
    <row r="759" spans="5:58">
      <c r="E759" s="16"/>
      <c r="F759" s="16"/>
      <c r="G759" s="16"/>
      <c r="H759" s="16"/>
      <c r="I759" s="16"/>
      <c r="J759" s="16"/>
      <c r="K759" s="16"/>
      <c r="L759" s="16"/>
      <c r="M759" s="16"/>
      <c r="N759" s="16"/>
      <c r="O759" s="16"/>
      <c r="P759" s="16"/>
      <c r="Q759" s="16"/>
      <c r="R759" s="16"/>
      <c r="S759" s="16"/>
      <c r="T759" s="16"/>
      <c r="U759" s="16"/>
      <c r="V759" s="16"/>
      <c r="W759" s="16"/>
      <c r="X759" s="16"/>
      <c r="Y759" s="16"/>
      <c r="Z759" s="16"/>
      <c r="AA759" s="16"/>
      <c r="AB759" s="16"/>
      <c r="AC759" s="16"/>
      <c r="AD759" s="16"/>
      <c r="AE759" s="16"/>
      <c r="AF759" s="16"/>
      <c r="AG759" s="16"/>
      <c r="AH759" s="16"/>
      <c r="AI759" s="16"/>
      <c r="AJ759" s="16"/>
      <c r="AK759" s="16"/>
      <c r="AL759" s="16"/>
      <c r="AM759" s="16"/>
      <c r="AN759" s="16"/>
      <c r="AO759" s="16"/>
      <c r="AP759" s="16"/>
      <c r="AQ759" s="16"/>
      <c r="AR759" s="16"/>
      <c r="AS759" s="16"/>
      <c r="AT759" s="16"/>
      <c r="AU759" s="16"/>
      <c r="AV759" s="16"/>
      <c r="AW759" s="16"/>
      <c r="AX759" s="16"/>
      <c r="AY759" s="16"/>
      <c r="AZ759" s="16"/>
      <c r="BA759" s="16"/>
      <c r="BB759" s="16"/>
      <c r="BC759" s="16"/>
      <c r="BD759" s="16"/>
      <c r="BE759" s="16"/>
      <c r="BF759" s="16"/>
    </row>
    <row r="760" spans="5:58">
      <c r="E760" s="16"/>
      <c r="F760" s="16"/>
      <c r="G760" s="16"/>
      <c r="H760" s="16"/>
      <c r="I760" s="16"/>
      <c r="J760" s="16"/>
      <c r="K760" s="16"/>
      <c r="L760" s="16"/>
      <c r="M760" s="16"/>
      <c r="N760" s="16"/>
      <c r="O760" s="16"/>
      <c r="P760" s="16"/>
      <c r="Q760" s="16"/>
      <c r="R760" s="16"/>
      <c r="S760" s="16"/>
      <c r="T760" s="16"/>
      <c r="U760" s="16"/>
      <c r="V760" s="16"/>
      <c r="W760" s="16"/>
      <c r="X760" s="16"/>
      <c r="Y760" s="16"/>
      <c r="Z760" s="16"/>
      <c r="AA760" s="16"/>
      <c r="AB760" s="16"/>
      <c r="AC760" s="16"/>
      <c r="AD760" s="16"/>
      <c r="AE760" s="16"/>
      <c r="AF760" s="16"/>
      <c r="AG760" s="16"/>
      <c r="AH760" s="16"/>
      <c r="AI760" s="16"/>
      <c r="AJ760" s="16"/>
      <c r="AK760" s="16"/>
      <c r="AL760" s="16"/>
      <c r="AM760" s="16"/>
      <c r="AN760" s="16"/>
      <c r="AO760" s="16"/>
      <c r="AP760" s="16"/>
      <c r="AQ760" s="16"/>
      <c r="AR760" s="16"/>
      <c r="AS760" s="16"/>
      <c r="AT760" s="16"/>
      <c r="AU760" s="16"/>
      <c r="AV760" s="16"/>
      <c r="AW760" s="16"/>
      <c r="AX760" s="16"/>
      <c r="AY760" s="16"/>
      <c r="AZ760" s="16"/>
      <c r="BA760" s="16"/>
      <c r="BB760" s="16"/>
      <c r="BC760" s="16"/>
      <c r="BD760" s="16"/>
      <c r="BE760" s="16"/>
      <c r="BF760" s="16"/>
    </row>
    <row r="761" spans="5:58">
      <c r="E761" s="16"/>
      <c r="F761" s="16"/>
      <c r="G761" s="16"/>
      <c r="H761" s="16"/>
      <c r="I761" s="16"/>
      <c r="J761" s="16"/>
      <c r="K761" s="16"/>
      <c r="L761" s="16"/>
      <c r="M761" s="16"/>
      <c r="N761" s="16"/>
      <c r="O761" s="16"/>
      <c r="P761" s="16"/>
      <c r="Q761" s="16"/>
      <c r="R761" s="16"/>
      <c r="S761" s="16"/>
      <c r="T761" s="16"/>
      <c r="U761" s="16"/>
      <c r="V761" s="16"/>
      <c r="W761" s="16"/>
      <c r="X761" s="16"/>
      <c r="Y761" s="16"/>
      <c r="Z761" s="16"/>
      <c r="AA761" s="16"/>
      <c r="AB761" s="16"/>
      <c r="AC761" s="16"/>
      <c r="AD761" s="16"/>
      <c r="AE761" s="16"/>
      <c r="AF761" s="16"/>
      <c r="AG761" s="16"/>
      <c r="AH761" s="16"/>
      <c r="AI761" s="16"/>
      <c r="AJ761" s="16"/>
      <c r="AK761" s="16"/>
      <c r="AL761" s="16"/>
      <c r="AM761" s="16"/>
      <c r="AN761" s="16"/>
      <c r="AO761" s="16"/>
      <c r="AP761" s="16"/>
      <c r="AQ761" s="16"/>
      <c r="AR761" s="16"/>
      <c r="AS761" s="16"/>
      <c r="AT761" s="16"/>
      <c r="AU761" s="16"/>
      <c r="AV761" s="16"/>
      <c r="AW761" s="16"/>
      <c r="AX761" s="16"/>
      <c r="AY761" s="16"/>
      <c r="AZ761" s="16"/>
      <c r="BA761" s="16"/>
      <c r="BB761" s="16"/>
      <c r="BC761" s="16"/>
      <c r="BD761" s="16"/>
      <c r="BE761" s="16"/>
      <c r="BF761" s="16"/>
    </row>
    <row r="762" spans="5:58">
      <c r="E762" s="16"/>
      <c r="F762" s="16"/>
      <c r="G762" s="16"/>
      <c r="H762" s="16"/>
      <c r="I762" s="16"/>
      <c r="J762" s="16"/>
      <c r="K762" s="16"/>
      <c r="L762" s="16"/>
      <c r="M762" s="16"/>
      <c r="N762" s="16"/>
      <c r="O762" s="16"/>
      <c r="P762" s="16"/>
      <c r="Q762" s="16"/>
      <c r="R762" s="16"/>
      <c r="S762" s="16"/>
      <c r="T762" s="16"/>
      <c r="U762" s="16"/>
      <c r="V762" s="16"/>
      <c r="W762" s="16"/>
      <c r="X762" s="16"/>
      <c r="Y762" s="16"/>
      <c r="Z762" s="16"/>
      <c r="AA762" s="16"/>
      <c r="AB762" s="16"/>
      <c r="AC762" s="16"/>
      <c r="AD762" s="16"/>
      <c r="AE762" s="16"/>
      <c r="AF762" s="16"/>
      <c r="AG762" s="16"/>
      <c r="AH762" s="16"/>
      <c r="AI762" s="16"/>
      <c r="AJ762" s="16"/>
      <c r="AK762" s="16"/>
      <c r="AL762" s="16"/>
      <c r="AM762" s="16"/>
      <c r="AN762" s="16"/>
      <c r="AO762" s="16"/>
      <c r="AP762" s="16"/>
      <c r="AQ762" s="16"/>
      <c r="AR762" s="16"/>
      <c r="AS762" s="16"/>
      <c r="AT762" s="16"/>
      <c r="AU762" s="16"/>
      <c r="AV762" s="16"/>
      <c r="AW762" s="16"/>
      <c r="AX762" s="16"/>
      <c r="AY762" s="16"/>
      <c r="AZ762" s="16"/>
      <c r="BA762" s="16"/>
      <c r="BB762" s="16"/>
      <c r="BC762" s="16"/>
      <c r="BD762" s="16"/>
      <c r="BE762" s="16"/>
      <c r="BF762" s="16"/>
    </row>
    <row r="763" spans="5:58">
      <c r="E763" s="16"/>
      <c r="F763" s="16"/>
      <c r="G763" s="16"/>
      <c r="H763" s="16"/>
      <c r="I763" s="16"/>
      <c r="J763" s="16"/>
      <c r="K763" s="16"/>
      <c r="L763" s="16"/>
      <c r="M763" s="16"/>
      <c r="N763" s="16"/>
      <c r="O763" s="16"/>
      <c r="P763" s="16"/>
      <c r="Q763" s="16"/>
      <c r="R763" s="16"/>
      <c r="S763" s="16"/>
      <c r="T763" s="16"/>
      <c r="U763" s="16"/>
      <c r="V763" s="16"/>
      <c r="W763" s="16"/>
      <c r="X763" s="16"/>
      <c r="Y763" s="16"/>
      <c r="Z763" s="16"/>
      <c r="AA763" s="16"/>
      <c r="AB763" s="16"/>
      <c r="AC763" s="16"/>
      <c r="AD763" s="16"/>
      <c r="AE763" s="16"/>
      <c r="AF763" s="16"/>
      <c r="AG763" s="16"/>
      <c r="AH763" s="16"/>
      <c r="AI763" s="16"/>
      <c r="AJ763" s="16"/>
      <c r="AK763" s="16"/>
      <c r="AL763" s="16"/>
      <c r="AM763" s="16"/>
      <c r="AN763" s="16"/>
      <c r="AO763" s="16"/>
      <c r="AP763" s="16"/>
      <c r="AQ763" s="16"/>
      <c r="AR763" s="16"/>
      <c r="AS763" s="16"/>
      <c r="AT763" s="16"/>
      <c r="AU763" s="16"/>
      <c r="AV763" s="16"/>
      <c r="AW763" s="16"/>
      <c r="AX763" s="16"/>
      <c r="AY763" s="16"/>
      <c r="AZ763" s="16"/>
      <c r="BA763" s="16"/>
      <c r="BB763" s="16"/>
      <c r="BC763" s="16"/>
      <c r="BD763" s="16"/>
      <c r="BE763" s="16"/>
      <c r="BF763" s="16"/>
    </row>
    <row r="764" spans="5:58">
      <c r="E764" s="16"/>
      <c r="F764" s="16"/>
      <c r="G764" s="16"/>
      <c r="H764" s="16"/>
      <c r="I764" s="16"/>
      <c r="J764" s="16"/>
      <c r="K764" s="16"/>
      <c r="L764" s="16"/>
      <c r="M764" s="16"/>
      <c r="N764" s="16"/>
      <c r="O764" s="16"/>
      <c r="P764" s="16"/>
      <c r="Q764" s="16"/>
      <c r="R764" s="16"/>
      <c r="S764" s="16"/>
      <c r="T764" s="16"/>
      <c r="U764" s="16"/>
      <c r="V764" s="16"/>
      <c r="W764" s="16"/>
      <c r="X764" s="16"/>
      <c r="Y764" s="16"/>
      <c r="Z764" s="16"/>
      <c r="AA764" s="16"/>
      <c r="AB764" s="16"/>
      <c r="AC764" s="16"/>
      <c r="AD764" s="16"/>
      <c r="AE764" s="16"/>
      <c r="AF764" s="16"/>
      <c r="AG764" s="16"/>
      <c r="AH764" s="16"/>
      <c r="AI764" s="16"/>
      <c r="AJ764" s="16"/>
      <c r="AK764" s="16"/>
      <c r="AL764" s="16"/>
      <c r="AM764" s="16"/>
      <c r="AN764" s="16"/>
      <c r="AO764" s="16"/>
      <c r="AP764" s="16"/>
      <c r="AQ764" s="16"/>
      <c r="AR764" s="16"/>
      <c r="AS764" s="16"/>
      <c r="AT764" s="16"/>
      <c r="AU764" s="16"/>
      <c r="AV764" s="16"/>
      <c r="AW764" s="16"/>
      <c r="AX764" s="16"/>
      <c r="AY764" s="16"/>
      <c r="AZ764" s="16"/>
      <c r="BA764" s="16"/>
      <c r="BB764" s="16"/>
      <c r="BC764" s="16"/>
      <c r="BD764" s="16"/>
      <c r="BE764" s="16"/>
      <c r="BF764" s="16"/>
    </row>
    <row r="765" spans="5:58">
      <c r="E765" s="16"/>
      <c r="F765" s="16"/>
      <c r="G765" s="16"/>
      <c r="H765" s="16"/>
      <c r="I765" s="16"/>
      <c r="J765" s="16"/>
      <c r="K765" s="16"/>
      <c r="L765" s="16"/>
      <c r="M765" s="16"/>
      <c r="N765" s="16"/>
      <c r="O765" s="16"/>
      <c r="P765" s="16"/>
      <c r="Q765" s="16"/>
      <c r="R765" s="16"/>
      <c r="S765" s="16"/>
      <c r="T765" s="16"/>
      <c r="U765" s="16"/>
      <c r="V765" s="16"/>
      <c r="W765" s="16"/>
      <c r="X765" s="16"/>
      <c r="Y765" s="16"/>
      <c r="Z765" s="16"/>
      <c r="AA765" s="16"/>
      <c r="AB765" s="16"/>
      <c r="AC765" s="16"/>
      <c r="AD765" s="16"/>
      <c r="AE765" s="16"/>
      <c r="AF765" s="16"/>
      <c r="AG765" s="16"/>
      <c r="AH765" s="16"/>
      <c r="AI765" s="16"/>
      <c r="AJ765" s="16"/>
      <c r="AK765" s="16"/>
      <c r="AL765" s="16"/>
      <c r="AM765" s="16"/>
      <c r="AN765" s="16"/>
      <c r="AO765" s="16"/>
      <c r="AP765" s="16"/>
      <c r="AQ765" s="16"/>
      <c r="AR765" s="16"/>
      <c r="AS765" s="16"/>
      <c r="AT765" s="16"/>
      <c r="AU765" s="16"/>
      <c r="AV765" s="16"/>
      <c r="AW765" s="16"/>
      <c r="AX765" s="16"/>
      <c r="AY765" s="16"/>
      <c r="AZ765" s="16"/>
      <c r="BA765" s="16"/>
      <c r="BB765" s="16"/>
      <c r="BC765" s="16"/>
      <c r="BD765" s="16"/>
      <c r="BE765" s="16"/>
      <c r="BF765" s="16"/>
    </row>
    <row r="766" spans="5:58">
      <c r="E766" s="16"/>
      <c r="F766" s="16"/>
      <c r="G766" s="16"/>
      <c r="H766" s="16"/>
      <c r="I766" s="16"/>
      <c r="J766" s="16"/>
      <c r="K766" s="16"/>
      <c r="L766" s="16"/>
      <c r="M766" s="16"/>
      <c r="N766" s="16"/>
      <c r="O766" s="16"/>
      <c r="P766" s="16"/>
      <c r="Q766" s="16"/>
      <c r="R766" s="16"/>
      <c r="S766" s="16"/>
      <c r="T766" s="16"/>
      <c r="U766" s="16"/>
      <c r="V766" s="16"/>
      <c r="W766" s="16"/>
      <c r="X766" s="16"/>
      <c r="Y766" s="16"/>
      <c r="Z766" s="16"/>
      <c r="AA766" s="16"/>
      <c r="AB766" s="16"/>
      <c r="AC766" s="16"/>
      <c r="AD766" s="16"/>
      <c r="AE766" s="16"/>
      <c r="AF766" s="16"/>
      <c r="AG766" s="16"/>
      <c r="AH766" s="16"/>
      <c r="AI766" s="16"/>
      <c r="AJ766" s="16"/>
      <c r="AK766" s="16"/>
      <c r="AL766" s="16"/>
      <c r="AM766" s="16"/>
      <c r="AN766" s="16"/>
      <c r="AO766" s="16"/>
      <c r="AP766" s="16"/>
      <c r="AQ766" s="16"/>
      <c r="AR766" s="16"/>
      <c r="AS766" s="16"/>
      <c r="AT766" s="16"/>
      <c r="AU766" s="16"/>
      <c r="AV766" s="16"/>
      <c r="AW766" s="16"/>
      <c r="AX766" s="16"/>
      <c r="AY766" s="16"/>
      <c r="AZ766" s="16"/>
      <c r="BA766" s="16"/>
      <c r="BB766" s="16"/>
      <c r="BC766" s="16"/>
      <c r="BD766" s="16"/>
      <c r="BE766" s="16"/>
      <c r="BF766" s="16"/>
    </row>
    <row r="767" spans="5:58">
      <c r="E767" s="16"/>
      <c r="F767" s="16"/>
      <c r="G767" s="16"/>
      <c r="H767" s="16"/>
      <c r="I767" s="16"/>
      <c r="J767" s="16"/>
      <c r="K767" s="16"/>
      <c r="L767" s="16"/>
      <c r="M767" s="16"/>
      <c r="N767" s="16"/>
      <c r="O767" s="16"/>
      <c r="P767" s="16"/>
      <c r="Q767" s="16"/>
      <c r="R767" s="16"/>
      <c r="S767" s="16"/>
      <c r="T767" s="16"/>
      <c r="U767" s="16"/>
      <c r="V767" s="16"/>
      <c r="W767" s="16"/>
      <c r="X767" s="16"/>
      <c r="Y767" s="16"/>
      <c r="Z767" s="16"/>
      <c r="AA767" s="16"/>
      <c r="AB767" s="16"/>
      <c r="AC767" s="16"/>
      <c r="AD767" s="16"/>
      <c r="AE767" s="16"/>
      <c r="AF767" s="16"/>
      <c r="AG767" s="16"/>
      <c r="AH767" s="16"/>
      <c r="AI767" s="16"/>
      <c r="AJ767" s="16"/>
      <c r="AK767" s="16"/>
      <c r="AL767" s="16"/>
      <c r="AM767" s="16"/>
      <c r="AN767" s="16"/>
      <c r="AO767" s="16"/>
      <c r="AP767" s="16"/>
      <c r="AQ767" s="16"/>
      <c r="AR767" s="16"/>
      <c r="AS767" s="16"/>
      <c r="AT767" s="16"/>
      <c r="AU767" s="16"/>
      <c r="AV767" s="16"/>
      <c r="AW767" s="16"/>
      <c r="AX767" s="16"/>
      <c r="AY767" s="16"/>
      <c r="AZ767" s="16"/>
      <c r="BA767" s="16"/>
      <c r="BB767" s="16"/>
      <c r="BC767" s="16"/>
      <c r="BD767" s="16"/>
      <c r="BE767" s="16"/>
      <c r="BF767" s="16"/>
    </row>
    <row r="768" spans="5:58">
      <c r="E768" s="16"/>
      <c r="F768" s="16"/>
      <c r="G768" s="16"/>
      <c r="H768" s="16"/>
      <c r="I768" s="16"/>
      <c r="J768" s="16"/>
      <c r="K768" s="16"/>
      <c r="L768" s="16"/>
      <c r="M768" s="16"/>
      <c r="N768" s="16"/>
      <c r="O768" s="16"/>
      <c r="P768" s="16"/>
      <c r="Q768" s="16"/>
      <c r="R768" s="16"/>
      <c r="S768" s="16"/>
      <c r="T768" s="16"/>
      <c r="U768" s="16"/>
      <c r="V768" s="16"/>
      <c r="W768" s="16"/>
      <c r="X768" s="16"/>
      <c r="Y768" s="16"/>
      <c r="Z768" s="16"/>
      <c r="AA768" s="16"/>
      <c r="AB768" s="16"/>
      <c r="AC768" s="16"/>
      <c r="AD768" s="16"/>
      <c r="AE768" s="16"/>
      <c r="AF768" s="16"/>
      <c r="AG768" s="16"/>
      <c r="AH768" s="16"/>
      <c r="AI768" s="16"/>
      <c r="AJ768" s="16"/>
      <c r="AK768" s="16"/>
      <c r="AL768" s="16"/>
      <c r="AM768" s="16"/>
      <c r="AN768" s="16"/>
      <c r="AO768" s="16"/>
      <c r="AP768" s="16"/>
      <c r="AQ768" s="16"/>
      <c r="AR768" s="16"/>
      <c r="AS768" s="16"/>
      <c r="AT768" s="16"/>
      <c r="AU768" s="16"/>
      <c r="AV768" s="16"/>
      <c r="AW768" s="16"/>
      <c r="AX768" s="16"/>
      <c r="AY768" s="16"/>
      <c r="AZ768" s="16"/>
      <c r="BA768" s="16"/>
      <c r="BB768" s="16"/>
      <c r="BC768" s="16"/>
      <c r="BD768" s="16"/>
      <c r="BE768" s="16"/>
      <c r="BF768" s="16"/>
    </row>
    <row r="769" spans="5:58">
      <c r="E769" s="16"/>
      <c r="F769" s="16"/>
      <c r="G769" s="16"/>
      <c r="H769" s="16"/>
      <c r="I769" s="16"/>
      <c r="J769" s="16"/>
      <c r="K769" s="16"/>
      <c r="L769" s="16"/>
      <c r="M769" s="16"/>
      <c r="N769" s="16"/>
      <c r="O769" s="16"/>
      <c r="P769" s="16"/>
      <c r="Q769" s="16"/>
      <c r="R769" s="16"/>
      <c r="S769" s="16"/>
      <c r="T769" s="16"/>
      <c r="U769" s="16"/>
      <c r="V769" s="16"/>
      <c r="W769" s="16"/>
      <c r="X769" s="16"/>
      <c r="Y769" s="16"/>
      <c r="Z769" s="16"/>
      <c r="AA769" s="16"/>
      <c r="AB769" s="16"/>
      <c r="AC769" s="16"/>
      <c r="AD769" s="16"/>
      <c r="AE769" s="16"/>
      <c r="AF769" s="16"/>
      <c r="AG769" s="16"/>
      <c r="AH769" s="16"/>
      <c r="AI769" s="16"/>
      <c r="AJ769" s="16"/>
      <c r="AK769" s="16"/>
      <c r="AL769" s="16"/>
      <c r="AM769" s="16"/>
      <c r="AN769" s="16"/>
      <c r="AO769" s="16"/>
      <c r="AP769" s="16"/>
      <c r="AQ769" s="16"/>
      <c r="AR769" s="16"/>
      <c r="AS769" s="16"/>
      <c r="AT769" s="16"/>
      <c r="AU769" s="16"/>
      <c r="AV769" s="16"/>
      <c r="AW769" s="16"/>
      <c r="AX769" s="16"/>
      <c r="AY769" s="16"/>
      <c r="AZ769" s="16"/>
      <c r="BA769" s="16"/>
      <c r="BB769" s="16"/>
      <c r="BC769" s="16"/>
      <c r="BD769" s="16"/>
      <c r="BE769" s="16"/>
      <c r="BF769" s="16"/>
    </row>
    <row r="770" spans="5:58">
      <c r="E770" s="16"/>
      <c r="F770" s="16"/>
      <c r="G770" s="16"/>
      <c r="H770" s="16"/>
      <c r="I770" s="16"/>
      <c r="J770" s="16"/>
      <c r="K770" s="16"/>
      <c r="L770" s="16"/>
      <c r="M770" s="16"/>
      <c r="N770" s="16"/>
      <c r="O770" s="16"/>
      <c r="P770" s="16"/>
      <c r="Q770" s="16"/>
      <c r="R770" s="16"/>
      <c r="S770" s="16"/>
      <c r="T770" s="16"/>
      <c r="U770" s="16"/>
      <c r="V770" s="16"/>
      <c r="W770" s="16"/>
      <c r="X770" s="16"/>
      <c r="Y770" s="16"/>
      <c r="Z770" s="16"/>
      <c r="AA770" s="16"/>
      <c r="AB770" s="16"/>
      <c r="AC770" s="16"/>
      <c r="AD770" s="16"/>
      <c r="AE770" s="16"/>
      <c r="AF770" s="16"/>
      <c r="AG770" s="16"/>
      <c r="AH770" s="16"/>
      <c r="AI770" s="16"/>
      <c r="AJ770" s="16"/>
      <c r="AK770" s="16"/>
      <c r="AL770" s="16"/>
      <c r="AM770" s="16"/>
      <c r="AN770" s="16"/>
      <c r="AO770" s="16"/>
      <c r="AP770" s="16"/>
      <c r="AQ770" s="16"/>
      <c r="AR770" s="16"/>
      <c r="AS770" s="16"/>
      <c r="AT770" s="16"/>
      <c r="AU770" s="16"/>
      <c r="AV770" s="16"/>
      <c r="AW770" s="16"/>
      <c r="AX770" s="16"/>
      <c r="AY770" s="16"/>
      <c r="AZ770" s="16"/>
      <c r="BA770" s="16"/>
      <c r="BB770" s="16"/>
      <c r="BC770" s="16"/>
      <c r="BD770" s="16"/>
      <c r="BE770" s="16"/>
      <c r="BF770" s="16"/>
    </row>
    <row r="771" spans="5:58">
      <c r="E771" s="16"/>
      <c r="F771" s="16"/>
      <c r="G771" s="16"/>
      <c r="H771" s="16"/>
      <c r="I771" s="16"/>
      <c r="J771" s="16"/>
      <c r="K771" s="16"/>
      <c r="L771" s="16"/>
      <c r="M771" s="16"/>
      <c r="N771" s="16"/>
      <c r="O771" s="16"/>
      <c r="P771" s="16"/>
      <c r="Q771" s="16"/>
      <c r="R771" s="16"/>
      <c r="S771" s="16"/>
      <c r="T771" s="16"/>
      <c r="U771" s="16"/>
      <c r="V771" s="16"/>
      <c r="W771" s="16"/>
      <c r="X771" s="16"/>
      <c r="Y771" s="16"/>
      <c r="Z771" s="16"/>
      <c r="AA771" s="16"/>
      <c r="AB771" s="16"/>
      <c r="AC771" s="16"/>
      <c r="AD771" s="16"/>
      <c r="AE771" s="16"/>
      <c r="AF771" s="16"/>
      <c r="AG771" s="16"/>
      <c r="AH771" s="16"/>
      <c r="AI771" s="16"/>
      <c r="AJ771" s="16"/>
      <c r="AK771" s="16"/>
      <c r="AL771" s="16"/>
      <c r="AM771" s="16"/>
      <c r="AN771" s="16"/>
      <c r="AO771" s="16"/>
      <c r="AP771" s="16"/>
      <c r="AQ771" s="16"/>
      <c r="AR771" s="16"/>
      <c r="AS771" s="16"/>
      <c r="AT771" s="16"/>
      <c r="AU771" s="16"/>
      <c r="AV771" s="16"/>
      <c r="AW771" s="16"/>
      <c r="AX771" s="16"/>
      <c r="AY771" s="16"/>
      <c r="AZ771" s="16"/>
      <c r="BA771" s="16"/>
      <c r="BB771" s="16"/>
      <c r="BC771" s="16"/>
      <c r="BD771" s="16"/>
      <c r="BE771" s="16"/>
      <c r="BF771" s="16"/>
    </row>
    <row r="772" spans="5:58">
      <c r="E772" s="16"/>
      <c r="F772" s="16"/>
      <c r="G772" s="16"/>
      <c r="H772" s="16"/>
      <c r="I772" s="16"/>
      <c r="J772" s="16"/>
      <c r="K772" s="16"/>
      <c r="L772" s="16"/>
      <c r="M772" s="16"/>
      <c r="N772" s="16"/>
      <c r="O772" s="16"/>
      <c r="P772" s="16"/>
      <c r="Q772" s="16"/>
      <c r="R772" s="16"/>
      <c r="S772" s="16"/>
      <c r="T772" s="16"/>
      <c r="U772" s="16"/>
      <c r="V772" s="16"/>
      <c r="W772" s="16"/>
      <c r="X772" s="16"/>
      <c r="Y772" s="16"/>
      <c r="Z772" s="16"/>
      <c r="AA772" s="16"/>
      <c r="AB772" s="16"/>
      <c r="AC772" s="16"/>
      <c r="AD772" s="16"/>
      <c r="AE772" s="16"/>
      <c r="AF772" s="16"/>
      <c r="AG772" s="16"/>
      <c r="AH772" s="16"/>
      <c r="AI772" s="16"/>
      <c r="AJ772" s="16"/>
      <c r="AK772" s="16"/>
      <c r="AL772" s="16"/>
      <c r="AM772" s="16"/>
      <c r="AN772" s="16"/>
      <c r="AO772" s="16"/>
      <c r="AP772" s="16"/>
      <c r="AQ772" s="16"/>
      <c r="AR772" s="16"/>
      <c r="AS772" s="16"/>
      <c r="AT772" s="16"/>
      <c r="AU772" s="16"/>
      <c r="AV772" s="16"/>
      <c r="AW772" s="16"/>
      <c r="AX772" s="16"/>
      <c r="AY772" s="16"/>
      <c r="AZ772" s="16"/>
      <c r="BA772" s="16"/>
      <c r="BB772" s="16"/>
      <c r="BC772" s="16"/>
      <c r="BD772" s="16"/>
      <c r="BE772" s="16"/>
      <c r="BF772" s="16"/>
    </row>
    <row r="773" spans="5:58">
      <c r="E773" s="16"/>
      <c r="F773" s="16"/>
      <c r="G773" s="16"/>
      <c r="H773" s="16"/>
      <c r="I773" s="16"/>
      <c r="J773" s="16"/>
      <c r="K773" s="16"/>
      <c r="L773" s="16"/>
      <c r="M773" s="16"/>
      <c r="N773" s="16"/>
      <c r="O773" s="16"/>
      <c r="P773" s="16"/>
      <c r="Q773" s="16"/>
      <c r="R773" s="16"/>
      <c r="S773" s="16"/>
      <c r="T773" s="16"/>
      <c r="U773" s="16"/>
      <c r="V773" s="16"/>
      <c r="W773" s="16"/>
      <c r="X773" s="16"/>
      <c r="Y773" s="16"/>
      <c r="Z773" s="16"/>
      <c r="AA773" s="16"/>
      <c r="AB773" s="16"/>
      <c r="AC773" s="16"/>
      <c r="AD773" s="16"/>
      <c r="AE773" s="16"/>
      <c r="AF773" s="16"/>
      <c r="AG773" s="16"/>
      <c r="AH773" s="16"/>
      <c r="AI773" s="16"/>
      <c r="AJ773" s="16"/>
      <c r="AK773" s="16"/>
      <c r="AL773" s="16"/>
      <c r="AM773" s="16"/>
      <c r="AN773" s="16"/>
      <c r="AO773" s="16"/>
      <c r="AP773" s="16"/>
      <c r="AQ773" s="16"/>
      <c r="AR773" s="16"/>
      <c r="AS773" s="16"/>
      <c r="AT773" s="16"/>
      <c r="AU773" s="16"/>
      <c r="AV773" s="16"/>
      <c r="AW773" s="16"/>
      <c r="AX773" s="16"/>
      <c r="AY773" s="16"/>
      <c r="AZ773" s="16"/>
      <c r="BA773" s="16"/>
      <c r="BB773" s="16"/>
      <c r="BC773" s="16"/>
      <c r="BD773" s="16"/>
      <c r="BE773" s="16"/>
      <c r="BF773" s="16"/>
    </row>
    <row r="774" spans="5:58">
      <c r="E774" s="16"/>
      <c r="F774" s="16"/>
      <c r="G774" s="16"/>
      <c r="H774" s="16"/>
      <c r="I774" s="16"/>
      <c r="J774" s="16"/>
      <c r="K774" s="16"/>
      <c r="L774" s="16"/>
      <c r="M774" s="16"/>
      <c r="N774" s="16"/>
      <c r="O774" s="16"/>
      <c r="P774" s="16"/>
      <c r="Q774" s="16"/>
      <c r="R774" s="16"/>
      <c r="S774" s="16"/>
      <c r="T774" s="16"/>
      <c r="U774" s="16"/>
      <c r="V774" s="16"/>
      <c r="W774" s="16"/>
      <c r="X774" s="16"/>
      <c r="Y774" s="16"/>
      <c r="Z774" s="16"/>
      <c r="AA774" s="16"/>
      <c r="AB774" s="16"/>
      <c r="AC774" s="16"/>
      <c r="AD774" s="16"/>
      <c r="AE774" s="16"/>
      <c r="AF774" s="16"/>
      <c r="AG774" s="16"/>
      <c r="AH774" s="16"/>
      <c r="AI774" s="16"/>
      <c r="AJ774" s="16"/>
      <c r="AK774" s="16"/>
      <c r="AL774" s="16"/>
      <c r="AM774" s="16"/>
      <c r="AN774" s="16"/>
      <c r="AO774" s="16"/>
      <c r="AP774" s="16"/>
      <c r="AQ774" s="16"/>
      <c r="AR774" s="16"/>
      <c r="AS774" s="16"/>
      <c r="AT774" s="16"/>
      <c r="AU774" s="16"/>
      <c r="AV774" s="16"/>
      <c r="AW774" s="16"/>
      <c r="AX774" s="16"/>
      <c r="AY774" s="16"/>
      <c r="AZ774" s="16"/>
      <c r="BA774" s="16"/>
      <c r="BB774" s="16"/>
      <c r="BC774" s="16"/>
      <c r="BD774" s="16"/>
      <c r="BE774" s="16"/>
      <c r="BF774" s="16"/>
    </row>
    <row r="775" spans="5:58">
      <c r="E775" s="16"/>
      <c r="F775" s="16"/>
      <c r="G775" s="16"/>
      <c r="H775" s="16"/>
      <c r="I775" s="16"/>
      <c r="J775" s="16"/>
      <c r="K775" s="16"/>
      <c r="L775" s="16"/>
      <c r="M775" s="16"/>
      <c r="N775" s="16"/>
      <c r="O775" s="16"/>
      <c r="P775" s="16"/>
      <c r="Q775" s="16"/>
      <c r="R775" s="16"/>
      <c r="S775" s="16"/>
      <c r="T775" s="16"/>
      <c r="U775" s="16"/>
      <c r="V775" s="16"/>
      <c r="W775" s="16"/>
      <c r="X775" s="16"/>
      <c r="Y775" s="16"/>
      <c r="Z775" s="16"/>
      <c r="AA775" s="16"/>
      <c r="AB775" s="16"/>
      <c r="AC775" s="16"/>
      <c r="AD775" s="16"/>
      <c r="AE775" s="16"/>
      <c r="AF775" s="16"/>
      <c r="AG775" s="16"/>
      <c r="AH775" s="16"/>
      <c r="AI775" s="16"/>
      <c r="AJ775" s="16"/>
      <c r="AK775" s="16"/>
      <c r="AL775" s="16"/>
      <c r="AM775" s="16"/>
      <c r="AN775" s="16"/>
      <c r="AO775" s="16"/>
      <c r="AP775" s="16"/>
      <c r="AQ775" s="16"/>
      <c r="AR775" s="16"/>
      <c r="AS775" s="16"/>
      <c r="AT775" s="16"/>
      <c r="AU775" s="16"/>
      <c r="AV775" s="16"/>
      <c r="AW775" s="16"/>
      <c r="AX775" s="16"/>
      <c r="AY775" s="16"/>
      <c r="AZ775" s="16"/>
      <c r="BA775" s="16"/>
      <c r="BB775" s="16"/>
      <c r="BC775" s="16"/>
      <c r="BD775" s="16"/>
      <c r="BE775" s="16"/>
      <c r="BF775" s="16"/>
    </row>
    <row r="776" spans="5:58">
      <c r="E776" s="16"/>
      <c r="F776" s="16"/>
      <c r="G776" s="16"/>
      <c r="H776" s="16"/>
      <c r="I776" s="16"/>
      <c r="J776" s="16"/>
      <c r="K776" s="16"/>
      <c r="L776" s="16"/>
      <c r="M776" s="16"/>
      <c r="N776" s="16"/>
      <c r="O776" s="16"/>
      <c r="P776" s="16"/>
      <c r="Q776" s="16"/>
      <c r="R776" s="16"/>
      <c r="S776" s="16"/>
      <c r="T776" s="16"/>
      <c r="U776" s="16"/>
      <c r="V776" s="16"/>
      <c r="W776" s="16"/>
      <c r="X776" s="16"/>
      <c r="Y776" s="16"/>
      <c r="Z776" s="16"/>
      <c r="AA776" s="16"/>
      <c r="AB776" s="16"/>
      <c r="AC776" s="16"/>
      <c r="AD776" s="16"/>
      <c r="AE776" s="16"/>
      <c r="AF776" s="16"/>
      <c r="AG776" s="16"/>
      <c r="AH776" s="16"/>
      <c r="AI776" s="16"/>
      <c r="AJ776" s="16"/>
      <c r="AK776" s="16"/>
      <c r="AL776" s="16"/>
      <c r="AM776" s="16"/>
      <c r="AN776" s="16"/>
      <c r="AO776" s="16"/>
      <c r="AP776" s="16"/>
      <c r="AQ776" s="16"/>
      <c r="AR776" s="16"/>
      <c r="AS776" s="16"/>
      <c r="AT776" s="16"/>
      <c r="AU776" s="16"/>
      <c r="AV776" s="16"/>
      <c r="AW776" s="16"/>
      <c r="AX776" s="16"/>
      <c r="AY776" s="16"/>
      <c r="AZ776" s="16"/>
      <c r="BA776" s="16"/>
      <c r="BB776" s="16"/>
      <c r="BC776" s="16"/>
      <c r="BD776" s="16"/>
      <c r="BE776" s="16"/>
      <c r="BF776" s="16"/>
    </row>
    <row r="777" spans="5:58">
      <c r="E777" s="16"/>
      <c r="F777" s="16"/>
      <c r="G777" s="16"/>
      <c r="H777" s="16"/>
      <c r="I777" s="16"/>
      <c r="J777" s="16"/>
      <c r="K777" s="16"/>
      <c r="L777" s="16"/>
      <c r="M777" s="16"/>
      <c r="N777" s="16"/>
      <c r="O777" s="16"/>
      <c r="P777" s="16"/>
      <c r="Q777" s="16"/>
      <c r="R777" s="16"/>
      <c r="S777" s="16"/>
      <c r="T777" s="16"/>
      <c r="U777" s="16"/>
      <c r="V777" s="16"/>
      <c r="W777" s="16"/>
      <c r="X777" s="16"/>
      <c r="Y777" s="16"/>
      <c r="Z777" s="16"/>
      <c r="AA777" s="16"/>
      <c r="AB777" s="16"/>
      <c r="AC777" s="16"/>
      <c r="AD777" s="16"/>
      <c r="AE777" s="16"/>
      <c r="AF777" s="16"/>
      <c r="AG777" s="16"/>
      <c r="AH777" s="16"/>
      <c r="AI777" s="16"/>
      <c r="AJ777" s="16"/>
      <c r="AK777" s="16"/>
      <c r="AL777" s="16"/>
      <c r="AM777" s="16"/>
      <c r="AN777" s="16"/>
      <c r="AO777" s="16"/>
      <c r="AP777" s="16"/>
      <c r="AQ777" s="16"/>
      <c r="AR777" s="16"/>
      <c r="AS777" s="16"/>
      <c r="AT777" s="16"/>
      <c r="AU777" s="16"/>
      <c r="AV777" s="16"/>
      <c r="AW777" s="16"/>
      <c r="AX777" s="16"/>
      <c r="AY777" s="16"/>
      <c r="AZ777" s="16"/>
      <c r="BA777" s="16"/>
      <c r="BB777" s="16"/>
      <c r="BC777" s="16"/>
      <c r="BD777" s="16"/>
      <c r="BE777" s="16"/>
      <c r="BF777" s="16"/>
    </row>
    <row r="778" spans="5:58">
      <c r="E778" s="16"/>
      <c r="F778" s="16"/>
      <c r="G778" s="16"/>
      <c r="H778" s="16"/>
      <c r="I778" s="16"/>
      <c r="J778" s="16"/>
      <c r="K778" s="16"/>
      <c r="L778" s="16"/>
      <c r="M778" s="16"/>
      <c r="N778" s="16"/>
      <c r="O778" s="16"/>
      <c r="P778" s="16"/>
      <c r="Q778" s="16"/>
      <c r="R778" s="16"/>
      <c r="S778" s="16"/>
      <c r="T778" s="16"/>
      <c r="U778" s="16"/>
      <c r="V778" s="16"/>
      <c r="W778" s="16"/>
      <c r="X778" s="16"/>
      <c r="Y778" s="16"/>
      <c r="Z778" s="16"/>
      <c r="AA778" s="16"/>
      <c r="AB778" s="16"/>
      <c r="AC778" s="16"/>
      <c r="AD778" s="16"/>
      <c r="AE778" s="16"/>
      <c r="AF778" s="16"/>
      <c r="AG778" s="16"/>
      <c r="AH778" s="16"/>
      <c r="AI778" s="16"/>
      <c r="AJ778" s="16"/>
      <c r="AK778" s="16"/>
      <c r="AL778" s="16"/>
      <c r="AM778" s="16"/>
      <c r="AN778" s="16"/>
      <c r="AO778" s="16"/>
      <c r="AP778" s="16"/>
      <c r="AQ778" s="16"/>
      <c r="AR778" s="16"/>
      <c r="AS778" s="16"/>
      <c r="AT778" s="16"/>
      <c r="AU778" s="16"/>
      <c r="AV778" s="16"/>
      <c r="AW778" s="16"/>
      <c r="AX778" s="16"/>
      <c r="AY778" s="16"/>
      <c r="AZ778" s="16"/>
      <c r="BA778" s="16"/>
      <c r="BB778" s="16"/>
      <c r="BC778" s="16"/>
      <c r="BD778" s="16"/>
      <c r="BE778" s="16"/>
      <c r="BF778" s="16"/>
    </row>
    <row r="779" spans="5:58">
      <c r="E779" s="16"/>
      <c r="F779" s="16"/>
      <c r="G779" s="16"/>
      <c r="H779" s="16"/>
      <c r="I779" s="16"/>
      <c r="J779" s="16"/>
      <c r="K779" s="16"/>
      <c r="L779" s="16"/>
      <c r="M779" s="16"/>
      <c r="N779" s="16"/>
      <c r="O779" s="16"/>
      <c r="P779" s="16"/>
      <c r="Q779" s="16"/>
      <c r="R779" s="16"/>
      <c r="S779" s="16"/>
      <c r="T779" s="16"/>
      <c r="U779" s="16"/>
      <c r="V779" s="16"/>
      <c r="W779" s="16"/>
      <c r="X779" s="16"/>
      <c r="Y779" s="16"/>
      <c r="Z779" s="16"/>
      <c r="AA779" s="16"/>
      <c r="AB779" s="16"/>
      <c r="AC779" s="16"/>
      <c r="AD779" s="16"/>
      <c r="AE779" s="16"/>
      <c r="AF779" s="16"/>
      <c r="AG779" s="16"/>
      <c r="AH779" s="16"/>
      <c r="AI779" s="16"/>
      <c r="AJ779" s="16"/>
      <c r="AK779" s="16"/>
      <c r="AL779" s="16"/>
      <c r="AM779" s="16"/>
      <c r="AN779" s="16"/>
      <c r="AO779" s="16"/>
      <c r="AP779" s="16"/>
      <c r="AQ779" s="16"/>
      <c r="AR779" s="16"/>
      <c r="AS779" s="16"/>
      <c r="AT779" s="16"/>
      <c r="AU779" s="16"/>
      <c r="AV779" s="16"/>
      <c r="AW779" s="16"/>
      <c r="AX779" s="16"/>
      <c r="AY779" s="16"/>
      <c r="AZ779" s="16"/>
      <c r="BA779" s="16"/>
      <c r="BB779" s="16"/>
      <c r="BC779" s="16"/>
      <c r="BD779" s="16"/>
      <c r="BE779" s="16"/>
      <c r="BF779" s="16"/>
    </row>
    <row r="780" spans="5:58">
      <c r="E780" s="16"/>
      <c r="F780" s="16"/>
      <c r="G780" s="16"/>
      <c r="H780" s="16"/>
      <c r="I780" s="16"/>
      <c r="J780" s="16"/>
      <c r="K780" s="16"/>
      <c r="L780" s="16"/>
      <c r="M780" s="16"/>
      <c r="N780" s="16"/>
      <c r="O780" s="16"/>
      <c r="P780" s="16"/>
      <c r="Q780" s="16"/>
      <c r="R780" s="16"/>
      <c r="S780" s="16"/>
      <c r="T780" s="16"/>
      <c r="U780" s="16"/>
      <c r="V780" s="16"/>
      <c r="W780" s="16"/>
      <c r="X780" s="16"/>
      <c r="Y780" s="16"/>
      <c r="Z780" s="16"/>
      <c r="AA780" s="16"/>
      <c r="AB780" s="16"/>
      <c r="AC780" s="16"/>
      <c r="AD780" s="16"/>
      <c r="AE780" s="16"/>
      <c r="AF780" s="16"/>
      <c r="AG780" s="16"/>
      <c r="AH780" s="16"/>
      <c r="AI780" s="16"/>
      <c r="AJ780" s="16"/>
      <c r="AK780" s="16"/>
      <c r="AL780" s="16"/>
      <c r="AM780" s="16"/>
      <c r="AN780" s="16"/>
      <c r="AO780" s="16"/>
      <c r="AP780" s="16"/>
      <c r="AQ780" s="16"/>
      <c r="AR780" s="16"/>
      <c r="AS780" s="16"/>
      <c r="AT780" s="16"/>
      <c r="AU780" s="16"/>
      <c r="AV780" s="16"/>
      <c r="AW780" s="16"/>
      <c r="AX780" s="16"/>
      <c r="AY780" s="16"/>
      <c r="AZ780" s="16"/>
      <c r="BA780" s="16"/>
      <c r="BB780" s="16"/>
      <c r="BC780" s="16"/>
      <c r="BD780" s="16"/>
      <c r="BE780" s="16"/>
      <c r="BF780" s="16"/>
    </row>
    <row r="781" spans="5:58">
      <c r="E781" s="16"/>
      <c r="F781" s="16"/>
      <c r="G781" s="16"/>
      <c r="H781" s="16"/>
      <c r="I781" s="16"/>
      <c r="J781" s="16"/>
      <c r="K781" s="16"/>
      <c r="L781" s="16"/>
      <c r="M781" s="16"/>
      <c r="N781" s="16"/>
      <c r="O781" s="16"/>
      <c r="P781" s="16"/>
      <c r="Q781" s="16"/>
      <c r="R781" s="16"/>
      <c r="S781" s="16"/>
      <c r="T781" s="16"/>
      <c r="U781" s="16"/>
      <c r="V781" s="16"/>
      <c r="W781" s="16"/>
      <c r="X781" s="16"/>
      <c r="Y781" s="16"/>
      <c r="Z781" s="16"/>
      <c r="AA781" s="16"/>
      <c r="AB781" s="16"/>
      <c r="AC781" s="16"/>
      <c r="AD781" s="16"/>
      <c r="AE781" s="16"/>
      <c r="AF781" s="16"/>
      <c r="AG781" s="16"/>
      <c r="AH781" s="16"/>
      <c r="AI781" s="16"/>
      <c r="AJ781" s="16"/>
      <c r="AK781" s="16"/>
      <c r="AL781" s="16"/>
      <c r="AM781" s="16"/>
      <c r="AN781" s="16"/>
      <c r="AO781" s="16"/>
      <c r="AP781" s="16"/>
      <c r="AQ781" s="16"/>
      <c r="AR781" s="16"/>
      <c r="AS781" s="16"/>
      <c r="AT781" s="16"/>
      <c r="AU781" s="16"/>
      <c r="AV781" s="16"/>
      <c r="AW781" s="16"/>
      <c r="AX781" s="16"/>
      <c r="AY781" s="16"/>
      <c r="AZ781" s="16"/>
      <c r="BA781" s="16"/>
      <c r="BB781" s="16"/>
      <c r="BC781" s="16"/>
      <c r="BD781" s="16"/>
      <c r="BE781" s="16"/>
      <c r="BF781" s="16"/>
    </row>
    <row r="782" spans="5:58">
      <c r="E782" s="16"/>
      <c r="F782" s="16"/>
      <c r="G782" s="16"/>
      <c r="H782" s="16"/>
      <c r="I782" s="16"/>
      <c r="J782" s="16"/>
      <c r="K782" s="16"/>
      <c r="L782" s="16"/>
      <c r="M782" s="16"/>
      <c r="N782" s="16"/>
      <c r="O782" s="16"/>
      <c r="P782" s="16"/>
      <c r="Q782" s="16"/>
      <c r="R782" s="16"/>
      <c r="S782" s="16"/>
      <c r="T782" s="16"/>
      <c r="U782" s="16"/>
      <c r="V782" s="16"/>
      <c r="W782" s="16"/>
      <c r="X782" s="16"/>
      <c r="Y782" s="16"/>
      <c r="Z782" s="16"/>
      <c r="AA782" s="16"/>
      <c r="AB782" s="16"/>
      <c r="AC782" s="16"/>
      <c r="AD782" s="16"/>
      <c r="AE782" s="16"/>
      <c r="AF782" s="16"/>
      <c r="AG782" s="16"/>
      <c r="AH782" s="16"/>
      <c r="AI782" s="16"/>
      <c r="AJ782" s="16"/>
      <c r="AK782" s="16"/>
      <c r="AL782" s="16"/>
      <c r="AM782" s="16"/>
      <c r="AN782" s="16"/>
      <c r="AO782" s="16"/>
      <c r="AP782" s="16"/>
      <c r="AQ782" s="16"/>
      <c r="AR782" s="16"/>
      <c r="AS782" s="16"/>
      <c r="AT782" s="16"/>
      <c r="AU782" s="16"/>
      <c r="AV782" s="16"/>
      <c r="AW782" s="16"/>
      <c r="AX782" s="16"/>
      <c r="AY782" s="16"/>
      <c r="AZ782" s="16"/>
      <c r="BA782" s="16"/>
      <c r="BB782" s="16"/>
      <c r="BC782" s="16"/>
      <c r="BD782" s="16"/>
      <c r="BE782" s="16"/>
      <c r="BF782" s="16"/>
    </row>
    <row r="783" spans="5:58">
      <c r="E783" s="16"/>
      <c r="F783" s="16"/>
      <c r="G783" s="16"/>
      <c r="H783" s="16"/>
      <c r="I783" s="16"/>
      <c r="J783" s="16"/>
      <c r="K783" s="16"/>
      <c r="L783" s="16"/>
      <c r="M783" s="16"/>
      <c r="N783" s="16"/>
      <c r="O783" s="16"/>
      <c r="P783" s="16"/>
      <c r="Q783" s="16"/>
      <c r="R783" s="16"/>
      <c r="S783" s="16"/>
      <c r="T783" s="16"/>
      <c r="U783" s="16"/>
      <c r="V783" s="16"/>
      <c r="W783" s="16"/>
      <c r="X783" s="16"/>
      <c r="Y783" s="16"/>
      <c r="Z783" s="16"/>
      <c r="AA783" s="16"/>
      <c r="AB783" s="16"/>
      <c r="AC783" s="16"/>
      <c r="AD783" s="16"/>
      <c r="AE783" s="16"/>
      <c r="AF783" s="16"/>
      <c r="AG783" s="16"/>
      <c r="AH783" s="16"/>
      <c r="AI783" s="16"/>
      <c r="AJ783" s="16"/>
      <c r="AK783" s="16"/>
      <c r="AL783" s="16"/>
      <c r="AM783" s="16"/>
      <c r="AN783" s="16"/>
      <c r="AO783" s="16"/>
      <c r="AP783" s="16"/>
      <c r="AQ783" s="16"/>
      <c r="AR783" s="16"/>
      <c r="AS783" s="16"/>
      <c r="AT783" s="16"/>
      <c r="AU783" s="16"/>
      <c r="AV783" s="16"/>
      <c r="AW783" s="16"/>
      <c r="AX783" s="16"/>
      <c r="AY783" s="16"/>
      <c r="AZ783" s="16"/>
      <c r="BA783" s="16"/>
      <c r="BB783" s="16"/>
      <c r="BC783" s="16"/>
      <c r="BD783" s="16"/>
      <c r="BE783" s="16"/>
      <c r="BF783" s="16"/>
    </row>
    <row r="784" spans="5:58">
      <c r="E784" s="16"/>
      <c r="F784" s="16"/>
      <c r="G784" s="16"/>
      <c r="H784" s="16"/>
      <c r="I784" s="16"/>
      <c r="J784" s="16"/>
      <c r="K784" s="16"/>
      <c r="L784" s="16"/>
      <c r="M784" s="16"/>
      <c r="N784" s="16"/>
      <c r="O784" s="16"/>
      <c r="P784" s="16"/>
      <c r="Q784" s="16"/>
      <c r="R784" s="16"/>
      <c r="S784" s="16"/>
      <c r="T784" s="16"/>
      <c r="U784" s="16"/>
      <c r="V784" s="16"/>
      <c r="W784" s="16"/>
      <c r="X784" s="16"/>
      <c r="Y784" s="16"/>
      <c r="Z784" s="16"/>
      <c r="AA784" s="16"/>
      <c r="AB784" s="16"/>
      <c r="AC784" s="16"/>
      <c r="AD784" s="16"/>
      <c r="AE784" s="16"/>
      <c r="AF784" s="16"/>
      <c r="AG784" s="16"/>
      <c r="AH784" s="16"/>
      <c r="AI784" s="16"/>
      <c r="AJ784" s="16"/>
      <c r="AK784" s="16"/>
      <c r="AL784" s="16"/>
      <c r="AM784" s="16"/>
      <c r="AN784" s="16"/>
      <c r="AO784" s="16"/>
      <c r="AP784" s="16"/>
      <c r="AQ784" s="16"/>
      <c r="AR784" s="16"/>
      <c r="AS784" s="16"/>
      <c r="AT784" s="16"/>
      <c r="AU784" s="16"/>
      <c r="AV784" s="16"/>
      <c r="AW784" s="16"/>
      <c r="AX784" s="16"/>
      <c r="AY784" s="16"/>
      <c r="AZ784" s="16"/>
      <c r="BA784" s="16"/>
      <c r="BB784" s="16"/>
      <c r="BC784" s="16"/>
      <c r="BD784" s="16"/>
      <c r="BE784" s="16"/>
      <c r="BF784" s="16"/>
    </row>
    <row r="785" spans="5:58">
      <c r="E785" s="16"/>
      <c r="F785" s="16"/>
      <c r="G785" s="16"/>
      <c r="H785" s="16"/>
      <c r="I785" s="16"/>
      <c r="J785" s="16"/>
      <c r="K785" s="16"/>
      <c r="L785" s="16"/>
      <c r="M785" s="16"/>
      <c r="N785" s="16"/>
      <c r="O785" s="16"/>
      <c r="P785" s="16"/>
      <c r="Q785" s="16"/>
      <c r="R785" s="16"/>
      <c r="S785" s="16"/>
      <c r="T785" s="16"/>
      <c r="U785" s="16"/>
      <c r="V785" s="16"/>
      <c r="W785" s="16"/>
      <c r="X785" s="16"/>
      <c r="Y785" s="16"/>
      <c r="Z785" s="16"/>
      <c r="AA785" s="16"/>
      <c r="AB785" s="16"/>
      <c r="AC785" s="16"/>
      <c r="AD785" s="16"/>
      <c r="AE785" s="16"/>
      <c r="AF785" s="16"/>
      <c r="AG785" s="16"/>
      <c r="AH785" s="16"/>
      <c r="AI785" s="16"/>
      <c r="AJ785" s="16"/>
      <c r="AK785" s="16"/>
      <c r="AL785" s="16"/>
      <c r="AM785" s="16"/>
      <c r="AN785" s="16"/>
      <c r="AO785" s="16"/>
      <c r="AP785" s="16"/>
      <c r="AQ785" s="16"/>
      <c r="AR785" s="16"/>
      <c r="AS785" s="16"/>
      <c r="AT785" s="16"/>
      <c r="AU785" s="16"/>
      <c r="AV785" s="16"/>
      <c r="AW785" s="16"/>
      <c r="AX785" s="16"/>
      <c r="AY785" s="16"/>
      <c r="AZ785" s="16"/>
      <c r="BA785" s="16"/>
      <c r="BB785" s="16"/>
      <c r="BC785" s="16"/>
      <c r="BD785" s="16"/>
      <c r="BE785" s="16"/>
      <c r="BF785" s="16"/>
    </row>
    <row r="786" spans="5:58">
      <c r="E786" s="16"/>
      <c r="F786" s="16"/>
      <c r="G786" s="16"/>
      <c r="H786" s="16"/>
      <c r="I786" s="16"/>
      <c r="J786" s="16"/>
      <c r="K786" s="16"/>
      <c r="L786" s="16"/>
      <c r="M786" s="16"/>
      <c r="N786" s="16"/>
      <c r="O786" s="16"/>
      <c r="P786" s="16"/>
      <c r="Q786" s="16"/>
      <c r="R786" s="16"/>
      <c r="S786" s="16"/>
      <c r="T786" s="16"/>
      <c r="U786" s="16"/>
      <c r="V786" s="16"/>
      <c r="W786" s="16"/>
      <c r="X786" s="16"/>
      <c r="Y786" s="16"/>
      <c r="Z786" s="16"/>
      <c r="AA786" s="16"/>
      <c r="AB786" s="16"/>
      <c r="AC786" s="16"/>
      <c r="AD786" s="16"/>
      <c r="AE786" s="16"/>
      <c r="AF786" s="16"/>
      <c r="AG786" s="16"/>
      <c r="AH786" s="16"/>
      <c r="AI786" s="16"/>
      <c r="AJ786" s="16"/>
      <c r="AK786" s="16"/>
      <c r="AL786" s="16"/>
      <c r="AM786" s="16"/>
      <c r="AN786" s="16"/>
      <c r="AO786" s="16"/>
      <c r="AP786" s="16"/>
      <c r="AQ786" s="16"/>
      <c r="AR786" s="16"/>
      <c r="AS786" s="16"/>
      <c r="AT786" s="16"/>
      <c r="AU786" s="16"/>
      <c r="AV786" s="16"/>
      <c r="AW786" s="16"/>
      <c r="AX786" s="16"/>
      <c r="AY786" s="16"/>
      <c r="AZ786" s="16"/>
      <c r="BA786" s="16"/>
      <c r="BB786" s="16"/>
      <c r="BC786" s="16"/>
      <c r="BD786" s="16"/>
      <c r="BE786" s="16"/>
      <c r="BF786" s="16"/>
    </row>
    <row r="787" spans="5:58">
      <c r="E787" s="16"/>
      <c r="F787" s="16"/>
      <c r="G787" s="16"/>
      <c r="H787" s="16"/>
      <c r="I787" s="16"/>
      <c r="J787" s="16"/>
      <c r="K787" s="16"/>
      <c r="L787" s="16"/>
      <c r="M787" s="16"/>
      <c r="N787" s="16"/>
      <c r="O787" s="16"/>
      <c r="P787" s="16"/>
      <c r="Q787" s="16"/>
      <c r="R787" s="16"/>
      <c r="S787" s="16"/>
      <c r="T787" s="16"/>
      <c r="U787" s="16"/>
      <c r="V787" s="16"/>
      <c r="W787" s="16"/>
      <c r="X787" s="16"/>
      <c r="Y787" s="16"/>
      <c r="Z787" s="16"/>
      <c r="AA787" s="16"/>
      <c r="AB787" s="16"/>
      <c r="AC787" s="16"/>
      <c r="AD787" s="16"/>
      <c r="AE787" s="16"/>
      <c r="AF787" s="16"/>
      <c r="AG787" s="16"/>
      <c r="AH787" s="16"/>
      <c r="AI787" s="16"/>
      <c r="AJ787" s="16"/>
      <c r="AK787" s="16"/>
      <c r="AL787" s="16"/>
      <c r="AM787" s="16"/>
      <c r="AN787" s="16"/>
      <c r="AO787" s="16"/>
      <c r="AP787" s="16"/>
      <c r="AQ787" s="16"/>
      <c r="AR787" s="16"/>
      <c r="AS787" s="16"/>
      <c r="AT787" s="16"/>
      <c r="AU787" s="16"/>
      <c r="AV787" s="16"/>
      <c r="AW787" s="16"/>
      <c r="AX787" s="16"/>
      <c r="AY787" s="16"/>
      <c r="AZ787" s="16"/>
      <c r="BA787" s="16"/>
      <c r="BB787" s="16"/>
      <c r="BC787" s="16"/>
      <c r="BD787" s="16"/>
      <c r="BE787" s="16"/>
      <c r="BF787" s="16"/>
    </row>
    <row r="788" spans="5:58">
      <c r="E788" s="16"/>
      <c r="F788" s="16"/>
      <c r="G788" s="16"/>
      <c r="H788" s="16"/>
      <c r="I788" s="16"/>
      <c r="J788" s="16"/>
      <c r="K788" s="16"/>
      <c r="L788" s="16"/>
      <c r="M788" s="16"/>
      <c r="N788" s="16"/>
      <c r="O788" s="16"/>
      <c r="P788" s="16"/>
      <c r="Q788" s="16"/>
      <c r="R788" s="16"/>
      <c r="S788" s="16"/>
      <c r="T788" s="16"/>
      <c r="U788" s="16"/>
      <c r="V788" s="16"/>
      <c r="W788" s="16"/>
      <c r="X788" s="16"/>
      <c r="Y788" s="16"/>
      <c r="Z788" s="16"/>
      <c r="AA788" s="16"/>
      <c r="AB788" s="16"/>
      <c r="AC788" s="16"/>
      <c r="AD788" s="16"/>
      <c r="AE788" s="16"/>
      <c r="AF788" s="16"/>
      <c r="AG788" s="16"/>
      <c r="AH788" s="16"/>
      <c r="AI788" s="16"/>
      <c r="AJ788" s="16"/>
      <c r="AK788" s="16"/>
      <c r="AL788" s="16"/>
      <c r="AM788" s="16"/>
      <c r="AN788" s="16"/>
      <c r="AO788" s="16"/>
      <c r="AP788" s="16"/>
      <c r="AQ788" s="16"/>
      <c r="AR788" s="16"/>
      <c r="AS788" s="16"/>
      <c r="AT788" s="16"/>
      <c r="AU788" s="16"/>
      <c r="AV788" s="16"/>
      <c r="AW788" s="16"/>
      <c r="AX788" s="16"/>
      <c r="AY788" s="16"/>
      <c r="AZ788" s="16"/>
      <c r="BA788" s="16"/>
      <c r="BB788" s="16"/>
      <c r="BC788" s="16"/>
      <c r="BD788" s="16"/>
      <c r="BE788" s="16"/>
      <c r="BF788" s="16"/>
    </row>
    <row r="789" spans="5:58">
      <c r="E789" s="16"/>
      <c r="F789" s="16"/>
      <c r="G789" s="16"/>
      <c r="H789" s="16"/>
      <c r="I789" s="16"/>
      <c r="J789" s="16"/>
      <c r="K789" s="16"/>
      <c r="L789" s="16"/>
      <c r="M789" s="16"/>
      <c r="N789" s="16"/>
      <c r="O789" s="16"/>
      <c r="P789" s="16"/>
      <c r="Q789" s="16"/>
      <c r="R789" s="16"/>
      <c r="S789" s="16"/>
      <c r="T789" s="16"/>
      <c r="U789" s="16"/>
      <c r="V789" s="16"/>
      <c r="W789" s="16"/>
      <c r="X789" s="16"/>
      <c r="Y789" s="16"/>
      <c r="Z789" s="16"/>
      <c r="AA789" s="16"/>
      <c r="AB789" s="16"/>
      <c r="AC789" s="16"/>
      <c r="AD789" s="16"/>
      <c r="AE789" s="16"/>
      <c r="AF789" s="16"/>
      <c r="AG789" s="16"/>
      <c r="AH789" s="16"/>
      <c r="AI789" s="16"/>
      <c r="AJ789" s="16"/>
      <c r="AK789" s="16"/>
      <c r="AL789" s="16"/>
      <c r="AM789" s="16"/>
      <c r="AN789" s="16"/>
      <c r="AO789" s="16"/>
      <c r="AP789" s="16"/>
      <c r="AQ789" s="16"/>
      <c r="AR789" s="16"/>
      <c r="AS789" s="16"/>
      <c r="AT789" s="16"/>
      <c r="AU789" s="16"/>
      <c r="AV789" s="16"/>
      <c r="AW789" s="16"/>
      <c r="AX789" s="16"/>
      <c r="AY789" s="16"/>
      <c r="AZ789" s="16"/>
      <c r="BA789" s="16"/>
      <c r="BB789" s="16"/>
      <c r="BC789" s="16"/>
      <c r="BD789" s="16"/>
      <c r="BE789" s="16"/>
      <c r="BF789" s="16"/>
    </row>
    <row r="790" spans="5:58">
      <c r="E790" s="16"/>
      <c r="F790" s="16"/>
      <c r="G790" s="16"/>
      <c r="H790" s="16"/>
      <c r="I790" s="16"/>
      <c r="J790" s="16"/>
      <c r="K790" s="16"/>
      <c r="L790" s="16"/>
      <c r="M790" s="16"/>
      <c r="N790" s="16"/>
      <c r="O790" s="16"/>
      <c r="P790" s="16"/>
      <c r="Q790" s="16"/>
      <c r="R790" s="16"/>
      <c r="S790" s="16"/>
      <c r="T790" s="16"/>
      <c r="U790" s="16"/>
      <c r="V790" s="16"/>
      <c r="W790" s="16"/>
      <c r="X790" s="16"/>
      <c r="Y790" s="16"/>
      <c r="Z790" s="16"/>
      <c r="AA790" s="16"/>
      <c r="AB790" s="16"/>
      <c r="AC790" s="16"/>
      <c r="AD790" s="16"/>
      <c r="AE790" s="16"/>
      <c r="AF790" s="16"/>
      <c r="AG790" s="16"/>
      <c r="AH790" s="16"/>
      <c r="AI790" s="16"/>
      <c r="AJ790" s="16"/>
      <c r="AK790" s="16"/>
      <c r="AL790" s="16"/>
      <c r="AM790" s="16"/>
      <c r="AN790" s="16"/>
      <c r="AO790" s="16"/>
      <c r="AP790" s="16"/>
      <c r="AQ790" s="16"/>
      <c r="AR790" s="16"/>
      <c r="AS790" s="16"/>
      <c r="AT790" s="16"/>
      <c r="AU790" s="16"/>
      <c r="AV790" s="16"/>
      <c r="AW790" s="16"/>
      <c r="AX790" s="16"/>
      <c r="AY790" s="16"/>
      <c r="AZ790" s="16"/>
      <c r="BA790" s="16"/>
      <c r="BB790" s="16"/>
      <c r="BC790" s="16"/>
      <c r="BD790" s="16"/>
      <c r="BE790" s="16"/>
      <c r="BF790" s="16"/>
    </row>
    <row r="791" spans="5:58">
      <c r="E791" s="16"/>
      <c r="F791" s="16"/>
      <c r="G791" s="16"/>
      <c r="H791" s="16"/>
      <c r="I791" s="16"/>
      <c r="J791" s="16"/>
      <c r="K791" s="16"/>
      <c r="L791" s="16"/>
      <c r="M791" s="16"/>
      <c r="N791" s="16"/>
      <c r="O791" s="16"/>
      <c r="P791" s="16"/>
      <c r="Q791" s="16"/>
      <c r="R791" s="16"/>
      <c r="S791" s="16"/>
      <c r="T791" s="16"/>
      <c r="U791" s="16"/>
      <c r="V791" s="16"/>
      <c r="W791" s="16"/>
      <c r="X791" s="16"/>
      <c r="Y791" s="16"/>
      <c r="Z791" s="16"/>
      <c r="AA791" s="16"/>
      <c r="AB791" s="16"/>
      <c r="AC791" s="16"/>
      <c r="AD791" s="16"/>
      <c r="AE791" s="16"/>
      <c r="AF791" s="16"/>
      <c r="AG791" s="16"/>
      <c r="AH791" s="16"/>
      <c r="AI791" s="16"/>
      <c r="AJ791" s="16"/>
      <c r="AK791" s="16"/>
      <c r="AL791" s="16"/>
      <c r="AM791" s="16"/>
      <c r="AN791" s="16"/>
      <c r="AO791" s="16"/>
      <c r="AP791" s="16"/>
      <c r="AQ791" s="16"/>
      <c r="AR791" s="16"/>
      <c r="AS791" s="16"/>
      <c r="AT791" s="16"/>
      <c r="AU791" s="16"/>
      <c r="AV791" s="16"/>
      <c r="AW791" s="16"/>
      <c r="AX791" s="16"/>
      <c r="AY791" s="16"/>
      <c r="AZ791" s="16"/>
      <c r="BA791" s="16"/>
      <c r="BB791" s="16"/>
      <c r="BC791" s="16"/>
      <c r="BD791" s="16"/>
      <c r="BE791" s="16"/>
      <c r="BF791" s="16"/>
    </row>
    <row r="792" spans="5:58">
      <c r="E792" s="16"/>
      <c r="F792" s="16"/>
      <c r="G792" s="16"/>
      <c r="H792" s="16"/>
      <c r="I792" s="16"/>
      <c r="J792" s="16"/>
      <c r="K792" s="16"/>
      <c r="L792" s="16"/>
      <c r="M792" s="16"/>
      <c r="N792" s="16"/>
      <c r="O792" s="16"/>
      <c r="P792" s="16"/>
      <c r="Q792" s="16"/>
      <c r="R792" s="16"/>
      <c r="S792" s="16"/>
      <c r="T792" s="16"/>
      <c r="U792" s="16"/>
      <c r="V792" s="16"/>
      <c r="W792" s="16"/>
      <c r="X792" s="16"/>
      <c r="Y792" s="16"/>
      <c r="Z792" s="16"/>
      <c r="AA792" s="16"/>
      <c r="AB792" s="16"/>
      <c r="AC792" s="16"/>
      <c r="AD792" s="16"/>
      <c r="AE792" s="16"/>
      <c r="AF792" s="16"/>
      <c r="AG792" s="16"/>
      <c r="AH792" s="16"/>
      <c r="AI792" s="16"/>
      <c r="AJ792" s="16"/>
      <c r="AK792" s="16"/>
      <c r="AL792" s="16"/>
      <c r="AM792" s="16"/>
      <c r="AN792" s="16"/>
      <c r="AO792" s="16"/>
      <c r="AP792" s="16"/>
      <c r="AQ792" s="16"/>
      <c r="AR792" s="16"/>
      <c r="AS792" s="16"/>
      <c r="AT792" s="16"/>
      <c r="AU792" s="16"/>
      <c r="AV792" s="16"/>
      <c r="AW792" s="16"/>
      <c r="AX792" s="16"/>
      <c r="AY792" s="16"/>
      <c r="AZ792" s="16"/>
      <c r="BA792" s="16"/>
      <c r="BB792" s="16"/>
      <c r="BC792" s="16"/>
      <c r="BD792" s="16"/>
      <c r="BE792" s="16"/>
      <c r="BF792" s="16"/>
    </row>
    <row r="793" spans="5:58">
      <c r="E793" s="16"/>
      <c r="F793" s="16"/>
      <c r="G793" s="16"/>
      <c r="H793" s="16"/>
      <c r="I793" s="16"/>
      <c r="J793" s="16"/>
      <c r="K793" s="16"/>
      <c r="L793" s="16"/>
      <c r="M793" s="16"/>
      <c r="N793" s="16"/>
      <c r="O793" s="16"/>
      <c r="P793" s="16"/>
      <c r="Q793" s="16"/>
      <c r="R793" s="16"/>
      <c r="S793" s="16"/>
      <c r="T793" s="16"/>
      <c r="U793" s="16"/>
      <c r="V793" s="16"/>
      <c r="W793" s="16"/>
      <c r="X793" s="16"/>
      <c r="Y793" s="16"/>
      <c r="Z793" s="16"/>
      <c r="AA793" s="16"/>
      <c r="AB793" s="16"/>
      <c r="AC793" s="16"/>
      <c r="AD793" s="16"/>
      <c r="AE793" s="16"/>
      <c r="AF793" s="16"/>
      <c r="AG793" s="16"/>
      <c r="AH793" s="16"/>
      <c r="AI793" s="16"/>
      <c r="AJ793" s="16"/>
      <c r="AK793" s="16"/>
      <c r="AL793" s="16"/>
      <c r="AM793" s="16"/>
      <c r="AN793" s="16"/>
      <c r="AO793" s="16"/>
      <c r="AP793" s="16"/>
      <c r="AQ793" s="16"/>
      <c r="AR793" s="16"/>
      <c r="AS793" s="16"/>
      <c r="AT793" s="16"/>
      <c r="AU793" s="16"/>
      <c r="AV793" s="16"/>
      <c r="AW793" s="16"/>
      <c r="AX793" s="16"/>
      <c r="AY793" s="16"/>
      <c r="AZ793" s="16"/>
      <c r="BA793" s="16"/>
      <c r="BB793" s="16"/>
      <c r="BC793" s="16"/>
      <c r="BD793" s="16"/>
      <c r="BE793" s="16"/>
      <c r="BF793" s="16"/>
    </row>
    <row r="794" spans="5:58">
      <c r="E794" s="16"/>
      <c r="F794" s="16"/>
      <c r="G794" s="16"/>
      <c r="H794" s="16"/>
      <c r="I794" s="16"/>
      <c r="J794" s="16"/>
      <c r="K794" s="16"/>
      <c r="L794" s="16"/>
      <c r="M794" s="16"/>
      <c r="N794" s="16"/>
      <c r="O794" s="16"/>
      <c r="P794" s="16"/>
      <c r="Q794" s="16"/>
      <c r="R794" s="16"/>
      <c r="S794" s="16"/>
      <c r="T794" s="16"/>
      <c r="U794" s="16"/>
      <c r="V794" s="16"/>
      <c r="W794" s="16"/>
      <c r="X794" s="16"/>
      <c r="Y794" s="16"/>
      <c r="Z794" s="16"/>
      <c r="AA794" s="16"/>
      <c r="AB794" s="16"/>
      <c r="AC794" s="16"/>
      <c r="AD794" s="16"/>
      <c r="AE794" s="16"/>
      <c r="AF794" s="16"/>
      <c r="AG794" s="16"/>
      <c r="AH794" s="16"/>
      <c r="AI794" s="16"/>
      <c r="AJ794" s="16"/>
      <c r="AK794" s="16"/>
      <c r="AL794" s="16"/>
      <c r="AM794" s="16"/>
      <c r="AN794" s="16"/>
      <c r="AO794" s="16"/>
      <c r="AP794" s="16"/>
      <c r="AQ794" s="16"/>
      <c r="AR794" s="16"/>
      <c r="AS794" s="16"/>
      <c r="AT794" s="16"/>
      <c r="AU794" s="16"/>
      <c r="AV794" s="16"/>
      <c r="AW794" s="16"/>
      <c r="AX794" s="16"/>
      <c r="AY794" s="16"/>
      <c r="AZ794" s="16"/>
      <c r="BA794" s="16"/>
      <c r="BB794" s="16"/>
      <c r="BC794" s="16"/>
      <c r="BD794" s="16"/>
      <c r="BE794" s="16"/>
      <c r="BF794" s="16"/>
    </row>
    <row r="795" spans="5:58">
      <c r="E795" s="16"/>
      <c r="F795" s="16"/>
      <c r="G795" s="16"/>
      <c r="H795" s="16"/>
      <c r="I795" s="16"/>
      <c r="J795" s="16"/>
      <c r="K795" s="16"/>
      <c r="L795" s="16"/>
      <c r="M795" s="16"/>
      <c r="N795" s="16"/>
      <c r="O795" s="16"/>
      <c r="P795" s="16"/>
      <c r="Q795" s="16"/>
      <c r="R795" s="16"/>
      <c r="S795" s="16"/>
      <c r="T795" s="16"/>
      <c r="U795" s="16"/>
      <c r="V795" s="16"/>
      <c r="W795" s="16"/>
      <c r="X795" s="16"/>
      <c r="Y795" s="16"/>
      <c r="Z795" s="16"/>
      <c r="AA795" s="16"/>
      <c r="AB795" s="16"/>
      <c r="AC795" s="16"/>
      <c r="AD795" s="16"/>
      <c r="AE795" s="16"/>
      <c r="AF795" s="16"/>
      <c r="AG795" s="16"/>
      <c r="AH795" s="16"/>
      <c r="AI795" s="16"/>
      <c r="AJ795" s="16"/>
      <c r="AK795" s="16"/>
      <c r="AL795" s="16"/>
      <c r="AM795" s="16"/>
      <c r="AN795" s="16"/>
      <c r="AO795" s="16"/>
      <c r="AP795" s="16"/>
      <c r="AQ795" s="16"/>
      <c r="AR795" s="16"/>
      <c r="AS795" s="16"/>
      <c r="AT795" s="16"/>
      <c r="AU795" s="16"/>
      <c r="AV795" s="16"/>
      <c r="AW795" s="16"/>
      <c r="AX795" s="16"/>
      <c r="AY795" s="16"/>
      <c r="AZ795" s="16"/>
      <c r="BA795" s="16"/>
      <c r="BB795" s="16"/>
      <c r="BC795" s="16"/>
      <c r="BD795" s="16"/>
      <c r="BE795" s="16"/>
      <c r="BF795" s="16"/>
    </row>
    <row r="796" spans="5:58">
      <c r="E796" s="16"/>
      <c r="F796" s="16"/>
      <c r="G796" s="16"/>
      <c r="H796" s="16"/>
      <c r="I796" s="16"/>
      <c r="J796" s="16"/>
      <c r="K796" s="16"/>
      <c r="L796" s="16"/>
      <c r="M796" s="16"/>
      <c r="N796" s="16"/>
      <c r="O796" s="16"/>
      <c r="P796" s="16"/>
      <c r="Q796" s="16"/>
      <c r="R796" s="16"/>
      <c r="S796" s="16"/>
      <c r="T796" s="16"/>
      <c r="U796" s="16"/>
      <c r="V796" s="16"/>
      <c r="W796" s="16"/>
      <c r="X796" s="16"/>
      <c r="Y796" s="16"/>
      <c r="Z796" s="16"/>
      <c r="AA796" s="16"/>
      <c r="AB796" s="16"/>
      <c r="AC796" s="16"/>
      <c r="AD796" s="16"/>
      <c r="AE796" s="16"/>
      <c r="AF796" s="16"/>
      <c r="AG796" s="16"/>
      <c r="AH796" s="16"/>
      <c r="AI796" s="16"/>
      <c r="AJ796" s="16"/>
      <c r="AK796" s="16"/>
      <c r="AL796" s="16"/>
      <c r="AM796" s="16"/>
      <c r="AN796" s="16"/>
      <c r="AO796" s="16"/>
      <c r="AP796" s="16"/>
      <c r="AQ796" s="16"/>
      <c r="AR796" s="16"/>
      <c r="AS796" s="16"/>
      <c r="AT796" s="16"/>
      <c r="AU796" s="16"/>
      <c r="AV796" s="16"/>
      <c r="AW796" s="16"/>
      <c r="AX796" s="16"/>
      <c r="AY796" s="16"/>
      <c r="AZ796" s="16"/>
      <c r="BA796" s="16"/>
      <c r="BB796" s="16"/>
      <c r="BC796" s="16"/>
      <c r="BD796" s="16"/>
      <c r="BE796" s="16"/>
      <c r="BF796" s="16"/>
    </row>
    <row r="797" spans="5:58">
      <c r="E797" s="16"/>
      <c r="F797" s="16"/>
      <c r="G797" s="16"/>
      <c r="H797" s="16"/>
      <c r="I797" s="16"/>
      <c r="J797" s="16"/>
      <c r="K797" s="16"/>
      <c r="L797" s="16"/>
      <c r="M797" s="16"/>
      <c r="N797" s="16"/>
      <c r="O797" s="16"/>
      <c r="P797" s="16"/>
      <c r="Q797" s="16"/>
      <c r="R797" s="16"/>
      <c r="S797" s="16"/>
      <c r="T797" s="16"/>
      <c r="U797" s="16"/>
      <c r="V797" s="16"/>
      <c r="W797" s="16"/>
      <c r="X797" s="16"/>
      <c r="Y797" s="16"/>
      <c r="Z797" s="16"/>
      <c r="AA797" s="16"/>
      <c r="AB797" s="16"/>
      <c r="AC797" s="16"/>
      <c r="AD797" s="16"/>
      <c r="AE797" s="16"/>
      <c r="AF797" s="16"/>
      <c r="AG797" s="16"/>
      <c r="AH797" s="16"/>
      <c r="AI797" s="16"/>
      <c r="AJ797" s="16"/>
      <c r="AK797" s="16"/>
      <c r="AL797" s="16"/>
      <c r="AM797" s="16"/>
      <c r="AN797" s="16"/>
      <c r="AO797" s="16"/>
      <c r="AP797" s="16"/>
      <c r="AQ797" s="16"/>
      <c r="AR797" s="16"/>
      <c r="AS797" s="16"/>
      <c r="AT797" s="16"/>
      <c r="AU797" s="16"/>
      <c r="AV797" s="16"/>
      <c r="AW797" s="16"/>
      <c r="AX797" s="16"/>
      <c r="AY797" s="16"/>
      <c r="AZ797" s="16"/>
      <c r="BA797" s="16"/>
      <c r="BB797" s="16"/>
      <c r="BC797" s="16"/>
      <c r="BD797" s="16"/>
      <c r="BE797" s="16"/>
      <c r="BF797" s="16"/>
    </row>
    <row r="798" spans="5:58">
      <c r="E798" s="16"/>
      <c r="F798" s="16"/>
      <c r="G798" s="16"/>
      <c r="H798" s="16"/>
      <c r="I798" s="16"/>
      <c r="J798" s="16"/>
      <c r="K798" s="16"/>
      <c r="L798" s="16"/>
      <c r="M798" s="16"/>
      <c r="N798" s="16"/>
      <c r="O798" s="16"/>
      <c r="P798" s="16"/>
      <c r="Q798" s="16"/>
      <c r="R798" s="16"/>
      <c r="S798" s="16"/>
      <c r="T798" s="16"/>
      <c r="U798" s="16"/>
      <c r="V798" s="16"/>
      <c r="W798" s="16"/>
      <c r="X798" s="16"/>
      <c r="Y798" s="16"/>
      <c r="Z798" s="16"/>
      <c r="AA798" s="16"/>
      <c r="AB798" s="16"/>
      <c r="AC798" s="16"/>
      <c r="AD798" s="16"/>
      <c r="AE798" s="16"/>
      <c r="AF798" s="16"/>
      <c r="AG798" s="16"/>
      <c r="AH798" s="16"/>
      <c r="AI798" s="16"/>
      <c r="AJ798" s="16"/>
      <c r="AK798" s="16"/>
      <c r="AL798" s="16"/>
      <c r="AM798" s="16"/>
      <c r="AN798" s="16"/>
      <c r="AO798" s="16"/>
      <c r="AP798" s="16"/>
      <c r="AQ798" s="16"/>
      <c r="AR798" s="16"/>
      <c r="AS798" s="16"/>
      <c r="AT798" s="16"/>
      <c r="AU798" s="16"/>
      <c r="AV798" s="16"/>
      <c r="AW798" s="16"/>
      <c r="AX798" s="16"/>
      <c r="AY798" s="16"/>
      <c r="AZ798" s="16"/>
      <c r="BA798" s="16"/>
      <c r="BB798" s="16"/>
      <c r="BC798" s="16"/>
      <c r="BD798" s="16"/>
      <c r="BE798" s="16"/>
      <c r="BF798" s="16"/>
    </row>
    <row r="799" spans="5:58">
      <c r="E799" s="16"/>
      <c r="F799" s="16"/>
      <c r="G799" s="16"/>
      <c r="H799" s="16"/>
      <c r="I799" s="16"/>
      <c r="J799" s="16"/>
      <c r="K799" s="16"/>
      <c r="L799" s="16"/>
      <c r="M799" s="16"/>
      <c r="N799" s="16"/>
      <c r="O799" s="16"/>
      <c r="P799" s="16"/>
      <c r="Q799" s="16"/>
      <c r="R799" s="16"/>
      <c r="S799" s="16"/>
      <c r="T799" s="16"/>
      <c r="U799" s="16"/>
      <c r="V799" s="16"/>
      <c r="W799" s="16"/>
      <c r="X799" s="16"/>
      <c r="Y799" s="16"/>
      <c r="Z799" s="16"/>
      <c r="AA799" s="16"/>
      <c r="AB799" s="16"/>
      <c r="AC799" s="16"/>
      <c r="AD799" s="16"/>
      <c r="AE799" s="16"/>
      <c r="AF799" s="16"/>
      <c r="AG799" s="16"/>
      <c r="AH799" s="16"/>
      <c r="AI799" s="16"/>
      <c r="AJ799" s="16"/>
      <c r="AK799" s="16"/>
      <c r="AL799" s="16"/>
      <c r="AM799" s="16"/>
      <c r="AN799" s="16"/>
      <c r="AO799" s="16"/>
      <c r="AP799" s="16"/>
      <c r="AQ799" s="16"/>
      <c r="AR799" s="16"/>
      <c r="AS799" s="16"/>
      <c r="AT799" s="16"/>
      <c r="AU799" s="16"/>
      <c r="AV799" s="16"/>
      <c r="AW799" s="16"/>
      <c r="AX799" s="16"/>
      <c r="AY799" s="16"/>
      <c r="AZ799" s="16"/>
      <c r="BA799" s="16"/>
      <c r="BB799" s="16"/>
      <c r="BC799" s="16"/>
      <c r="BD799" s="16"/>
      <c r="BE799" s="16"/>
      <c r="BF799" s="16"/>
    </row>
    <row r="800" spans="5:58">
      <c r="E800" s="16"/>
      <c r="F800" s="16"/>
      <c r="G800" s="16"/>
      <c r="H800" s="16"/>
      <c r="I800" s="16"/>
      <c r="J800" s="16"/>
      <c r="K800" s="16"/>
      <c r="L800" s="16"/>
      <c r="M800" s="16"/>
      <c r="N800" s="16"/>
      <c r="O800" s="16"/>
      <c r="P800" s="16"/>
      <c r="Q800" s="16"/>
      <c r="R800" s="16"/>
      <c r="S800" s="16"/>
      <c r="T800" s="16"/>
      <c r="U800" s="16"/>
      <c r="V800" s="16"/>
      <c r="W800" s="16"/>
      <c r="X800" s="16"/>
      <c r="Y800" s="16"/>
      <c r="Z800" s="16"/>
      <c r="AA800" s="16"/>
      <c r="AB800" s="16"/>
      <c r="AC800" s="16"/>
      <c r="AD800" s="16"/>
      <c r="AE800" s="16"/>
      <c r="AF800" s="16"/>
      <c r="AG800" s="16"/>
      <c r="AH800" s="16"/>
      <c r="AI800" s="16"/>
      <c r="AJ800" s="16"/>
      <c r="AK800" s="16"/>
      <c r="AL800" s="16"/>
      <c r="AM800" s="16"/>
      <c r="AN800" s="16"/>
      <c r="AO800" s="16"/>
      <c r="AP800" s="16"/>
      <c r="AQ800" s="16"/>
      <c r="AR800" s="16"/>
      <c r="AS800" s="16"/>
      <c r="AT800" s="16"/>
      <c r="AU800" s="16"/>
      <c r="AV800" s="16"/>
      <c r="AW800" s="16"/>
      <c r="AX800" s="16"/>
      <c r="AY800" s="16"/>
      <c r="AZ800" s="16"/>
      <c r="BA800" s="16"/>
      <c r="BB800" s="16"/>
      <c r="BC800" s="16"/>
      <c r="BD800" s="16"/>
      <c r="BE800" s="16"/>
      <c r="BF800" s="16"/>
    </row>
    <row r="801" spans="5:58">
      <c r="E801" s="16"/>
      <c r="F801" s="16"/>
      <c r="G801" s="16"/>
      <c r="H801" s="16"/>
      <c r="I801" s="16"/>
      <c r="J801" s="16"/>
      <c r="K801" s="16"/>
      <c r="L801" s="16"/>
      <c r="M801" s="16"/>
      <c r="N801" s="16"/>
      <c r="O801" s="16"/>
      <c r="P801" s="16"/>
      <c r="Q801" s="16"/>
      <c r="R801" s="16"/>
      <c r="S801" s="16"/>
      <c r="T801" s="16"/>
      <c r="U801" s="16"/>
      <c r="V801" s="16"/>
      <c r="W801" s="16"/>
      <c r="X801" s="16"/>
      <c r="Y801" s="16"/>
      <c r="Z801" s="16"/>
      <c r="AA801" s="16"/>
      <c r="AB801" s="16"/>
      <c r="AC801" s="16"/>
      <c r="AD801" s="16"/>
      <c r="AE801" s="16"/>
      <c r="AF801" s="16"/>
      <c r="AG801" s="16"/>
      <c r="AH801" s="16"/>
      <c r="AI801" s="16"/>
      <c r="AJ801" s="16"/>
      <c r="AK801" s="16"/>
      <c r="AL801" s="16"/>
      <c r="AM801" s="16"/>
      <c r="AN801" s="16"/>
      <c r="AO801" s="16"/>
      <c r="AP801" s="16"/>
      <c r="AQ801" s="16"/>
      <c r="AR801" s="16"/>
      <c r="AS801" s="16"/>
      <c r="AT801" s="16"/>
      <c r="AU801" s="16"/>
      <c r="AV801" s="16"/>
      <c r="AW801" s="16"/>
      <c r="AX801" s="16"/>
      <c r="AY801" s="16"/>
      <c r="AZ801" s="16"/>
      <c r="BA801" s="16"/>
      <c r="BB801" s="16"/>
      <c r="BC801" s="16"/>
      <c r="BD801" s="16"/>
      <c r="BE801" s="16"/>
      <c r="BF801" s="16"/>
    </row>
    <row r="802" spans="5:58">
      <c r="E802" s="16"/>
      <c r="F802" s="16"/>
      <c r="G802" s="16"/>
      <c r="H802" s="16"/>
      <c r="I802" s="16"/>
      <c r="J802" s="16"/>
      <c r="K802" s="16"/>
      <c r="L802" s="16"/>
      <c r="M802" s="16"/>
      <c r="N802" s="16"/>
      <c r="O802" s="16"/>
      <c r="P802" s="16"/>
      <c r="Q802" s="16"/>
      <c r="R802" s="16"/>
      <c r="S802" s="16"/>
      <c r="T802" s="16"/>
      <c r="U802" s="16"/>
      <c r="V802" s="16"/>
      <c r="W802" s="16"/>
      <c r="X802" s="16"/>
      <c r="Y802" s="16"/>
      <c r="Z802" s="16"/>
      <c r="AA802" s="16"/>
      <c r="AB802" s="16"/>
      <c r="AC802" s="16"/>
      <c r="AD802" s="16"/>
      <c r="AE802" s="16"/>
      <c r="AF802" s="16"/>
      <c r="AG802" s="16"/>
      <c r="AH802" s="16"/>
      <c r="AI802" s="16"/>
      <c r="AJ802" s="16"/>
      <c r="AK802" s="16"/>
      <c r="AL802" s="16"/>
      <c r="AM802" s="16"/>
      <c r="AN802" s="16"/>
      <c r="AO802" s="16"/>
      <c r="AP802" s="16"/>
      <c r="AQ802" s="16"/>
      <c r="AR802" s="16"/>
      <c r="AS802" s="16"/>
      <c r="AT802" s="16"/>
      <c r="AU802" s="16"/>
      <c r="AV802" s="16"/>
      <c r="AW802" s="16"/>
      <c r="AX802" s="16"/>
      <c r="AY802" s="16"/>
      <c r="AZ802" s="16"/>
      <c r="BA802" s="16"/>
      <c r="BB802" s="16"/>
      <c r="BC802" s="16"/>
      <c r="BD802" s="16"/>
      <c r="BE802" s="16"/>
      <c r="BF802" s="16"/>
    </row>
    <row r="803" spans="5:58">
      <c r="E803" s="16"/>
      <c r="F803" s="16"/>
      <c r="G803" s="16"/>
      <c r="H803" s="16"/>
      <c r="I803" s="16"/>
      <c r="J803" s="16"/>
      <c r="K803" s="16"/>
      <c r="L803" s="16"/>
      <c r="M803" s="16"/>
      <c r="N803" s="16"/>
      <c r="O803" s="16"/>
      <c r="P803" s="16"/>
      <c r="Q803" s="16"/>
      <c r="R803" s="16"/>
      <c r="S803" s="16"/>
      <c r="T803" s="16"/>
      <c r="U803" s="16"/>
      <c r="V803" s="16"/>
      <c r="W803" s="16"/>
      <c r="X803" s="16"/>
      <c r="Y803" s="16"/>
      <c r="Z803" s="16"/>
      <c r="AA803" s="16"/>
      <c r="AB803" s="16"/>
      <c r="AC803" s="16"/>
      <c r="AD803" s="16"/>
      <c r="AE803" s="16"/>
      <c r="AF803" s="16"/>
      <c r="AG803" s="16"/>
      <c r="AH803" s="16"/>
      <c r="AI803" s="16"/>
      <c r="AJ803" s="16"/>
      <c r="AK803" s="16"/>
      <c r="AL803" s="16"/>
      <c r="AM803" s="16"/>
      <c r="AN803" s="16"/>
      <c r="AO803" s="16"/>
      <c r="AP803" s="16"/>
      <c r="AQ803" s="16"/>
      <c r="AR803" s="16"/>
      <c r="AS803" s="16"/>
      <c r="AT803" s="16"/>
      <c r="AU803" s="16"/>
      <c r="AV803" s="16"/>
      <c r="AW803" s="16"/>
      <c r="AX803" s="16"/>
      <c r="AY803" s="16"/>
      <c r="AZ803" s="16"/>
      <c r="BA803" s="16"/>
      <c r="BB803" s="16"/>
      <c r="BC803" s="16"/>
      <c r="BD803" s="16"/>
      <c r="BE803" s="16"/>
      <c r="BF803" s="16"/>
    </row>
    <row r="804" spans="5:58">
      <c r="E804" s="16"/>
      <c r="F804" s="16"/>
      <c r="G804" s="16"/>
      <c r="H804" s="16"/>
      <c r="I804" s="16"/>
      <c r="J804" s="16"/>
      <c r="K804" s="16"/>
      <c r="L804" s="16"/>
      <c r="M804" s="16"/>
      <c r="N804" s="16"/>
      <c r="O804" s="16"/>
      <c r="P804" s="16"/>
      <c r="Q804" s="16"/>
      <c r="R804" s="16"/>
      <c r="S804" s="16"/>
      <c r="T804" s="16"/>
      <c r="U804" s="16"/>
      <c r="V804" s="16"/>
      <c r="W804" s="16"/>
      <c r="X804" s="16"/>
      <c r="Y804" s="16"/>
      <c r="Z804" s="16"/>
      <c r="AA804" s="16"/>
      <c r="AB804" s="16"/>
      <c r="AC804" s="16"/>
      <c r="AD804" s="16"/>
      <c r="AE804" s="16"/>
      <c r="AF804" s="16"/>
      <c r="AG804" s="16"/>
      <c r="AH804" s="16"/>
      <c r="AI804" s="16"/>
      <c r="AJ804" s="16"/>
      <c r="AK804" s="16"/>
      <c r="AL804" s="16"/>
      <c r="AM804" s="16"/>
      <c r="AN804" s="16"/>
      <c r="AO804" s="16"/>
      <c r="AP804" s="16"/>
      <c r="AQ804" s="16"/>
      <c r="AR804" s="16"/>
      <c r="AS804" s="16"/>
      <c r="AT804" s="16"/>
      <c r="AU804" s="16"/>
      <c r="AV804" s="16"/>
      <c r="AW804" s="16"/>
      <c r="AX804" s="16"/>
      <c r="AY804" s="16"/>
      <c r="AZ804" s="16"/>
      <c r="BA804" s="16"/>
      <c r="BB804" s="16"/>
      <c r="BC804" s="16"/>
      <c r="BD804" s="16"/>
      <c r="BE804" s="16"/>
      <c r="BF804" s="16"/>
    </row>
    <row r="805" spans="5:58">
      <c r="E805" s="16"/>
      <c r="F805" s="16"/>
      <c r="G805" s="16"/>
      <c r="H805" s="16"/>
      <c r="I805" s="16"/>
      <c r="J805" s="16"/>
      <c r="K805" s="16"/>
      <c r="L805" s="16"/>
      <c r="M805" s="16"/>
      <c r="N805" s="16"/>
      <c r="O805" s="16"/>
      <c r="P805" s="16"/>
      <c r="Q805" s="16"/>
      <c r="R805" s="16"/>
      <c r="S805" s="16"/>
      <c r="T805" s="16"/>
      <c r="U805" s="16"/>
      <c r="V805" s="16"/>
      <c r="W805" s="16"/>
      <c r="X805" s="16"/>
      <c r="Y805" s="16"/>
      <c r="Z805" s="16"/>
      <c r="AA805" s="16"/>
      <c r="AB805" s="16"/>
      <c r="AC805" s="16"/>
      <c r="AD805" s="16"/>
      <c r="AE805" s="16"/>
      <c r="AF805" s="16"/>
      <c r="AG805" s="16"/>
      <c r="AH805" s="16"/>
      <c r="AI805" s="16"/>
      <c r="AJ805" s="16"/>
      <c r="AK805" s="16"/>
      <c r="AL805" s="16"/>
      <c r="AM805" s="16"/>
      <c r="AN805" s="16"/>
      <c r="AO805" s="16"/>
      <c r="AP805" s="16"/>
      <c r="AQ805" s="16"/>
      <c r="AR805" s="16"/>
      <c r="AS805" s="16"/>
      <c r="AT805" s="16"/>
      <c r="AU805" s="16"/>
      <c r="AV805" s="16"/>
      <c r="AW805" s="16"/>
      <c r="AX805" s="16"/>
      <c r="AY805" s="16"/>
      <c r="AZ805" s="16"/>
      <c r="BA805" s="16"/>
      <c r="BB805" s="16"/>
      <c r="BC805" s="16"/>
      <c r="BD805" s="16"/>
      <c r="BE805" s="16"/>
      <c r="BF805" s="16"/>
    </row>
    <row r="806" spans="5:58">
      <c r="E806" s="16"/>
      <c r="F806" s="16"/>
      <c r="G806" s="16"/>
      <c r="H806" s="16"/>
      <c r="I806" s="16"/>
      <c r="J806" s="16"/>
      <c r="K806" s="16"/>
      <c r="L806" s="16"/>
      <c r="M806" s="16"/>
      <c r="N806" s="16"/>
      <c r="O806" s="16"/>
      <c r="P806" s="16"/>
      <c r="Q806" s="16"/>
      <c r="R806" s="16"/>
      <c r="S806" s="16"/>
      <c r="T806" s="16"/>
      <c r="U806" s="16"/>
      <c r="V806" s="16"/>
      <c r="W806" s="16"/>
      <c r="X806" s="16"/>
      <c r="Y806" s="16"/>
      <c r="Z806" s="16"/>
      <c r="AA806" s="16"/>
      <c r="AB806" s="16"/>
      <c r="AC806" s="16"/>
      <c r="AD806" s="16"/>
      <c r="AE806" s="16"/>
      <c r="AF806" s="16"/>
      <c r="AG806" s="16"/>
      <c r="AH806" s="16"/>
      <c r="AI806" s="16"/>
      <c r="AJ806" s="16"/>
      <c r="AK806" s="16"/>
      <c r="AL806" s="16"/>
      <c r="AM806" s="16"/>
      <c r="AN806" s="16"/>
      <c r="AO806" s="16"/>
      <c r="AP806" s="16"/>
      <c r="AQ806" s="16"/>
      <c r="AR806" s="16"/>
      <c r="AS806" s="16"/>
      <c r="AT806" s="16"/>
      <c r="AU806" s="16"/>
      <c r="AV806" s="16"/>
      <c r="AW806" s="16"/>
      <c r="AX806" s="16"/>
      <c r="AY806" s="16"/>
      <c r="AZ806" s="16"/>
      <c r="BA806" s="16"/>
      <c r="BB806" s="16"/>
      <c r="BC806" s="16"/>
      <c r="BD806" s="16"/>
      <c r="BE806" s="16"/>
      <c r="BF806" s="16"/>
    </row>
    <row r="807" spans="5:58">
      <c r="E807" s="16"/>
      <c r="F807" s="16"/>
      <c r="G807" s="16"/>
      <c r="H807" s="16"/>
      <c r="I807" s="16"/>
      <c r="J807" s="16"/>
      <c r="K807" s="16"/>
      <c r="L807" s="16"/>
      <c r="M807" s="16"/>
      <c r="N807" s="16"/>
      <c r="O807" s="16"/>
      <c r="P807" s="16"/>
      <c r="Q807" s="16"/>
      <c r="R807" s="16"/>
      <c r="S807" s="16"/>
      <c r="T807" s="16"/>
      <c r="U807" s="16"/>
      <c r="V807" s="16"/>
      <c r="W807" s="16"/>
      <c r="X807" s="16"/>
      <c r="Y807" s="16"/>
      <c r="Z807" s="16"/>
      <c r="AA807" s="16"/>
      <c r="AB807" s="16"/>
      <c r="AC807" s="16"/>
      <c r="AD807" s="16"/>
      <c r="AE807" s="16"/>
      <c r="AF807" s="16"/>
      <c r="AG807" s="16"/>
      <c r="AH807" s="16"/>
      <c r="AI807" s="16"/>
      <c r="AJ807" s="16"/>
      <c r="AK807" s="16"/>
      <c r="AL807" s="16"/>
      <c r="AM807" s="16"/>
      <c r="AN807" s="16"/>
      <c r="AO807" s="16"/>
      <c r="AP807" s="16"/>
      <c r="AQ807" s="16"/>
      <c r="AR807" s="16"/>
      <c r="AS807" s="16"/>
      <c r="AT807" s="16"/>
      <c r="AU807" s="16"/>
      <c r="AV807" s="16"/>
      <c r="AW807" s="16"/>
      <c r="AX807" s="16"/>
      <c r="AY807" s="16"/>
      <c r="AZ807" s="16"/>
      <c r="BA807" s="16"/>
      <c r="BB807" s="16"/>
      <c r="BC807" s="16"/>
      <c r="BD807" s="16"/>
      <c r="BE807" s="16"/>
      <c r="BF807" s="16"/>
    </row>
    <row r="808" spans="5:58">
      <c r="E808" s="16"/>
      <c r="F808" s="16"/>
      <c r="G808" s="16"/>
      <c r="H808" s="16"/>
      <c r="I808" s="16"/>
      <c r="J808" s="16"/>
      <c r="K808" s="16"/>
      <c r="L808" s="16"/>
      <c r="M808" s="16"/>
      <c r="N808" s="16"/>
      <c r="O808" s="16"/>
      <c r="P808" s="16"/>
      <c r="Q808" s="16"/>
      <c r="R808" s="16"/>
      <c r="S808" s="16"/>
      <c r="T808" s="16"/>
      <c r="U808" s="16"/>
      <c r="V808" s="16"/>
      <c r="W808" s="16"/>
      <c r="X808" s="16"/>
      <c r="Y808" s="16"/>
      <c r="Z808" s="16"/>
      <c r="AA808" s="16"/>
      <c r="AB808" s="16"/>
      <c r="AC808" s="16"/>
      <c r="AD808" s="16"/>
      <c r="AE808" s="16"/>
      <c r="AF808" s="16"/>
      <c r="AG808" s="16"/>
      <c r="AH808" s="16"/>
      <c r="AI808" s="16"/>
      <c r="AJ808" s="16"/>
      <c r="AK808" s="16"/>
      <c r="AL808" s="16"/>
      <c r="AM808" s="16"/>
      <c r="AN808" s="16"/>
      <c r="AO808" s="16"/>
      <c r="AP808" s="16"/>
      <c r="AQ808" s="16"/>
      <c r="AR808" s="16"/>
      <c r="AS808" s="16"/>
      <c r="AT808" s="16"/>
      <c r="AU808" s="16"/>
      <c r="AV808" s="16"/>
      <c r="AW808" s="16"/>
      <c r="AX808" s="16"/>
      <c r="AY808" s="16"/>
      <c r="AZ808" s="16"/>
      <c r="BA808" s="16"/>
      <c r="BB808" s="16"/>
      <c r="BC808" s="16"/>
      <c r="BD808" s="16"/>
      <c r="BE808" s="16"/>
      <c r="BF808" s="16"/>
    </row>
    <row r="809" spans="5:58">
      <c r="E809" s="16"/>
      <c r="F809" s="16"/>
      <c r="G809" s="16"/>
      <c r="H809" s="16"/>
      <c r="I809" s="16"/>
      <c r="J809" s="16"/>
      <c r="K809" s="16"/>
      <c r="L809" s="16"/>
      <c r="M809" s="16"/>
      <c r="N809" s="16"/>
      <c r="O809" s="16"/>
      <c r="P809" s="16"/>
      <c r="Q809" s="16"/>
      <c r="R809" s="16"/>
      <c r="S809" s="16"/>
      <c r="T809" s="16"/>
      <c r="U809" s="16"/>
      <c r="V809" s="16"/>
      <c r="W809" s="16"/>
      <c r="X809" s="16"/>
      <c r="Y809" s="16"/>
      <c r="Z809" s="16"/>
      <c r="AA809" s="16"/>
      <c r="AB809" s="16"/>
      <c r="AC809" s="16"/>
      <c r="AD809" s="16"/>
      <c r="AE809" s="16"/>
      <c r="AF809" s="16"/>
      <c r="AG809" s="16"/>
      <c r="AH809" s="16"/>
      <c r="AI809" s="16"/>
      <c r="AJ809" s="16"/>
      <c r="AK809" s="16"/>
      <c r="AL809" s="16"/>
      <c r="AM809" s="16"/>
      <c r="AN809" s="16"/>
      <c r="AO809" s="16"/>
      <c r="AP809" s="16"/>
      <c r="AQ809" s="16"/>
      <c r="AR809" s="16"/>
      <c r="AS809" s="16"/>
      <c r="AT809" s="16"/>
      <c r="AU809" s="16"/>
      <c r="AV809" s="16"/>
      <c r="AW809" s="16"/>
      <c r="AX809" s="16"/>
      <c r="AY809" s="16"/>
      <c r="AZ809" s="16"/>
      <c r="BA809" s="16"/>
      <c r="BB809" s="16"/>
      <c r="BC809" s="16"/>
      <c r="BD809" s="16"/>
      <c r="BE809" s="16"/>
      <c r="BF809" s="16"/>
    </row>
    <row r="810" spans="5:58">
      <c r="E810" s="16"/>
      <c r="F810" s="16"/>
      <c r="G810" s="16"/>
      <c r="H810" s="16"/>
      <c r="I810" s="16"/>
      <c r="J810" s="16"/>
      <c r="K810" s="16"/>
      <c r="L810" s="16"/>
      <c r="M810" s="16"/>
      <c r="N810" s="16"/>
      <c r="O810" s="16"/>
      <c r="P810" s="16"/>
      <c r="Q810" s="16"/>
      <c r="R810" s="16"/>
      <c r="S810" s="16"/>
      <c r="T810" s="16"/>
      <c r="U810" s="16"/>
      <c r="V810" s="16"/>
      <c r="W810" s="16"/>
      <c r="X810" s="16"/>
      <c r="Y810" s="16"/>
      <c r="Z810" s="16"/>
      <c r="AA810" s="16"/>
      <c r="AB810" s="16"/>
      <c r="AC810" s="16"/>
      <c r="AD810" s="16"/>
      <c r="AE810" s="16"/>
      <c r="AF810" s="16"/>
      <c r="AG810" s="16"/>
      <c r="AH810" s="16"/>
      <c r="AI810" s="16"/>
      <c r="AJ810" s="16"/>
      <c r="AK810" s="16"/>
      <c r="AL810" s="16"/>
      <c r="AM810" s="16"/>
      <c r="AN810" s="16"/>
      <c r="AO810" s="16"/>
      <c r="AP810" s="16"/>
      <c r="AQ810" s="16"/>
      <c r="AR810" s="16"/>
      <c r="AS810" s="16"/>
      <c r="AT810" s="16"/>
      <c r="AU810" s="16"/>
      <c r="AV810" s="16"/>
      <c r="AW810" s="16"/>
      <c r="AX810" s="16"/>
      <c r="AY810" s="16"/>
      <c r="AZ810" s="16"/>
      <c r="BA810" s="16"/>
      <c r="BB810" s="16"/>
      <c r="BC810" s="16"/>
      <c r="BD810" s="16"/>
      <c r="BE810" s="16"/>
      <c r="BF810" s="16"/>
    </row>
    <row r="811" spans="5:58">
      <c r="E811" s="16"/>
      <c r="F811" s="16"/>
      <c r="G811" s="16"/>
      <c r="H811" s="16"/>
      <c r="I811" s="16"/>
      <c r="J811" s="16"/>
      <c r="K811" s="16"/>
      <c r="L811" s="16"/>
      <c r="M811" s="16"/>
      <c r="N811" s="16"/>
      <c r="O811" s="16"/>
      <c r="P811" s="16"/>
      <c r="Q811" s="16"/>
      <c r="R811" s="16"/>
      <c r="S811" s="16"/>
      <c r="T811" s="16"/>
      <c r="U811" s="16"/>
      <c r="V811" s="16"/>
      <c r="W811" s="16"/>
      <c r="X811" s="16"/>
      <c r="Y811" s="16"/>
      <c r="Z811" s="16"/>
      <c r="AA811" s="16"/>
      <c r="AB811" s="16"/>
      <c r="AC811" s="16"/>
      <c r="AD811" s="16"/>
      <c r="AE811" s="16"/>
      <c r="AF811" s="16"/>
      <c r="AG811" s="16"/>
      <c r="AH811" s="16"/>
      <c r="AI811" s="16"/>
      <c r="AJ811" s="16"/>
      <c r="AK811" s="16"/>
      <c r="AL811" s="16"/>
      <c r="AM811" s="16"/>
      <c r="AN811" s="16"/>
      <c r="AO811" s="16"/>
      <c r="AP811" s="16"/>
      <c r="AQ811" s="16"/>
      <c r="AR811" s="16"/>
      <c r="AS811" s="16"/>
      <c r="AT811" s="16"/>
      <c r="AU811" s="16"/>
      <c r="AV811" s="16"/>
      <c r="AW811" s="16"/>
      <c r="AX811" s="16"/>
      <c r="AY811" s="16"/>
      <c r="AZ811" s="16"/>
      <c r="BA811" s="16"/>
      <c r="BB811" s="16"/>
      <c r="BC811" s="16"/>
      <c r="BD811" s="16"/>
      <c r="BE811" s="16"/>
      <c r="BF811" s="16"/>
    </row>
    <row r="812" spans="5:58">
      <c r="E812" s="16"/>
      <c r="F812" s="16"/>
      <c r="G812" s="16"/>
      <c r="H812" s="16"/>
      <c r="I812" s="16"/>
      <c r="J812" s="16"/>
      <c r="K812" s="16"/>
      <c r="L812" s="16"/>
      <c r="M812" s="16"/>
      <c r="N812" s="16"/>
      <c r="O812" s="16"/>
      <c r="P812" s="16"/>
      <c r="Q812" s="16"/>
      <c r="R812" s="16"/>
      <c r="S812" s="16"/>
      <c r="T812" s="16"/>
      <c r="U812" s="16"/>
      <c r="V812" s="16"/>
      <c r="W812" s="16"/>
      <c r="X812" s="16"/>
      <c r="Y812" s="16"/>
      <c r="Z812" s="16"/>
      <c r="AA812" s="16"/>
      <c r="AB812" s="16"/>
      <c r="AC812" s="16"/>
      <c r="AD812" s="16"/>
      <c r="AE812" s="16"/>
      <c r="AF812" s="16"/>
      <c r="AG812" s="16"/>
      <c r="AH812" s="16"/>
      <c r="AI812" s="16"/>
      <c r="AJ812" s="16"/>
      <c r="AK812" s="16"/>
      <c r="AL812" s="16"/>
      <c r="AM812" s="16"/>
      <c r="AN812" s="16"/>
      <c r="AO812" s="16"/>
      <c r="AP812" s="16"/>
      <c r="AQ812" s="16"/>
      <c r="AR812" s="16"/>
      <c r="AS812" s="16"/>
      <c r="AT812" s="16"/>
      <c r="AU812" s="16"/>
      <c r="AV812" s="16"/>
      <c r="AW812" s="16"/>
      <c r="AX812" s="16"/>
      <c r="AY812" s="16"/>
      <c r="AZ812" s="16"/>
      <c r="BA812" s="16"/>
      <c r="BB812" s="16"/>
      <c r="BC812" s="16"/>
      <c r="BD812" s="16"/>
      <c r="BE812" s="16"/>
      <c r="BF812" s="16"/>
    </row>
    <row r="813" spans="5:58">
      <c r="E813" s="16"/>
      <c r="F813" s="16"/>
      <c r="G813" s="16"/>
      <c r="H813" s="16"/>
      <c r="I813" s="16"/>
      <c r="J813" s="16"/>
      <c r="K813" s="16"/>
      <c r="L813" s="16"/>
      <c r="M813" s="16"/>
      <c r="N813" s="16"/>
      <c r="O813" s="16"/>
      <c r="P813" s="16"/>
      <c r="Q813" s="16"/>
      <c r="R813" s="16"/>
      <c r="S813" s="16"/>
      <c r="T813" s="16"/>
      <c r="U813" s="16"/>
      <c r="V813" s="16"/>
      <c r="W813" s="16"/>
      <c r="X813" s="16"/>
      <c r="Y813" s="16"/>
      <c r="Z813" s="16"/>
      <c r="AA813" s="16"/>
      <c r="AB813" s="16"/>
      <c r="AC813" s="16"/>
      <c r="AD813" s="16"/>
      <c r="AE813" s="16"/>
      <c r="AF813" s="16"/>
      <c r="AG813" s="16"/>
      <c r="AH813" s="16"/>
      <c r="AI813" s="16"/>
      <c r="AJ813" s="16"/>
      <c r="AK813" s="16"/>
      <c r="AL813" s="16"/>
      <c r="AM813" s="16"/>
      <c r="AN813" s="16"/>
      <c r="AO813" s="16"/>
      <c r="AP813" s="16"/>
      <c r="AQ813" s="16"/>
      <c r="AR813" s="16"/>
      <c r="AS813" s="16"/>
      <c r="AT813" s="16"/>
      <c r="AU813" s="16"/>
      <c r="AV813" s="16"/>
      <c r="AW813" s="16"/>
      <c r="AX813" s="16"/>
      <c r="AY813" s="16"/>
      <c r="AZ813" s="16"/>
      <c r="BA813" s="16"/>
      <c r="BB813" s="16"/>
      <c r="BC813" s="16"/>
      <c r="BD813" s="16"/>
      <c r="BE813" s="16"/>
      <c r="BF813" s="16"/>
    </row>
    <row r="814" spans="5:58">
      <c r="E814" s="16"/>
      <c r="F814" s="16"/>
      <c r="G814" s="16"/>
      <c r="H814" s="16"/>
      <c r="I814" s="16"/>
      <c r="J814" s="16"/>
      <c r="K814" s="16"/>
      <c r="L814" s="16"/>
      <c r="M814" s="16"/>
      <c r="N814" s="16"/>
      <c r="O814" s="16"/>
      <c r="P814" s="16"/>
      <c r="Q814" s="16"/>
      <c r="R814" s="16"/>
      <c r="S814" s="16"/>
      <c r="T814" s="16"/>
      <c r="U814" s="16"/>
      <c r="V814" s="16"/>
      <c r="W814" s="16"/>
      <c r="X814" s="16"/>
      <c r="Y814" s="16"/>
      <c r="Z814" s="16"/>
      <c r="AA814" s="16"/>
      <c r="AB814" s="16"/>
      <c r="AC814" s="16"/>
      <c r="AD814" s="16"/>
      <c r="AE814" s="16"/>
      <c r="AF814" s="16"/>
      <c r="AG814" s="16"/>
      <c r="AH814" s="16"/>
      <c r="AI814" s="16"/>
      <c r="AJ814" s="16"/>
      <c r="AK814" s="16"/>
      <c r="AL814" s="16"/>
      <c r="AM814" s="16"/>
      <c r="AN814" s="16"/>
      <c r="AO814" s="16"/>
      <c r="AP814" s="16"/>
      <c r="AQ814" s="16"/>
      <c r="AR814" s="16"/>
      <c r="AS814" s="16"/>
      <c r="AT814" s="16"/>
      <c r="AU814" s="16"/>
      <c r="AV814" s="16"/>
      <c r="AW814" s="16"/>
      <c r="AX814" s="16"/>
      <c r="AY814" s="16"/>
      <c r="AZ814" s="16"/>
      <c r="BA814" s="16"/>
      <c r="BB814" s="16"/>
      <c r="BC814" s="16"/>
      <c r="BD814" s="16"/>
      <c r="BE814" s="16"/>
      <c r="BF814" s="16"/>
    </row>
    <row r="815" spans="5:58">
      <c r="E815" s="16"/>
      <c r="F815" s="16"/>
      <c r="G815" s="16"/>
      <c r="H815" s="16"/>
      <c r="I815" s="16"/>
      <c r="J815" s="16"/>
      <c r="K815" s="16"/>
      <c r="L815" s="16"/>
      <c r="M815" s="16"/>
      <c r="N815" s="16"/>
      <c r="O815" s="16"/>
      <c r="P815" s="16"/>
      <c r="Q815" s="16"/>
      <c r="R815" s="16"/>
      <c r="S815" s="16"/>
      <c r="T815" s="16"/>
      <c r="U815" s="16"/>
      <c r="V815" s="16"/>
      <c r="W815" s="16"/>
      <c r="X815" s="16"/>
      <c r="Y815" s="16"/>
      <c r="Z815" s="16"/>
      <c r="AA815" s="16"/>
      <c r="AB815" s="16"/>
      <c r="AC815" s="16"/>
      <c r="AD815" s="16"/>
      <c r="AE815" s="16"/>
      <c r="AF815" s="16"/>
      <c r="AG815" s="16"/>
      <c r="AH815" s="16"/>
      <c r="AI815" s="16"/>
      <c r="AJ815" s="16"/>
      <c r="AK815" s="16"/>
      <c r="AL815" s="16"/>
      <c r="AM815" s="16"/>
      <c r="AN815" s="16"/>
      <c r="AO815" s="16"/>
      <c r="AP815" s="16"/>
      <c r="AQ815" s="16"/>
      <c r="AR815" s="16"/>
      <c r="AS815" s="16"/>
      <c r="AT815" s="16"/>
      <c r="AU815" s="16"/>
      <c r="AV815" s="16"/>
      <c r="AW815" s="16"/>
      <c r="AX815" s="16"/>
      <c r="AY815" s="16"/>
      <c r="AZ815" s="16"/>
      <c r="BA815" s="16"/>
      <c r="BB815" s="16"/>
      <c r="BC815" s="16"/>
      <c r="BD815" s="16"/>
      <c r="BE815" s="16"/>
      <c r="BF815" s="16"/>
    </row>
    <row r="816" spans="5:58">
      <c r="E816" s="16"/>
      <c r="F816" s="16"/>
      <c r="G816" s="16"/>
      <c r="H816" s="16"/>
      <c r="I816" s="16"/>
      <c r="J816" s="16"/>
      <c r="K816" s="16"/>
      <c r="L816" s="16"/>
      <c r="M816" s="16"/>
      <c r="N816" s="16"/>
      <c r="O816" s="16"/>
      <c r="P816" s="16"/>
      <c r="Q816" s="16"/>
      <c r="R816" s="16"/>
      <c r="S816" s="16"/>
      <c r="T816" s="16"/>
      <c r="U816" s="16"/>
      <c r="V816" s="16"/>
      <c r="W816" s="16"/>
      <c r="X816" s="16"/>
      <c r="Y816" s="16"/>
      <c r="Z816" s="16"/>
      <c r="AA816" s="16"/>
      <c r="AB816" s="16"/>
      <c r="AC816" s="16"/>
      <c r="AD816" s="16"/>
      <c r="AE816" s="16"/>
      <c r="AF816" s="16"/>
      <c r="AG816" s="16"/>
      <c r="AH816" s="16"/>
      <c r="AI816" s="16"/>
      <c r="AJ816" s="16"/>
      <c r="AK816" s="16"/>
      <c r="AL816" s="16"/>
      <c r="AM816" s="16"/>
      <c r="AN816" s="16"/>
      <c r="AO816" s="16"/>
      <c r="AP816" s="16"/>
      <c r="AQ816" s="16"/>
      <c r="AR816" s="16"/>
      <c r="AS816" s="16"/>
      <c r="AT816" s="16"/>
      <c r="AU816" s="16"/>
      <c r="AV816" s="16"/>
      <c r="AW816" s="16"/>
      <c r="AX816" s="16"/>
      <c r="AY816" s="16"/>
      <c r="AZ816" s="16"/>
      <c r="BA816" s="16"/>
      <c r="BB816" s="16"/>
      <c r="BC816" s="16"/>
      <c r="BD816" s="16"/>
      <c r="BE816" s="16"/>
      <c r="BF816" s="16"/>
    </row>
    <row r="817" spans="5:58">
      <c r="E817" s="16"/>
      <c r="F817" s="16"/>
      <c r="G817" s="16"/>
      <c r="H817" s="16"/>
      <c r="I817" s="16"/>
      <c r="J817" s="16"/>
      <c r="K817" s="16"/>
      <c r="L817" s="16"/>
      <c r="M817" s="16"/>
      <c r="N817" s="16"/>
      <c r="O817" s="16"/>
      <c r="P817" s="16"/>
      <c r="Q817" s="16"/>
      <c r="R817" s="16"/>
      <c r="S817" s="16"/>
      <c r="T817" s="16"/>
      <c r="U817" s="16"/>
      <c r="V817" s="16"/>
      <c r="W817" s="16"/>
      <c r="X817" s="16"/>
      <c r="Y817" s="16"/>
      <c r="Z817" s="16"/>
      <c r="AA817" s="16"/>
      <c r="AB817" s="16"/>
      <c r="AC817" s="16"/>
      <c r="AD817" s="16"/>
      <c r="AE817" s="16"/>
      <c r="AF817" s="16"/>
      <c r="AG817" s="16"/>
      <c r="AH817" s="16"/>
      <c r="AI817" s="16"/>
      <c r="AJ817" s="16"/>
      <c r="AK817" s="16"/>
      <c r="AL817" s="16"/>
      <c r="AM817" s="16"/>
      <c r="AN817" s="16"/>
      <c r="AO817" s="16"/>
      <c r="AP817" s="16"/>
      <c r="AQ817" s="16"/>
      <c r="AR817" s="16"/>
      <c r="AS817" s="16"/>
      <c r="AT817" s="16"/>
      <c r="AU817" s="16"/>
      <c r="AV817" s="16"/>
      <c r="AW817" s="16"/>
      <c r="AX817" s="16"/>
      <c r="AY817" s="16"/>
      <c r="AZ817" s="16"/>
      <c r="BA817" s="16"/>
      <c r="BB817" s="16"/>
      <c r="BC817" s="16"/>
      <c r="BD817" s="16"/>
      <c r="BE817" s="16"/>
      <c r="BF817" s="16"/>
    </row>
    <row r="818" spans="5:58">
      <c r="E818" s="16"/>
      <c r="F818" s="16"/>
      <c r="G818" s="16"/>
      <c r="H818" s="16"/>
      <c r="I818" s="16"/>
      <c r="J818" s="16"/>
      <c r="K818" s="16"/>
      <c r="L818" s="16"/>
      <c r="M818" s="16"/>
      <c r="N818" s="16"/>
      <c r="O818" s="16"/>
      <c r="P818" s="16"/>
      <c r="Q818" s="16"/>
      <c r="R818" s="16"/>
      <c r="S818" s="16"/>
      <c r="T818" s="16"/>
      <c r="U818" s="16"/>
      <c r="V818" s="16"/>
      <c r="W818" s="16"/>
      <c r="X818" s="16"/>
      <c r="Y818" s="16"/>
      <c r="Z818" s="16"/>
      <c r="AA818" s="16"/>
      <c r="AB818" s="16"/>
      <c r="AC818" s="16"/>
      <c r="AD818" s="16"/>
      <c r="AE818" s="16"/>
      <c r="AF818" s="16"/>
      <c r="AG818" s="16"/>
      <c r="AH818" s="16"/>
      <c r="AI818" s="16"/>
      <c r="AJ818" s="16"/>
      <c r="AK818" s="16"/>
      <c r="AL818" s="16"/>
      <c r="AM818" s="16"/>
      <c r="AN818" s="16"/>
      <c r="AO818" s="16"/>
      <c r="AP818" s="16"/>
      <c r="AQ818" s="16"/>
      <c r="AR818" s="16"/>
      <c r="AS818" s="16"/>
      <c r="AT818" s="16"/>
      <c r="AU818" s="16"/>
      <c r="AV818" s="16"/>
      <c r="AW818" s="16"/>
      <c r="AX818" s="16"/>
      <c r="AY818" s="16"/>
      <c r="AZ818" s="16"/>
      <c r="BA818" s="16"/>
      <c r="BB818" s="16"/>
      <c r="BC818" s="16"/>
      <c r="BD818" s="16"/>
      <c r="BE818" s="16"/>
      <c r="BF818" s="16"/>
    </row>
    <row r="819" spans="5:58">
      <c r="E819" s="16"/>
      <c r="F819" s="16"/>
      <c r="G819" s="16"/>
      <c r="H819" s="16"/>
      <c r="I819" s="16"/>
      <c r="J819" s="16"/>
      <c r="K819" s="16"/>
      <c r="L819" s="16"/>
      <c r="M819" s="16"/>
      <c r="N819" s="16"/>
      <c r="O819" s="16"/>
      <c r="P819" s="16"/>
      <c r="Q819" s="16"/>
      <c r="R819" s="16"/>
      <c r="S819" s="16"/>
      <c r="T819" s="16"/>
      <c r="U819" s="16"/>
      <c r="V819" s="16"/>
      <c r="W819" s="16"/>
      <c r="X819" s="16"/>
      <c r="Y819" s="16"/>
      <c r="Z819" s="16"/>
      <c r="AA819" s="16"/>
      <c r="AB819" s="16"/>
      <c r="AC819" s="16"/>
      <c r="AD819" s="16"/>
      <c r="AE819" s="16"/>
      <c r="AF819" s="16"/>
      <c r="AG819" s="16"/>
      <c r="AH819" s="16"/>
      <c r="AI819" s="16"/>
      <c r="AJ819" s="16"/>
      <c r="AK819" s="16"/>
      <c r="AL819" s="16"/>
      <c r="AM819" s="16"/>
      <c r="AN819" s="16"/>
      <c r="AO819" s="16"/>
      <c r="AP819" s="16"/>
      <c r="AQ819" s="16"/>
      <c r="AR819" s="16"/>
      <c r="AS819" s="16"/>
      <c r="AT819" s="16"/>
      <c r="AU819" s="16"/>
      <c r="AV819" s="16"/>
      <c r="AW819" s="16"/>
      <c r="AX819" s="16"/>
      <c r="AY819" s="16"/>
      <c r="AZ819" s="16"/>
      <c r="BA819" s="16"/>
      <c r="BB819" s="16"/>
      <c r="BC819" s="16"/>
      <c r="BD819" s="16"/>
      <c r="BE819" s="16"/>
      <c r="BF819" s="16"/>
    </row>
    <row r="820" spans="5:58">
      <c r="E820" s="16"/>
      <c r="F820" s="16"/>
      <c r="G820" s="16"/>
      <c r="H820" s="16"/>
      <c r="I820" s="16"/>
      <c r="J820" s="16"/>
      <c r="K820" s="16"/>
      <c r="L820" s="16"/>
      <c r="M820" s="16"/>
      <c r="N820" s="16"/>
      <c r="O820" s="16"/>
      <c r="P820" s="16"/>
      <c r="Q820" s="16"/>
      <c r="R820" s="16"/>
      <c r="S820" s="16"/>
      <c r="T820" s="16"/>
      <c r="U820" s="16"/>
      <c r="V820" s="16"/>
      <c r="W820" s="16"/>
      <c r="X820" s="16"/>
      <c r="Y820" s="16"/>
      <c r="Z820" s="16"/>
      <c r="AA820" s="16"/>
      <c r="AB820" s="16"/>
      <c r="AC820" s="16"/>
      <c r="AD820" s="16"/>
      <c r="AE820" s="16"/>
      <c r="AF820" s="16"/>
      <c r="AG820" s="16"/>
      <c r="AH820" s="16"/>
      <c r="AI820" s="16"/>
      <c r="AJ820" s="16"/>
      <c r="AK820" s="16"/>
      <c r="AL820" s="16"/>
      <c r="AM820" s="16"/>
      <c r="AN820" s="16"/>
      <c r="AO820" s="16"/>
      <c r="AP820" s="16"/>
      <c r="AQ820" s="16"/>
      <c r="AR820" s="16"/>
      <c r="AS820" s="16"/>
      <c r="AT820" s="16"/>
      <c r="AU820" s="16"/>
      <c r="AV820" s="16"/>
      <c r="AW820" s="16"/>
      <c r="AX820" s="16"/>
      <c r="AY820" s="16"/>
      <c r="AZ820" s="16"/>
      <c r="BA820" s="16"/>
      <c r="BB820" s="16"/>
      <c r="BC820" s="16"/>
      <c r="BD820" s="16"/>
      <c r="BE820" s="16"/>
      <c r="BF820" s="16"/>
    </row>
    <row r="821" spans="5:58">
      <c r="E821" s="16"/>
      <c r="F821" s="16"/>
      <c r="G821" s="16"/>
      <c r="H821" s="16"/>
      <c r="I821" s="16"/>
      <c r="J821" s="16"/>
      <c r="K821" s="16"/>
      <c r="L821" s="16"/>
      <c r="M821" s="16"/>
      <c r="N821" s="16"/>
      <c r="O821" s="16"/>
      <c r="P821" s="16"/>
      <c r="Q821" s="16"/>
      <c r="R821" s="16"/>
      <c r="S821" s="16"/>
      <c r="T821" s="16"/>
      <c r="U821" s="16"/>
      <c r="V821" s="16"/>
      <c r="W821" s="16"/>
      <c r="X821" s="16"/>
      <c r="Y821" s="16"/>
      <c r="Z821" s="16"/>
      <c r="AA821" s="16"/>
      <c r="AB821" s="16"/>
      <c r="AC821" s="16"/>
      <c r="AD821" s="16"/>
      <c r="AE821" s="16"/>
      <c r="AF821" s="16"/>
      <c r="AG821" s="16"/>
      <c r="AH821" s="16"/>
      <c r="AI821" s="16"/>
      <c r="AJ821" s="16"/>
      <c r="AK821" s="16"/>
      <c r="AL821" s="16"/>
      <c r="AM821" s="16"/>
      <c r="AN821" s="16"/>
      <c r="AO821" s="16"/>
      <c r="AP821" s="16"/>
      <c r="AQ821" s="16"/>
      <c r="AR821" s="16"/>
      <c r="AS821" s="16"/>
      <c r="AT821" s="16"/>
      <c r="AU821" s="16"/>
      <c r="AV821" s="16"/>
      <c r="AW821" s="16"/>
      <c r="AX821" s="16"/>
      <c r="AY821" s="16"/>
      <c r="AZ821" s="16"/>
      <c r="BA821" s="16"/>
      <c r="BB821" s="16"/>
      <c r="BC821" s="16"/>
      <c r="BD821" s="16"/>
      <c r="BE821" s="16"/>
      <c r="BF821" s="16"/>
    </row>
    <row r="822" spans="5:58">
      <c r="E822" s="16"/>
      <c r="F822" s="16"/>
      <c r="G822" s="16"/>
      <c r="H822" s="16"/>
      <c r="I822" s="16"/>
      <c r="J822" s="16"/>
      <c r="K822" s="16"/>
      <c r="L822" s="16"/>
      <c r="M822" s="16"/>
      <c r="N822" s="16"/>
      <c r="O822" s="16"/>
      <c r="P822" s="16"/>
      <c r="Q822" s="16"/>
      <c r="R822" s="16"/>
      <c r="S822" s="16"/>
      <c r="T822" s="16"/>
      <c r="U822" s="16"/>
      <c r="V822" s="16"/>
      <c r="W822" s="16"/>
      <c r="X822" s="16"/>
      <c r="Y822" s="16"/>
      <c r="Z822" s="16"/>
      <c r="AA822" s="16"/>
      <c r="AB822" s="16"/>
      <c r="AC822" s="16"/>
      <c r="AD822" s="16"/>
      <c r="AE822" s="16"/>
      <c r="AF822" s="16"/>
      <c r="AG822" s="16"/>
      <c r="AH822" s="16"/>
      <c r="AI822" s="16"/>
      <c r="AJ822" s="16"/>
      <c r="AK822" s="16"/>
      <c r="AL822" s="16"/>
      <c r="AM822" s="16"/>
      <c r="AN822" s="16"/>
      <c r="AO822" s="16"/>
      <c r="AP822" s="16"/>
      <c r="AQ822" s="16"/>
      <c r="AR822" s="16"/>
      <c r="AS822" s="16"/>
      <c r="AT822" s="16"/>
      <c r="AU822" s="16"/>
      <c r="AV822" s="16"/>
      <c r="AW822" s="16"/>
      <c r="AX822" s="16"/>
      <c r="AY822" s="16"/>
      <c r="AZ822" s="16"/>
      <c r="BA822" s="16"/>
      <c r="BB822" s="16"/>
      <c r="BC822" s="16"/>
      <c r="BD822" s="16"/>
      <c r="BE822" s="16"/>
      <c r="BF822" s="16"/>
    </row>
    <row r="823" spans="5:58">
      <c r="E823" s="16"/>
      <c r="F823" s="16"/>
      <c r="G823" s="16"/>
      <c r="H823" s="16"/>
      <c r="I823" s="16"/>
      <c r="J823" s="16"/>
      <c r="K823" s="16"/>
      <c r="L823" s="16"/>
      <c r="M823" s="16"/>
      <c r="N823" s="16"/>
      <c r="O823" s="16"/>
      <c r="P823" s="16"/>
      <c r="Q823" s="16"/>
      <c r="R823" s="16"/>
      <c r="S823" s="16"/>
      <c r="T823" s="16"/>
      <c r="U823" s="16"/>
      <c r="V823" s="16"/>
      <c r="W823" s="16"/>
      <c r="X823" s="16"/>
      <c r="Y823" s="16"/>
      <c r="Z823" s="16"/>
      <c r="AA823" s="16"/>
      <c r="AB823" s="16"/>
      <c r="AC823" s="16"/>
      <c r="AD823" s="16"/>
      <c r="AE823" s="16"/>
      <c r="AF823" s="16"/>
      <c r="AG823" s="16"/>
      <c r="AH823" s="16"/>
      <c r="AI823" s="16"/>
      <c r="AJ823" s="16"/>
      <c r="AK823" s="16"/>
      <c r="AL823" s="16"/>
      <c r="AM823" s="16"/>
      <c r="AN823" s="16"/>
      <c r="AO823" s="16"/>
      <c r="AP823" s="16"/>
      <c r="AQ823" s="16"/>
      <c r="AR823" s="16"/>
      <c r="AS823" s="16"/>
      <c r="AT823" s="16"/>
      <c r="AU823" s="16"/>
      <c r="AV823" s="16"/>
      <c r="AW823" s="16"/>
      <c r="AX823" s="16"/>
      <c r="AY823" s="16"/>
      <c r="AZ823" s="16"/>
      <c r="BA823" s="16"/>
      <c r="BB823" s="16"/>
      <c r="BC823" s="16"/>
      <c r="BD823" s="16"/>
      <c r="BE823" s="16"/>
      <c r="BF823" s="16"/>
    </row>
    <row r="824" spans="5:58">
      <c r="E824" s="16"/>
      <c r="F824" s="16"/>
      <c r="G824" s="16"/>
      <c r="H824" s="16"/>
      <c r="I824" s="16"/>
      <c r="J824" s="16"/>
      <c r="K824" s="16"/>
      <c r="L824" s="16"/>
      <c r="M824" s="16"/>
      <c r="N824" s="16"/>
      <c r="O824" s="16"/>
      <c r="P824" s="16"/>
      <c r="Q824" s="16"/>
      <c r="R824" s="16"/>
      <c r="S824" s="16"/>
      <c r="T824" s="16"/>
      <c r="U824" s="16"/>
      <c r="V824" s="16"/>
      <c r="W824" s="16"/>
      <c r="X824" s="16"/>
      <c r="Y824" s="16"/>
      <c r="Z824" s="16"/>
      <c r="AA824" s="16"/>
      <c r="AB824" s="16"/>
      <c r="AC824" s="16"/>
      <c r="AD824" s="16"/>
      <c r="AE824" s="16"/>
      <c r="AF824" s="16"/>
      <c r="AG824" s="16"/>
      <c r="AH824" s="16"/>
      <c r="AI824" s="16"/>
      <c r="AJ824" s="16"/>
      <c r="AK824" s="16"/>
      <c r="AL824" s="16"/>
      <c r="AM824" s="16"/>
      <c r="AN824" s="16"/>
      <c r="AO824" s="16"/>
      <c r="AP824" s="16"/>
      <c r="AQ824" s="16"/>
      <c r="AR824" s="16"/>
      <c r="AS824" s="16"/>
      <c r="AT824" s="16"/>
      <c r="AU824" s="16"/>
      <c r="AV824" s="16"/>
      <c r="AW824" s="16"/>
      <c r="AX824" s="16"/>
      <c r="AY824" s="16"/>
      <c r="AZ824" s="16"/>
      <c r="BA824" s="16"/>
      <c r="BB824" s="16"/>
      <c r="BC824" s="16"/>
      <c r="BD824" s="16"/>
      <c r="BE824" s="16"/>
      <c r="BF824" s="16"/>
    </row>
    <row r="825" spans="5:58">
      <c r="E825" s="16"/>
      <c r="F825" s="16"/>
      <c r="G825" s="16"/>
      <c r="H825" s="16"/>
      <c r="I825" s="16"/>
      <c r="J825" s="16"/>
      <c r="K825" s="16"/>
      <c r="L825" s="16"/>
      <c r="M825" s="16"/>
      <c r="N825" s="16"/>
      <c r="O825" s="16"/>
      <c r="P825" s="16"/>
      <c r="Q825" s="16"/>
      <c r="R825" s="16"/>
      <c r="S825" s="16"/>
      <c r="T825" s="16"/>
      <c r="U825" s="16"/>
      <c r="V825" s="16"/>
      <c r="W825" s="16"/>
      <c r="X825" s="16"/>
      <c r="Y825" s="16"/>
      <c r="Z825" s="16"/>
      <c r="AA825" s="16"/>
      <c r="AB825" s="16"/>
      <c r="AC825" s="16"/>
      <c r="AD825" s="16"/>
      <c r="AE825" s="16"/>
      <c r="AF825" s="16"/>
      <c r="AG825" s="16"/>
      <c r="AH825" s="16"/>
      <c r="AI825" s="16"/>
      <c r="AJ825" s="16"/>
      <c r="AK825" s="16"/>
      <c r="AL825" s="16"/>
      <c r="AM825" s="16"/>
      <c r="AN825" s="16"/>
      <c r="AO825" s="16"/>
      <c r="AP825" s="16"/>
      <c r="AQ825" s="16"/>
      <c r="AR825" s="16"/>
      <c r="AS825" s="16"/>
      <c r="AT825" s="16"/>
      <c r="AU825" s="16"/>
      <c r="AV825" s="16"/>
      <c r="AW825" s="16"/>
      <c r="AX825" s="16"/>
      <c r="AY825" s="16"/>
      <c r="AZ825" s="16"/>
      <c r="BA825" s="16"/>
      <c r="BB825" s="16"/>
      <c r="BC825" s="16"/>
      <c r="BD825" s="16"/>
      <c r="BE825" s="16"/>
      <c r="BF825" s="16"/>
    </row>
    <row r="826" spans="5:58">
      <c r="E826" s="16"/>
      <c r="F826" s="16"/>
      <c r="G826" s="16"/>
      <c r="H826" s="16"/>
      <c r="I826" s="16"/>
      <c r="J826" s="16"/>
      <c r="K826" s="16"/>
      <c r="L826" s="16"/>
      <c r="M826" s="16"/>
      <c r="N826" s="16"/>
      <c r="O826" s="16"/>
      <c r="P826" s="16"/>
      <c r="Q826" s="16"/>
      <c r="R826" s="16"/>
      <c r="S826" s="16"/>
      <c r="T826" s="16"/>
      <c r="U826" s="16"/>
      <c r="V826" s="16"/>
      <c r="W826" s="16"/>
      <c r="X826" s="16"/>
      <c r="Y826" s="16"/>
      <c r="Z826" s="16"/>
      <c r="AA826" s="16"/>
      <c r="AB826" s="16"/>
      <c r="AC826" s="16"/>
      <c r="AD826" s="16"/>
      <c r="AE826" s="16"/>
      <c r="AF826" s="16"/>
      <c r="AG826" s="16"/>
      <c r="AH826" s="16"/>
      <c r="AI826" s="16"/>
      <c r="AJ826" s="16"/>
      <c r="AK826" s="16"/>
      <c r="AL826" s="16"/>
      <c r="AM826" s="16"/>
      <c r="AN826" s="16"/>
      <c r="AO826" s="16"/>
      <c r="AP826" s="16"/>
      <c r="AQ826" s="16"/>
      <c r="AR826" s="16"/>
      <c r="AS826" s="16"/>
      <c r="AT826" s="16"/>
      <c r="AU826" s="16"/>
      <c r="AV826" s="16"/>
      <c r="AW826" s="16"/>
      <c r="AX826" s="16"/>
      <c r="AY826" s="16"/>
      <c r="AZ826" s="16"/>
      <c r="BA826" s="16"/>
      <c r="BB826" s="16"/>
      <c r="BC826" s="16"/>
      <c r="BD826" s="16"/>
      <c r="BE826" s="16"/>
      <c r="BF826" s="16"/>
    </row>
    <row r="827" spans="5:58">
      <c r="E827" s="16"/>
      <c r="F827" s="16"/>
      <c r="G827" s="16"/>
      <c r="H827" s="16"/>
      <c r="I827" s="16"/>
      <c r="J827" s="16"/>
      <c r="K827" s="16"/>
      <c r="L827" s="16"/>
      <c r="M827" s="16"/>
      <c r="N827" s="16"/>
      <c r="O827" s="16"/>
      <c r="P827" s="16"/>
      <c r="Q827" s="16"/>
      <c r="R827" s="16"/>
      <c r="S827" s="16"/>
      <c r="T827" s="16"/>
      <c r="U827" s="16"/>
      <c r="V827" s="16"/>
      <c r="W827" s="16"/>
      <c r="X827" s="16"/>
      <c r="Y827" s="16"/>
      <c r="Z827" s="16"/>
      <c r="AA827" s="16"/>
      <c r="AB827" s="16"/>
      <c r="AC827" s="16"/>
      <c r="AD827" s="16"/>
      <c r="AE827" s="16"/>
      <c r="AF827" s="16"/>
      <c r="AG827" s="16"/>
      <c r="AH827" s="16"/>
      <c r="AI827" s="16"/>
      <c r="AJ827" s="16"/>
      <c r="AK827" s="16"/>
      <c r="AL827" s="16"/>
      <c r="AM827" s="16"/>
      <c r="AN827" s="16"/>
      <c r="AO827" s="16"/>
      <c r="AP827" s="16"/>
      <c r="AQ827" s="16"/>
      <c r="AR827" s="16"/>
      <c r="AS827" s="16"/>
      <c r="AT827" s="16"/>
      <c r="AU827" s="16"/>
      <c r="AV827" s="16"/>
      <c r="AW827" s="16"/>
      <c r="AX827" s="16"/>
      <c r="AY827" s="16"/>
      <c r="AZ827" s="16"/>
      <c r="BA827" s="16"/>
      <c r="BB827" s="16"/>
      <c r="BC827" s="16"/>
      <c r="BD827" s="16"/>
      <c r="BE827" s="16"/>
      <c r="BF827" s="16"/>
    </row>
    <row r="828" spans="5:58">
      <c r="E828" s="16"/>
      <c r="F828" s="16"/>
      <c r="G828" s="16"/>
      <c r="H828" s="16"/>
      <c r="I828" s="16"/>
      <c r="J828" s="16"/>
      <c r="K828" s="16"/>
      <c r="L828" s="16"/>
      <c r="M828" s="16"/>
      <c r="N828" s="16"/>
      <c r="O828" s="16"/>
      <c r="P828" s="16"/>
      <c r="Q828" s="16"/>
      <c r="R828" s="16"/>
      <c r="S828" s="16"/>
      <c r="T828" s="16"/>
      <c r="U828" s="16"/>
      <c r="V828" s="16"/>
      <c r="W828" s="16"/>
      <c r="X828" s="16"/>
      <c r="Y828" s="16"/>
      <c r="Z828" s="16"/>
      <c r="AA828" s="16"/>
      <c r="AB828" s="16"/>
      <c r="AC828" s="16"/>
      <c r="AD828" s="16"/>
      <c r="AE828" s="16"/>
      <c r="AF828" s="16"/>
      <c r="AG828" s="16"/>
      <c r="AH828" s="16"/>
      <c r="AI828" s="16"/>
      <c r="AJ828" s="16"/>
      <c r="AK828" s="16"/>
      <c r="AL828" s="16"/>
      <c r="AM828" s="16"/>
      <c r="AN828" s="16"/>
      <c r="AO828" s="16"/>
      <c r="AP828" s="16"/>
      <c r="AQ828" s="16"/>
      <c r="AR828" s="16"/>
      <c r="AS828" s="16"/>
      <c r="AT828" s="16"/>
      <c r="AU828" s="16"/>
      <c r="AV828" s="16"/>
      <c r="AW828" s="16"/>
      <c r="AX828" s="16"/>
      <c r="AY828" s="16"/>
      <c r="AZ828" s="16"/>
      <c r="BA828" s="16"/>
      <c r="BB828" s="16"/>
      <c r="BC828" s="16"/>
      <c r="BD828" s="16"/>
      <c r="BE828" s="16"/>
      <c r="BF828" s="16"/>
    </row>
    <row r="829" spans="5:58">
      <c r="E829" s="16"/>
      <c r="F829" s="16"/>
      <c r="G829" s="16"/>
      <c r="H829" s="16"/>
      <c r="I829" s="16"/>
      <c r="J829" s="16"/>
      <c r="K829" s="16"/>
      <c r="L829" s="16"/>
      <c r="M829" s="16"/>
      <c r="N829" s="16"/>
      <c r="O829" s="16"/>
      <c r="P829" s="16"/>
      <c r="Q829" s="16"/>
      <c r="R829" s="16"/>
      <c r="S829" s="16"/>
      <c r="T829" s="16"/>
      <c r="U829" s="16"/>
      <c r="V829" s="16"/>
      <c r="W829" s="16"/>
      <c r="X829" s="16"/>
      <c r="Y829" s="16"/>
      <c r="Z829" s="16"/>
      <c r="AA829" s="16"/>
      <c r="AB829" s="16"/>
      <c r="AC829" s="16"/>
      <c r="AD829" s="16"/>
      <c r="AE829" s="16"/>
      <c r="AF829" s="16"/>
      <c r="AG829" s="16"/>
      <c r="AH829" s="16"/>
      <c r="AI829" s="16"/>
      <c r="AJ829" s="16"/>
      <c r="AK829" s="16"/>
      <c r="AL829" s="16"/>
      <c r="AM829" s="16"/>
      <c r="AN829" s="16"/>
      <c r="AO829" s="16"/>
      <c r="AP829" s="16"/>
      <c r="AQ829" s="16"/>
      <c r="AR829" s="16"/>
      <c r="AS829" s="16"/>
      <c r="AT829" s="16"/>
      <c r="AU829" s="16"/>
      <c r="AV829" s="16"/>
      <c r="AW829" s="16"/>
      <c r="AX829" s="16"/>
      <c r="AY829" s="16"/>
      <c r="AZ829" s="16"/>
      <c r="BA829" s="16"/>
      <c r="BB829" s="16"/>
      <c r="BC829" s="16"/>
      <c r="BD829" s="16"/>
      <c r="BE829" s="16"/>
      <c r="BF829" s="16"/>
    </row>
    <row r="830" spans="5:58">
      <c r="E830" s="16"/>
      <c r="F830" s="16"/>
      <c r="G830" s="16"/>
      <c r="H830" s="16"/>
      <c r="I830" s="16"/>
      <c r="J830" s="16"/>
      <c r="K830" s="16"/>
      <c r="L830" s="16"/>
      <c r="M830" s="16"/>
      <c r="N830" s="16"/>
      <c r="O830" s="16"/>
      <c r="P830" s="16"/>
      <c r="Q830" s="16"/>
      <c r="R830" s="16"/>
      <c r="S830" s="16"/>
      <c r="T830" s="16"/>
      <c r="U830" s="16"/>
      <c r="V830" s="16"/>
      <c r="W830" s="16"/>
      <c r="X830" s="16"/>
      <c r="Y830" s="16"/>
      <c r="Z830" s="16"/>
      <c r="AA830" s="16"/>
      <c r="AB830" s="16"/>
      <c r="AC830" s="16"/>
      <c r="AD830" s="16"/>
      <c r="AE830" s="16"/>
      <c r="AF830" s="16"/>
      <c r="AG830" s="16"/>
      <c r="AH830" s="16"/>
      <c r="AI830" s="16"/>
      <c r="AJ830" s="16"/>
      <c r="AK830" s="16"/>
      <c r="AL830" s="16"/>
      <c r="AM830" s="16"/>
      <c r="AN830" s="16"/>
      <c r="AO830" s="16"/>
      <c r="AP830" s="16"/>
      <c r="AQ830" s="16"/>
      <c r="AR830" s="16"/>
      <c r="AS830" s="16"/>
      <c r="AT830" s="16"/>
      <c r="AU830" s="16"/>
      <c r="AV830" s="16"/>
      <c r="AW830" s="16"/>
      <c r="AX830" s="16"/>
      <c r="AY830" s="16"/>
      <c r="AZ830" s="16"/>
      <c r="BA830" s="16"/>
      <c r="BB830" s="16"/>
      <c r="BC830" s="16"/>
      <c r="BD830" s="16"/>
      <c r="BE830" s="16"/>
      <c r="BF830" s="16"/>
    </row>
    <row r="831" spans="5:58">
      <c r="E831" s="16"/>
      <c r="F831" s="16"/>
      <c r="G831" s="16"/>
      <c r="H831" s="16"/>
      <c r="I831" s="16"/>
      <c r="J831" s="16"/>
      <c r="K831" s="16"/>
      <c r="L831" s="16"/>
      <c r="M831" s="16"/>
      <c r="N831" s="16"/>
      <c r="O831" s="16"/>
      <c r="P831" s="16"/>
      <c r="Q831" s="16"/>
      <c r="R831" s="16"/>
      <c r="S831" s="16"/>
      <c r="T831" s="16"/>
      <c r="U831" s="16"/>
      <c r="V831" s="16"/>
      <c r="W831" s="16"/>
      <c r="X831" s="16"/>
      <c r="Y831" s="16"/>
      <c r="Z831" s="16"/>
      <c r="AA831" s="16"/>
      <c r="AB831" s="16"/>
      <c r="AC831" s="16"/>
      <c r="AD831" s="16"/>
      <c r="AE831" s="16"/>
      <c r="AF831" s="16"/>
      <c r="AG831" s="16"/>
      <c r="AH831" s="16"/>
      <c r="AI831" s="16"/>
      <c r="AJ831" s="16"/>
      <c r="AK831" s="16"/>
      <c r="AL831" s="16"/>
      <c r="AM831" s="16"/>
      <c r="AN831" s="16"/>
      <c r="AO831" s="16"/>
      <c r="AP831" s="16"/>
      <c r="AQ831" s="16"/>
      <c r="AR831" s="16"/>
      <c r="AS831" s="16"/>
      <c r="AT831" s="16"/>
      <c r="AU831" s="16"/>
      <c r="AV831" s="16"/>
      <c r="AW831" s="16"/>
      <c r="AX831" s="16"/>
      <c r="AY831" s="16"/>
      <c r="AZ831" s="16"/>
      <c r="BA831" s="16"/>
      <c r="BB831" s="16"/>
      <c r="BC831" s="16"/>
      <c r="BD831" s="16"/>
      <c r="BE831" s="16"/>
      <c r="BF831" s="16"/>
    </row>
    <row r="832" spans="5:58">
      <c r="E832" s="16"/>
      <c r="F832" s="16"/>
      <c r="G832" s="16"/>
      <c r="H832" s="16"/>
      <c r="I832" s="16"/>
      <c r="J832" s="16"/>
      <c r="K832" s="16"/>
      <c r="L832" s="16"/>
      <c r="M832" s="16"/>
      <c r="N832" s="16"/>
      <c r="O832" s="16"/>
      <c r="P832" s="16"/>
      <c r="Q832" s="16"/>
      <c r="R832" s="16"/>
      <c r="S832" s="16"/>
      <c r="T832" s="16"/>
      <c r="U832" s="16"/>
      <c r="V832" s="16"/>
      <c r="W832" s="16"/>
      <c r="X832" s="16"/>
      <c r="Y832" s="16"/>
      <c r="Z832" s="16"/>
      <c r="AA832" s="16"/>
      <c r="AB832" s="16"/>
      <c r="AC832" s="16"/>
      <c r="AD832" s="16"/>
      <c r="AE832" s="16"/>
      <c r="AF832" s="16"/>
      <c r="AG832" s="16"/>
      <c r="AH832" s="16"/>
      <c r="AI832" s="16"/>
      <c r="AJ832" s="16"/>
      <c r="AK832" s="16"/>
      <c r="AL832" s="16"/>
      <c r="AM832" s="16"/>
      <c r="AN832" s="16"/>
      <c r="AO832" s="16"/>
      <c r="AP832" s="16"/>
      <c r="AQ832" s="16"/>
      <c r="AR832" s="16"/>
      <c r="AS832" s="16"/>
      <c r="AT832" s="16"/>
      <c r="AU832" s="16"/>
      <c r="AV832" s="16"/>
      <c r="AW832" s="16"/>
      <c r="AX832" s="16"/>
      <c r="AY832" s="16"/>
      <c r="AZ832" s="16"/>
      <c r="BA832" s="16"/>
      <c r="BB832" s="16"/>
      <c r="BC832" s="16"/>
      <c r="BD832" s="16"/>
      <c r="BE832" s="16"/>
      <c r="BF832" s="16"/>
    </row>
    <row r="833" spans="5:58">
      <c r="E833" s="16"/>
      <c r="F833" s="16"/>
      <c r="G833" s="16"/>
      <c r="H833" s="16"/>
      <c r="I833" s="16"/>
      <c r="J833" s="16"/>
      <c r="K833" s="16"/>
      <c r="L833" s="16"/>
      <c r="M833" s="16"/>
      <c r="N833" s="16"/>
      <c r="O833" s="16"/>
      <c r="P833" s="16"/>
      <c r="Q833" s="16"/>
      <c r="R833" s="16"/>
      <c r="S833" s="16"/>
      <c r="T833" s="16"/>
      <c r="U833" s="16"/>
      <c r="V833" s="16"/>
      <c r="W833" s="16"/>
      <c r="X833" s="16"/>
      <c r="Y833" s="16"/>
      <c r="Z833" s="16"/>
      <c r="AA833" s="16"/>
      <c r="AB833" s="16"/>
      <c r="AC833" s="16"/>
      <c r="AD833" s="16"/>
      <c r="AE833" s="16"/>
      <c r="AF833" s="16"/>
      <c r="AG833" s="16"/>
      <c r="AH833" s="16"/>
      <c r="AI833" s="16"/>
      <c r="AJ833" s="16"/>
      <c r="AK833" s="16"/>
      <c r="AL833" s="16"/>
      <c r="AM833" s="16"/>
      <c r="AN833" s="16"/>
      <c r="AO833" s="16"/>
      <c r="AP833" s="16"/>
      <c r="AQ833" s="16"/>
      <c r="AR833" s="16"/>
      <c r="AS833" s="16"/>
      <c r="AT833" s="16"/>
      <c r="AU833" s="16"/>
      <c r="AV833" s="16"/>
      <c r="AW833" s="16"/>
      <c r="AX833" s="16"/>
      <c r="AY833" s="16"/>
      <c r="AZ833" s="16"/>
      <c r="BA833" s="16"/>
      <c r="BB833" s="16"/>
      <c r="BC833" s="16"/>
      <c r="BD833" s="16"/>
      <c r="BE833" s="16"/>
      <c r="BF833" s="16"/>
    </row>
    <row r="834" spans="5:58">
      <c r="E834" s="16"/>
      <c r="F834" s="16"/>
      <c r="G834" s="16"/>
      <c r="H834" s="16"/>
      <c r="I834" s="16"/>
      <c r="J834" s="16"/>
      <c r="K834" s="16"/>
      <c r="L834" s="16"/>
      <c r="M834" s="16"/>
      <c r="N834" s="16"/>
      <c r="O834" s="16"/>
      <c r="P834" s="16"/>
      <c r="Q834" s="16"/>
      <c r="R834" s="16"/>
      <c r="S834" s="16"/>
      <c r="T834" s="16"/>
      <c r="U834" s="16"/>
      <c r="V834" s="16"/>
      <c r="W834" s="16"/>
      <c r="X834" s="16"/>
      <c r="Y834" s="16"/>
      <c r="Z834" s="16"/>
      <c r="AA834" s="16"/>
      <c r="AB834" s="16"/>
      <c r="AC834" s="16"/>
      <c r="AD834" s="16"/>
      <c r="AE834" s="16"/>
      <c r="AF834" s="16"/>
      <c r="AG834" s="16"/>
      <c r="AH834" s="16"/>
      <c r="AI834" s="16"/>
      <c r="AJ834" s="16"/>
      <c r="AK834" s="16"/>
      <c r="AL834" s="16"/>
      <c r="AM834" s="16"/>
      <c r="AN834" s="16"/>
      <c r="AO834" s="16"/>
      <c r="AP834" s="16"/>
      <c r="AQ834" s="16"/>
      <c r="AR834" s="16"/>
      <c r="AS834" s="16"/>
      <c r="AT834" s="16"/>
      <c r="AU834" s="16"/>
      <c r="AV834" s="16"/>
      <c r="AW834" s="16"/>
      <c r="AX834" s="16"/>
      <c r="AY834" s="16"/>
      <c r="AZ834" s="16"/>
      <c r="BA834" s="16"/>
      <c r="BB834" s="16"/>
      <c r="BC834" s="16"/>
      <c r="BD834" s="16"/>
      <c r="BE834" s="16"/>
      <c r="BF834" s="16"/>
    </row>
    <row r="835" spans="5:58">
      <c r="E835" s="16"/>
      <c r="F835" s="16"/>
      <c r="G835" s="16"/>
      <c r="H835" s="16"/>
      <c r="I835" s="16"/>
      <c r="J835" s="16"/>
      <c r="K835" s="16"/>
      <c r="L835" s="16"/>
      <c r="M835" s="16"/>
      <c r="N835" s="16"/>
      <c r="O835" s="16"/>
      <c r="P835" s="16"/>
      <c r="Q835" s="16"/>
      <c r="R835" s="16"/>
      <c r="S835" s="16"/>
      <c r="T835" s="16"/>
      <c r="U835" s="16"/>
      <c r="V835" s="16"/>
      <c r="W835" s="16"/>
      <c r="X835" s="16"/>
      <c r="Y835" s="16"/>
      <c r="Z835" s="16"/>
      <c r="AA835" s="16"/>
      <c r="AB835" s="16"/>
      <c r="AC835" s="16"/>
      <c r="AD835" s="16"/>
      <c r="AE835" s="16"/>
      <c r="AF835" s="16"/>
      <c r="AG835" s="16"/>
      <c r="AH835" s="16"/>
      <c r="AI835" s="16"/>
      <c r="AJ835" s="16"/>
      <c r="AK835" s="16"/>
      <c r="AL835" s="16"/>
      <c r="AM835" s="16"/>
      <c r="AN835" s="16"/>
      <c r="AO835" s="16"/>
      <c r="AP835" s="16"/>
      <c r="AQ835" s="16"/>
      <c r="AR835" s="16"/>
      <c r="AS835" s="16"/>
      <c r="AT835" s="16"/>
      <c r="AU835" s="16"/>
      <c r="AV835" s="16"/>
      <c r="AW835" s="16"/>
      <c r="AX835" s="16"/>
      <c r="AY835" s="16"/>
      <c r="AZ835" s="16"/>
      <c r="BA835" s="16"/>
      <c r="BB835" s="16"/>
      <c r="BC835" s="16"/>
      <c r="BD835" s="16"/>
      <c r="BE835" s="16"/>
      <c r="BF835" s="16"/>
    </row>
    <row r="836" spans="5:58">
      <c r="E836" s="16"/>
      <c r="F836" s="16"/>
      <c r="G836" s="16"/>
      <c r="H836" s="16"/>
      <c r="I836" s="16"/>
      <c r="J836" s="16"/>
      <c r="K836" s="16"/>
      <c r="L836" s="16"/>
      <c r="M836" s="16"/>
      <c r="N836" s="16"/>
      <c r="O836" s="16"/>
      <c r="P836" s="16"/>
      <c r="Q836" s="16"/>
      <c r="R836" s="16"/>
      <c r="S836" s="16"/>
      <c r="T836" s="16"/>
      <c r="U836" s="16"/>
      <c r="V836" s="16"/>
      <c r="W836" s="16"/>
      <c r="X836" s="16"/>
      <c r="Y836" s="16"/>
      <c r="Z836" s="16"/>
      <c r="AA836" s="16"/>
      <c r="AB836" s="16"/>
      <c r="AC836" s="16"/>
      <c r="AD836" s="16"/>
      <c r="AE836" s="16"/>
      <c r="AF836" s="16"/>
      <c r="AG836" s="16"/>
      <c r="AH836" s="16"/>
      <c r="AI836" s="16"/>
      <c r="AJ836" s="16"/>
      <c r="AK836" s="16"/>
      <c r="AL836" s="16"/>
      <c r="AM836" s="16"/>
      <c r="AN836" s="16"/>
      <c r="AO836" s="16"/>
      <c r="AP836" s="16"/>
      <c r="AQ836" s="16"/>
      <c r="AR836" s="16"/>
      <c r="AS836" s="16"/>
      <c r="AT836" s="16"/>
      <c r="AU836" s="16"/>
      <c r="AV836" s="16"/>
      <c r="AW836" s="16"/>
      <c r="AX836" s="16"/>
      <c r="AY836" s="16"/>
      <c r="AZ836" s="16"/>
      <c r="BA836" s="16"/>
      <c r="BB836" s="16"/>
      <c r="BC836" s="16"/>
      <c r="BD836" s="16"/>
      <c r="BE836" s="16"/>
      <c r="BF836" s="16"/>
    </row>
    <row r="837" spans="5:58">
      <c r="E837" s="16"/>
      <c r="F837" s="16"/>
      <c r="G837" s="16"/>
      <c r="H837" s="16"/>
      <c r="I837" s="16"/>
      <c r="J837" s="16"/>
      <c r="K837" s="16"/>
      <c r="L837" s="16"/>
      <c r="M837" s="16"/>
      <c r="N837" s="16"/>
      <c r="O837" s="16"/>
      <c r="P837" s="16"/>
      <c r="Q837" s="16"/>
      <c r="R837" s="16"/>
      <c r="S837" s="16"/>
      <c r="T837" s="16"/>
      <c r="U837" s="16"/>
      <c r="V837" s="16"/>
      <c r="W837" s="16"/>
      <c r="X837" s="16"/>
      <c r="Y837" s="16"/>
      <c r="Z837" s="16"/>
      <c r="AA837" s="16"/>
      <c r="AB837" s="16"/>
      <c r="AC837" s="16"/>
      <c r="AD837" s="16"/>
      <c r="AE837" s="16"/>
      <c r="AF837" s="16"/>
      <c r="AG837" s="16"/>
      <c r="AH837" s="16"/>
      <c r="AI837" s="16"/>
      <c r="AJ837" s="16"/>
      <c r="AK837" s="16"/>
      <c r="AL837" s="16"/>
      <c r="AM837" s="16"/>
      <c r="AN837" s="16"/>
      <c r="AO837" s="16"/>
      <c r="AP837" s="16"/>
      <c r="AQ837" s="16"/>
      <c r="AR837" s="16"/>
      <c r="AS837" s="16"/>
      <c r="AT837" s="16"/>
      <c r="AU837" s="16"/>
      <c r="AV837" s="16"/>
      <c r="AW837" s="16"/>
      <c r="AX837" s="16"/>
      <c r="AY837" s="16"/>
      <c r="AZ837" s="16"/>
      <c r="BA837" s="16"/>
      <c r="BB837" s="16"/>
      <c r="BC837" s="16"/>
      <c r="BD837" s="16"/>
      <c r="BE837" s="16"/>
      <c r="BF837" s="16"/>
    </row>
    <row r="838" spans="5:58">
      <c r="E838" s="16"/>
      <c r="F838" s="16"/>
      <c r="G838" s="16"/>
      <c r="H838" s="16"/>
      <c r="I838" s="16"/>
      <c r="J838" s="16"/>
      <c r="K838" s="16"/>
      <c r="L838" s="16"/>
      <c r="M838" s="16"/>
      <c r="N838" s="16"/>
      <c r="O838" s="16"/>
      <c r="P838" s="16"/>
      <c r="Q838" s="16"/>
      <c r="R838" s="16"/>
      <c r="S838" s="16"/>
      <c r="T838" s="16"/>
      <c r="U838" s="16"/>
      <c r="V838" s="16"/>
      <c r="W838" s="16"/>
      <c r="X838" s="16"/>
      <c r="Y838" s="16"/>
      <c r="Z838" s="16"/>
      <c r="AA838" s="16"/>
      <c r="AB838" s="16"/>
      <c r="AC838" s="16"/>
      <c r="AD838" s="16"/>
      <c r="AE838" s="16"/>
      <c r="AF838" s="16"/>
      <c r="AG838" s="16"/>
      <c r="AH838" s="16"/>
      <c r="AI838" s="16"/>
      <c r="AJ838" s="16"/>
      <c r="AK838" s="16"/>
      <c r="AL838" s="16"/>
      <c r="AM838" s="16"/>
      <c r="AN838" s="16"/>
      <c r="AO838" s="16"/>
      <c r="AP838" s="16"/>
      <c r="AQ838" s="16"/>
      <c r="AR838" s="16"/>
      <c r="AS838" s="16"/>
      <c r="AT838" s="16"/>
      <c r="AU838" s="16"/>
      <c r="AV838" s="16"/>
      <c r="AW838" s="16"/>
      <c r="AX838" s="16"/>
      <c r="AY838" s="16"/>
      <c r="AZ838" s="16"/>
      <c r="BA838" s="16"/>
      <c r="BB838" s="16"/>
      <c r="BC838" s="16"/>
      <c r="BD838" s="16"/>
      <c r="BE838" s="16"/>
      <c r="BF838" s="16"/>
    </row>
    <row r="839" spans="5:58">
      <c r="E839" s="16"/>
      <c r="F839" s="16"/>
      <c r="G839" s="16"/>
      <c r="H839" s="16"/>
      <c r="I839" s="16"/>
      <c r="J839" s="16"/>
      <c r="K839" s="16"/>
      <c r="L839" s="16"/>
      <c r="M839" s="16"/>
      <c r="N839" s="16"/>
      <c r="O839" s="16"/>
      <c r="P839" s="16"/>
      <c r="Q839" s="16"/>
      <c r="R839" s="16"/>
      <c r="S839" s="16"/>
      <c r="T839" s="16"/>
      <c r="U839" s="16"/>
      <c r="V839" s="16"/>
      <c r="W839" s="16"/>
      <c r="X839" s="16"/>
      <c r="Y839" s="16"/>
      <c r="Z839" s="16"/>
      <c r="AA839" s="16"/>
      <c r="AB839" s="16"/>
      <c r="AC839" s="16"/>
      <c r="AD839" s="16"/>
      <c r="AE839" s="16"/>
      <c r="AF839" s="16"/>
      <c r="AG839" s="16"/>
      <c r="AH839" s="16"/>
      <c r="AI839" s="16"/>
      <c r="AJ839" s="16"/>
      <c r="AK839" s="16"/>
      <c r="AL839" s="16"/>
      <c r="AM839" s="16"/>
      <c r="AN839" s="16"/>
      <c r="AO839" s="16"/>
      <c r="AP839" s="16"/>
      <c r="AQ839" s="16"/>
      <c r="AR839" s="16"/>
      <c r="AS839" s="16"/>
      <c r="AT839" s="16"/>
      <c r="AU839" s="16"/>
      <c r="AV839" s="16"/>
      <c r="AW839" s="16"/>
      <c r="AX839" s="16"/>
      <c r="AY839" s="16"/>
      <c r="AZ839" s="16"/>
      <c r="BA839" s="16"/>
      <c r="BB839" s="16"/>
      <c r="BC839" s="16"/>
      <c r="BD839" s="16"/>
      <c r="BE839" s="16"/>
      <c r="BF839" s="16"/>
    </row>
    <row r="840" spans="5:58">
      <c r="E840" s="16"/>
      <c r="F840" s="16"/>
      <c r="G840" s="16"/>
      <c r="H840" s="16"/>
      <c r="I840" s="16"/>
      <c r="J840" s="16"/>
      <c r="K840" s="16"/>
      <c r="L840" s="16"/>
      <c r="M840" s="16"/>
      <c r="N840" s="16"/>
      <c r="O840" s="16"/>
      <c r="P840" s="16"/>
      <c r="Q840" s="16"/>
      <c r="R840" s="16"/>
      <c r="S840" s="16"/>
      <c r="T840" s="16"/>
      <c r="U840" s="16"/>
      <c r="V840" s="16"/>
      <c r="W840" s="16"/>
      <c r="X840" s="16"/>
      <c r="Y840" s="16"/>
      <c r="Z840" s="16"/>
      <c r="AA840" s="16"/>
      <c r="AB840" s="16"/>
      <c r="AC840" s="16"/>
      <c r="AD840" s="16"/>
      <c r="AE840" s="16"/>
      <c r="AF840" s="16"/>
      <c r="AG840" s="16"/>
      <c r="AH840" s="16"/>
      <c r="AI840" s="16"/>
      <c r="AJ840" s="16"/>
      <c r="AK840" s="16"/>
      <c r="AL840" s="16"/>
      <c r="AM840" s="16"/>
      <c r="AN840" s="16"/>
      <c r="AO840" s="16"/>
      <c r="AP840" s="16"/>
      <c r="AQ840" s="16"/>
      <c r="AR840" s="16"/>
      <c r="AS840" s="16"/>
      <c r="AT840" s="16"/>
      <c r="AU840" s="16"/>
      <c r="AV840" s="16"/>
      <c r="AW840" s="16"/>
      <c r="AX840" s="16"/>
      <c r="AY840" s="16"/>
      <c r="AZ840" s="16"/>
      <c r="BA840" s="16"/>
      <c r="BB840" s="16"/>
      <c r="BC840" s="16"/>
      <c r="BD840" s="16"/>
      <c r="BE840" s="16"/>
      <c r="BF840" s="16"/>
    </row>
    <row r="841" spans="5:58">
      <c r="E841" s="16"/>
      <c r="F841" s="16"/>
      <c r="G841" s="16"/>
      <c r="H841" s="16"/>
      <c r="I841" s="16"/>
      <c r="J841" s="16"/>
      <c r="K841" s="16"/>
      <c r="L841" s="16"/>
      <c r="M841" s="16"/>
      <c r="N841" s="16"/>
      <c r="O841" s="16"/>
      <c r="P841" s="16"/>
      <c r="Q841" s="16"/>
      <c r="R841" s="16"/>
      <c r="S841" s="16"/>
      <c r="T841" s="16"/>
      <c r="U841" s="16"/>
      <c r="V841" s="16"/>
      <c r="W841" s="16"/>
      <c r="X841" s="16"/>
      <c r="Y841" s="16"/>
      <c r="Z841" s="16"/>
      <c r="AA841" s="16"/>
      <c r="AB841" s="16"/>
      <c r="AC841" s="16"/>
      <c r="AD841" s="16"/>
      <c r="AE841" s="16"/>
      <c r="AF841" s="16"/>
      <c r="AG841" s="16"/>
      <c r="AH841" s="16"/>
      <c r="AI841" s="16"/>
      <c r="AJ841" s="16"/>
      <c r="AK841" s="16"/>
      <c r="AL841" s="16"/>
      <c r="AM841" s="16"/>
      <c r="AN841" s="16"/>
      <c r="AO841" s="16"/>
      <c r="AP841" s="16"/>
      <c r="AQ841" s="16"/>
      <c r="AR841" s="16"/>
      <c r="AS841" s="16"/>
      <c r="AT841" s="16"/>
      <c r="AU841" s="16"/>
      <c r="AV841" s="16"/>
      <c r="AW841" s="16"/>
      <c r="AX841" s="16"/>
      <c r="AY841" s="16"/>
      <c r="AZ841" s="16"/>
      <c r="BA841" s="16"/>
      <c r="BB841" s="16"/>
      <c r="BC841" s="16"/>
      <c r="BD841" s="16"/>
      <c r="BE841" s="16"/>
      <c r="BF841" s="16"/>
    </row>
    <row r="842" spans="5:58">
      <c r="E842" s="16"/>
      <c r="F842" s="16"/>
      <c r="G842" s="16"/>
      <c r="H842" s="16"/>
      <c r="I842" s="16"/>
      <c r="J842" s="16"/>
      <c r="K842" s="16"/>
      <c r="L842" s="16"/>
      <c r="M842" s="16"/>
      <c r="N842" s="16"/>
      <c r="O842" s="16"/>
      <c r="P842" s="16"/>
      <c r="Q842" s="16"/>
      <c r="R842" s="16"/>
      <c r="S842" s="16"/>
      <c r="T842" s="16"/>
      <c r="U842" s="16"/>
      <c r="V842" s="16"/>
      <c r="W842" s="16"/>
      <c r="X842" s="16"/>
      <c r="Y842" s="16"/>
      <c r="Z842" s="16"/>
      <c r="AA842" s="16"/>
      <c r="AB842" s="16"/>
      <c r="AC842" s="16"/>
      <c r="AD842" s="16"/>
      <c r="AE842" s="16"/>
      <c r="AF842" s="16"/>
      <c r="AG842" s="16"/>
      <c r="AH842" s="16"/>
      <c r="AI842" s="16"/>
      <c r="AJ842" s="16"/>
      <c r="AK842" s="16"/>
      <c r="AL842" s="16"/>
      <c r="AM842" s="16"/>
      <c r="AN842" s="16"/>
      <c r="AO842" s="16"/>
      <c r="AP842" s="16"/>
      <c r="AQ842" s="16"/>
      <c r="AR842" s="16"/>
      <c r="AS842" s="16"/>
      <c r="AT842" s="16"/>
      <c r="AU842" s="16"/>
      <c r="AV842" s="16"/>
      <c r="AW842" s="16"/>
      <c r="AX842" s="16"/>
      <c r="AY842" s="16"/>
      <c r="AZ842" s="16"/>
      <c r="BA842" s="16"/>
      <c r="BB842" s="16"/>
      <c r="BC842" s="16"/>
      <c r="BD842" s="16"/>
      <c r="BE842" s="16"/>
      <c r="BF842" s="16"/>
    </row>
    <row r="843" spans="5:58">
      <c r="E843" s="16"/>
      <c r="F843" s="16"/>
      <c r="G843" s="16"/>
      <c r="H843" s="16"/>
      <c r="I843" s="16"/>
      <c r="J843" s="16"/>
      <c r="K843" s="16"/>
      <c r="L843" s="16"/>
      <c r="M843" s="16"/>
      <c r="N843" s="16"/>
      <c r="O843" s="16"/>
      <c r="P843" s="16"/>
      <c r="Q843" s="16"/>
      <c r="R843" s="16"/>
      <c r="S843" s="16"/>
      <c r="T843" s="16"/>
      <c r="U843" s="16"/>
      <c r="V843" s="16"/>
      <c r="W843" s="16"/>
      <c r="X843" s="16"/>
      <c r="Y843" s="16"/>
      <c r="Z843" s="16"/>
      <c r="AA843" s="16"/>
      <c r="AB843" s="16"/>
      <c r="AC843" s="16"/>
      <c r="AD843" s="16"/>
      <c r="AE843" s="16"/>
      <c r="AF843" s="16"/>
      <c r="AG843" s="16"/>
      <c r="AH843" s="16"/>
      <c r="AI843" s="16"/>
      <c r="AJ843" s="16"/>
      <c r="AK843" s="16"/>
      <c r="AL843" s="16"/>
      <c r="AM843" s="16"/>
      <c r="AN843" s="16"/>
      <c r="AO843" s="16"/>
      <c r="AP843" s="16"/>
      <c r="AQ843" s="16"/>
      <c r="AR843" s="16"/>
      <c r="AS843" s="16"/>
      <c r="AT843" s="16"/>
      <c r="AU843" s="16"/>
      <c r="AV843" s="16"/>
      <c r="AW843" s="16"/>
      <c r="AX843" s="16"/>
      <c r="AY843" s="16"/>
      <c r="AZ843" s="16"/>
      <c r="BA843" s="16"/>
      <c r="BB843" s="16"/>
      <c r="BC843" s="16"/>
      <c r="BD843" s="16"/>
      <c r="BE843" s="16"/>
      <c r="BF843" s="16"/>
    </row>
    <row r="844" spans="5:58">
      <c r="E844" s="16"/>
      <c r="F844" s="16"/>
      <c r="G844" s="16"/>
      <c r="H844" s="16"/>
      <c r="I844" s="16"/>
      <c r="J844" s="16"/>
      <c r="K844" s="16"/>
      <c r="L844" s="16"/>
      <c r="M844" s="16"/>
      <c r="N844" s="16"/>
      <c r="O844" s="16"/>
      <c r="P844" s="16"/>
      <c r="Q844" s="16"/>
      <c r="R844" s="16"/>
      <c r="S844" s="16"/>
      <c r="T844" s="16"/>
      <c r="U844" s="16"/>
      <c r="V844" s="16"/>
      <c r="W844" s="16"/>
      <c r="X844" s="16"/>
      <c r="Y844" s="16"/>
      <c r="Z844" s="16"/>
      <c r="AA844" s="16"/>
      <c r="AB844" s="16"/>
      <c r="AC844" s="16"/>
      <c r="AD844" s="16"/>
      <c r="AE844" s="16"/>
      <c r="AF844" s="16"/>
      <c r="AG844" s="16"/>
      <c r="AH844" s="16"/>
      <c r="AI844" s="16"/>
      <c r="AJ844" s="16"/>
      <c r="AK844" s="16"/>
      <c r="AL844" s="16"/>
      <c r="AM844" s="16"/>
      <c r="AN844" s="16"/>
      <c r="AO844" s="16"/>
      <c r="AP844" s="16"/>
      <c r="AQ844" s="16"/>
      <c r="AR844" s="16"/>
      <c r="AS844" s="16"/>
      <c r="AT844" s="16"/>
      <c r="AU844" s="16"/>
      <c r="AV844" s="16"/>
      <c r="AW844" s="16"/>
      <c r="AX844" s="16"/>
      <c r="AY844" s="16"/>
      <c r="AZ844" s="16"/>
      <c r="BA844" s="16"/>
      <c r="BB844" s="16"/>
      <c r="BC844" s="16"/>
      <c r="BD844" s="16"/>
      <c r="BE844" s="16"/>
      <c r="BF844" s="16"/>
    </row>
    <row r="845" spans="5:58">
      <c r="E845" s="16"/>
      <c r="F845" s="16"/>
      <c r="G845" s="16"/>
      <c r="H845" s="16"/>
      <c r="I845" s="16"/>
      <c r="J845" s="16"/>
      <c r="K845" s="16"/>
      <c r="L845" s="16"/>
      <c r="M845" s="16"/>
      <c r="N845" s="16"/>
      <c r="O845" s="16"/>
      <c r="P845" s="16"/>
      <c r="Q845" s="16"/>
      <c r="R845" s="16"/>
      <c r="S845" s="16"/>
      <c r="T845" s="16"/>
      <c r="U845" s="16"/>
      <c r="V845" s="16"/>
      <c r="W845" s="16"/>
      <c r="X845" s="16"/>
      <c r="Y845" s="16"/>
      <c r="Z845" s="16"/>
      <c r="AA845" s="16"/>
      <c r="AB845" s="16"/>
      <c r="AC845" s="16"/>
      <c r="AD845" s="16"/>
      <c r="AE845" s="16"/>
      <c r="AF845" s="16"/>
      <c r="AG845" s="16"/>
      <c r="AH845" s="16"/>
      <c r="AI845" s="16"/>
      <c r="AJ845" s="16"/>
      <c r="AK845" s="16"/>
      <c r="AL845" s="16"/>
      <c r="AM845" s="16"/>
      <c r="AN845" s="16"/>
      <c r="AO845" s="16"/>
      <c r="AP845" s="16"/>
      <c r="AQ845" s="16"/>
      <c r="AR845" s="16"/>
      <c r="AS845" s="16"/>
      <c r="AT845" s="16"/>
      <c r="AU845" s="16"/>
      <c r="AV845" s="16"/>
      <c r="AW845" s="16"/>
      <c r="AX845" s="16"/>
      <c r="AY845" s="16"/>
      <c r="AZ845" s="16"/>
      <c r="BA845" s="16"/>
      <c r="BB845" s="16"/>
      <c r="BC845" s="16"/>
      <c r="BD845" s="16"/>
      <c r="BE845" s="16"/>
      <c r="BF845" s="16"/>
    </row>
    <row r="846" spans="5:58">
      <c r="E846" s="16"/>
      <c r="F846" s="16"/>
      <c r="G846" s="16"/>
      <c r="H846" s="16"/>
      <c r="I846" s="16"/>
      <c r="J846" s="16"/>
      <c r="K846" s="16"/>
      <c r="L846" s="16"/>
      <c r="M846" s="16"/>
      <c r="N846" s="16"/>
      <c r="O846" s="16"/>
      <c r="P846" s="16"/>
      <c r="Q846" s="16"/>
      <c r="R846" s="16"/>
      <c r="S846" s="16"/>
      <c r="T846" s="16"/>
      <c r="U846" s="16"/>
      <c r="V846" s="16"/>
      <c r="W846" s="16"/>
      <c r="X846" s="16"/>
      <c r="Y846" s="16"/>
      <c r="Z846" s="16"/>
      <c r="AA846" s="16"/>
      <c r="AB846" s="16"/>
      <c r="AC846" s="16"/>
      <c r="AD846" s="16"/>
      <c r="AE846" s="16"/>
      <c r="AF846" s="16"/>
      <c r="AG846" s="16"/>
      <c r="AH846" s="16"/>
      <c r="AI846" s="16"/>
      <c r="AJ846" s="16"/>
      <c r="AK846" s="16"/>
      <c r="AL846" s="16"/>
      <c r="AM846" s="16"/>
      <c r="AN846" s="16"/>
      <c r="AO846" s="16"/>
      <c r="AP846" s="16"/>
      <c r="AQ846" s="16"/>
      <c r="AR846" s="16"/>
      <c r="AS846" s="16"/>
      <c r="AT846" s="16"/>
      <c r="AU846" s="16"/>
      <c r="AV846" s="16"/>
      <c r="AW846" s="16"/>
      <c r="AX846" s="16"/>
      <c r="AY846" s="16"/>
      <c r="AZ846" s="16"/>
      <c r="BA846" s="16"/>
      <c r="BB846" s="16"/>
      <c r="BC846" s="16"/>
      <c r="BD846" s="16"/>
      <c r="BE846" s="16"/>
      <c r="BF846" s="16"/>
    </row>
    <row r="847" spans="5:58">
      <c r="E847" s="16"/>
      <c r="F847" s="16"/>
      <c r="G847" s="16"/>
      <c r="H847" s="16"/>
      <c r="I847" s="16"/>
      <c r="J847" s="16"/>
      <c r="K847" s="16"/>
      <c r="L847" s="16"/>
      <c r="M847" s="16"/>
      <c r="N847" s="16"/>
      <c r="O847" s="16"/>
      <c r="P847" s="16"/>
      <c r="Q847" s="16"/>
      <c r="R847" s="16"/>
      <c r="S847" s="16"/>
      <c r="T847" s="16"/>
      <c r="U847" s="16"/>
      <c r="V847" s="16"/>
      <c r="W847" s="16"/>
      <c r="X847" s="16"/>
      <c r="Y847" s="16"/>
      <c r="Z847" s="16"/>
      <c r="AA847" s="16"/>
      <c r="AB847" s="16"/>
      <c r="AC847" s="16"/>
      <c r="AD847" s="16"/>
      <c r="AE847" s="16"/>
      <c r="AF847" s="16"/>
      <c r="AG847" s="16"/>
      <c r="AH847" s="16"/>
      <c r="AI847" s="16"/>
      <c r="AJ847" s="16"/>
      <c r="AK847" s="16"/>
      <c r="AL847" s="16"/>
      <c r="AM847" s="16"/>
      <c r="AN847" s="16"/>
      <c r="AO847" s="16"/>
      <c r="AP847" s="16"/>
      <c r="AQ847" s="16"/>
      <c r="AR847" s="16"/>
      <c r="AS847" s="16"/>
      <c r="AT847" s="16"/>
      <c r="AU847" s="16"/>
      <c r="AV847" s="16"/>
      <c r="AW847" s="16"/>
      <c r="AX847" s="16"/>
      <c r="AY847" s="16"/>
      <c r="AZ847" s="16"/>
      <c r="BA847" s="16"/>
      <c r="BB847" s="16"/>
      <c r="BC847" s="16"/>
      <c r="BD847" s="16"/>
      <c r="BE847" s="16"/>
      <c r="BF847" s="16"/>
    </row>
    <row r="848" spans="5:58">
      <c r="E848" s="16"/>
      <c r="F848" s="16"/>
      <c r="G848" s="16"/>
      <c r="H848" s="16"/>
      <c r="I848" s="16"/>
      <c r="J848" s="16"/>
      <c r="K848" s="16"/>
      <c r="L848" s="16"/>
      <c r="M848" s="16"/>
      <c r="N848" s="16"/>
      <c r="O848" s="16"/>
      <c r="P848" s="16"/>
      <c r="Q848" s="16"/>
      <c r="R848" s="16"/>
      <c r="S848" s="16"/>
      <c r="T848" s="16"/>
      <c r="U848" s="16"/>
      <c r="V848" s="16"/>
      <c r="W848" s="16"/>
      <c r="X848" s="16"/>
      <c r="Y848" s="16"/>
      <c r="Z848" s="16"/>
      <c r="AA848" s="16"/>
      <c r="AB848" s="16"/>
      <c r="AC848" s="16"/>
      <c r="AD848" s="16"/>
      <c r="AE848" s="16"/>
      <c r="AF848" s="16"/>
      <c r="AG848" s="16"/>
      <c r="AH848" s="16"/>
      <c r="AI848" s="16"/>
      <c r="AJ848" s="16"/>
      <c r="AK848" s="16"/>
      <c r="AL848" s="16"/>
      <c r="AM848" s="16"/>
      <c r="AN848" s="16"/>
      <c r="AO848" s="16"/>
      <c r="AP848" s="16"/>
      <c r="AQ848" s="16"/>
      <c r="AR848" s="16"/>
      <c r="AS848" s="16"/>
      <c r="AT848" s="16"/>
      <c r="AU848" s="16"/>
      <c r="AV848" s="16"/>
      <c r="AW848" s="16"/>
      <c r="AX848" s="16"/>
      <c r="AY848" s="16"/>
      <c r="AZ848" s="16"/>
      <c r="BA848" s="16"/>
      <c r="BB848" s="16"/>
      <c r="BC848" s="16"/>
      <c r="BD848" s="16"/>
      <c r="BE848" s="16"/>
      <c r="BF848" s="16"/>
    </row>
    <row r="849" spans="5:58">
      <c r="E849" s="16"/>
      <c r="F849" s="16"/>
      <c r="G849" s="16"/>
      <c r="H849" s="16"/>
      <c r="I849" s="16"/>
      <c r="J849" s="16"/>
      <c r="K849" s="16"/>
      <c r="L849" s="16"/>
      <c r="M849" s="16"/>
      <c r="N849" s="16"/>
      <c r="O849" s="16"/>
      <c r="P849" s="16"/>
      <c r="Q849" s="16"/>
      <c r="R849" s="16"/>
      <c r="S849" s="16"/>
      <c r="T849" s="16"/>
      <c r="U849" s="16"/>
      <c r="V849" s="16"/>
      <c r="W849" s="16"/>
      <c r="X849" s="16"/>
      <c r="Y849" s="16"/>
      <c r="Z849" s="16"/>
      <c r="AA849" s="16"/>
      <c r="AB849" s="16"/>
      <c r="AC849" s="16"/>
      <c r="AD849" s="16"/>
      <c r="AE849" s="16"/>
      <c r="AF849" s="16"/>
      <c r="AG849" s="16"/>
      <c r="AH849" s="16"/>
      <c r="AI849" s="16"/>
      <c r="AJ849" s="16"/>
      <c r="AK849" s="16"/>
      <c r="AL849" s="16"/>
      <c r="AM849" s="16"/>
      <c r="AN849" s="16"/>
      <c r="AO849" s="16"/>
      <c r="AP849" s="16"/>
      <c r="AQ849" s="16"/>
      <c r="AR849" s="16"/>
      <c r="AS849" s="16"/>
      <c r="AT849" s="16"/>
      <c r="AU849" s="16"/>
      <c r="AV849" s="16"/>
      <c r="AW849" s="16"/>
      <c r="AX849" s="16"/>
      <c r="AY849" s="16"/>
      <c r="AZ849" s="16"/>
      <c r="BA849" s="16"/>
      <c r="BB849" s="16"/>
      <c r="BC849" s="16"/>
      <c r="BD849" s="16"/>
      <c r="BE849" s="16"/>
      <c r="BF849" s="16"/>
    </row>
    <row r="850" spans="5:58">
      <c r="E850" s="16"/>
      <c r="F850" s="16"/>
      <c r="G850" s="16"/>
      <c r="H850" s="16"/>
      <c r="I850" s="16"/>
      <c r="J850" s="16"/>
      <c r="K850" s="16"/>
      <c r="L850" s="16"/>
      <c r="M850" s="16"/>
      <c r="N850" s="16"/>
      <c r="O850" s="16"/>
      <c r="P850" s="16"/>
      <c r="Q850" s="16"/>
      <c r="R850" s="16"/>
      <c r="S850" s="16"/>
      <c r="T850" s="16"/>
      <c r="U850" s="16"/>
      <c r="V850" s="16"/>
      <c r="W850" s="16"/>
      <c r="X850" s="16"/>
      <c r="Y850" s="16"/>
      <c r="Z850" s="16"/>
      <c r="AA850" s="16"/>
      <c r="AB850" s="16"/>
      <c r="AC850" s="16"/>
      <c r="AD850" s="16"/>
      <c r="AE850" s="16"/>
      <c r="AF850" s="16"/>
      <c r="AG850" s="16"/>
      <c r="AH850" s="16"/>
      <c r="AI850" s="16"/>
      <c r="AJ850" s="16"/>
      <c r="AK850" s="16"/>
      <c r="AL850" s="16"/>
      <c r="AM850" s="16"/>
      <c r="AN850" s="16"/>
      <c r="AO850" s="16"/>
      <c r="AP850" s="16"/>
      <c r="AQ850" s="16"/>
      <c r="AR850" s="16"/>
      <c r="AS850" s="16"/>
      <c r="AT850" s="16"/>
      <c r="AU850" s="16"/>
      <c r="AV850" s="16"/>
      <c r="AW850" s="16"/>
      <c r="AX850" s="16"/>
      <c r="AY850" s="16"/>
      <c r="AZ850" s="16"/>
      <c r="BA850" s="16"/>
      <c r="BB850" s="16"/>
      <c r="BC850" s="16"/>
      <c r="BD850" s="16"/>
      <c r="BE850" s="16"/>
      <c r="BF850" s="16"/>
    </row>
    <row r="851" spans="5:58">
      <c r="E851" s="16"/>
      <c r="F851" s="16"/>
      <c r="G851" s="16"/>
      <c r="H851" s="16"/>
      <c r="I851" s="16"/>
      <c r="J851" s="16"/>
      <c r="K851" s="16"/>
      <c r="L851" s="16"/>
      <c r="M851" s="16"/>
      <c r="N851" s="16"/>
      <c r="O851" s="16"/>
      <c r="P851" s="16"/>
      <c r="Q851" s="16"/>
      <c r="R851" s="16"/>
      <c r="S851" s="16"/>
      <c r="T851" s="16"/>
      <c r="U851" s="16"/>
      <c r="V851" s="16"/>
      <c r="W851" s="16"/>
      <c r="X851" s="16"/>
      <c r="Y851" s="16"/>
      <c r="Z851" s="16"/>
      <c r="AA851" s="16"/>
      <c r="AB851" s="16"/>
      <c r="AC851" s="16"/>
      <c r="AD851" s="16"/>
      <c r="AE851" s="16"/>
      <c r="AF851" s="16"/>
      <c r="AG851" s="16"/>
      <c r="AH851" s="16"/>
      <c r="AI851" s="16"/>
      <c r="AJ851" s="16"/>
      <c r="AK851" s="16"/>
      <c r="AL851" s="16"/>
      <c r="AM851" s="16"/>
      <c r="AN851" s="16"/>
      <c r="AO851" s="16"/>
      <c r="AP851" s="16"/>
      <c r="AQ851" s="16"/>
      <c r="AR851" s="16"/>
      <c r="AS851" s="16"/>
      <c r="AT851" s="16"/>
      <c r="AU851" s="16"/>
      <c r="AV851" s="16"/>
      <c r="AW851" s="16"/>
      <c r="AX851" s="16"/>
      <c r="AY851" s="16"/>
      <c r="AZ851" s="16"/>
      <c r="BA851" s="16"/>
      <c r="BB851" s="16"/>
      <c r="BC851" s="16"/>
      <c r="BD851" s="16"/>
      <c r="BE851" s="16"/>
      <c r="BF851" s="16"/>
    </row>
    <row r="852" spans="5:58">
      <c r="E852" s="16"/>
      <c r="F852" s="16"/>
      <c r="G852" s="16"/>
      <c r="H852" s="16"/>
      <c r="I852" s="16"/>
      <c r="J852" s="16"/>
      <c r="K852" s="16"/>
      <c r="L852" s="16"/>
      <c r="M852" s="16"/>
      <c r="N852" s="16"/>
      <c r="O852" s="16"/>
      <c r="P852" s="16"/>
      <c r="Q852" s="16"/>
      <c r="R852" s="16"/>
      <c r="S852" s="16"/>
      <c r="T852" s="16"/>
      <c r="U852" s="16"/>
      <c r="V852" s="16"/>
      <c r="W852" s="16"/>
      <c r="X852" s="16"/>
      <c r="Y852" s="16"/>
      <c r="Z852" s="16"/>
      <c r="AA852" s="16"/>
      <c r="AB852" s="16"/>
      <c r="AC852" s="16"/>
      <c r="AD852" s="16"/>
      <c r="AE852" s="16"/>
      <c r="AF852" s="16"/>
      <c r="AG852" s="16"/>
      <c r="AH852" s="16"/>
      <c r="AI852" s="16"/>
      <c r="AJ852" s="16"/>
      <c r="AK852" s="16"/>
      <c r="AL852" s="16"/>
      <c r="AM852" s="16"/>
      <c r="AN852" s="16"/>
      <c r="AO852" s="16"/>
      <c r="AP852" s="16"/>
      <c r="AQ852" s="16"/>
      <c r="AR852" s="16"/>
      <c r="AS852" s="16"/>
      <c r="AT852" s="16"/>
      <c r="AU852" s="16"/>
      <c r="AV852" s="16"/>
      <c r="AW852" s="16"/>
      <c r="AX852" s="16"/>
      <c r="AY852" s="16"/>
      <c r="AZ852" s="16"/>
      <c r="BA852" s="16"/>
      <c r="BB852" s="16"/>
      <c r="BC852" s="16"/>
      <c r="BD852" s="16"/>
      <c r="BE852" s="16"/>
      <c r="BF852" s="16"/>
    </row>
    <row r="853" spans="5:58">
      <c r="E853" s="16"/>
      <c r="F853" s="16"/>
      <c r="G853" s="16"/>
      <c r="H853" s="16"/>
      <c r="I853" s="16"/>
      <c r="J853" s="16"/>
      <c r="K853" s="16"/>
      <c r="L853" s="16"/>
      <c r="M853" s="16"/>
      <c r="N853" s="16"/>
      <c r="O853" s="16"/>
      <c r="P853" s="16"/>
      <c r="Q853" s="16"/>
      <c r="R853" s="16"/>
      <c r="S853" s="16"/>
      <c r="T853" s="16"/>
      <c r="U853" s="16"/>
      <c r="V853" s="16"/>
      <c r="W853" s="16"/>
      <c r="X853" s="16"/>
      <c r="Y853" s="16"/>
      <c r="Z853" s="16"/>
      <c r="AA853" s="16"/>
      <c r="AB853" s="16"/>
      <c r="AC853" s="16"/>
      <c r="AD853" s="16"/>
      <c r="AE853" s="16"/>
      <c r="AF853" s="16"/>
      <c r="AG853" s="16"/>
      <c r="AH853" s="16"/>
      <c r="AI853" s="16"/>
      <c r="AJ853" s="16"/>
      <c r="AK853" s="16"/>
      <c r="AL853" s="16"/>
      <c r="AM853" s="16"/>
      <c r="AN853" s="16"/>
      <c r="AO853" s="16"/>
      <c r="AP853" s="16"/>
      <c r="AQ853" s="16"/>
      <c r="AR853" s="16"/>
      <c r="AS853" s="16"/>
      <c r="AT853" s="16"/>
      <c r="AU853" s="16"/>
      <c r="AV853" s="16"/>
      <c r="AW853" s="16"/>
      <c r="AX853" s="16"/>
      <c r="AY853" s="16"/>
      <c r="AZ853" s="16"/>
      <c r="BA853" s="16"/>
      <c r="BB853" s="16"/>
      <c r="BC853" s="16"/>
      <c r="BD853" s="16"/>
      <c r="BE853" s="16"/>
      <c r="BF853" s="16"/>
    </row>
    <row r="854" spans="5:58">
      <c r="E854" s="16"/>
      <c r="F854" s="16"/>
      <c r="G854" s="16"/>
      <c r="H854" s="16"/>
      <c r="I854" s="16"/>
      <c r="J854" s="16"/>
      <c r="K854" s="16"/>
      <c r="L854" s="16"/>
      <c r="M854" s="16"/>
      <c r="N854" s="16"/>
      <c r="O854" s="16"/>
      <c r="P854" s="16"/>
      <c r="Q854" s="16"/>
      <c r="R854" s="16"/>
      <c r="S854" s="16"/>
      <c r="T854" s="16"/>
      <c r="U854" s="16"/>
      <c r="V854" s="16"/>
      <c r="W854" s="16"/>
      <c r="X854" s="16"/>
      <c r="Y854" s="16"/>
      <c r="Z854" s="16"/>
      <c r="AA854" s="16"/>
      <c r="AB854" s="16"/>
      <c r="AC854" s="16"/>
      <c r="AD854" s="16"/>
      <c r="AE854" s="16"/>
      <c r="AF854" s="16"/>
      <c r="AG854" s="16"/>
      <c r="AH854" s="16"/>
      <c r="AI854" s="16"/>
      <c r="AJ854" s="16"/>
      <c r="AK854" s="16"/>
      <c r="AL854" s="16"/>
      <c r="AM854" s="16"/>
      <c r="AN854" s="16"/>
      <c r="AO854" s="16"/>
      <c r="AP854" s="16"/>
      <c r="AQ854" s="16"/>
      <c r="AR854" s="16"/>
      <c r="AS854" s="16"/>
      <c r="AT854" s="16"/>
      <c r="AU854" s="16"/>
      <c r="AV854" s="16"/>
      <c r="AW854" s="16"/>
      <c r="AX854" s="16"/>
      <c r="AY854" s="16"/>
      <c r="AZ854" s="16"/>
      <c r="BA854" s="16"/>
      <c r="BB854" s="16"/>
      <c r="BC854" s="16"/>
      <c r="BD854" s="16"/>
      <c r="BE854" s="16"/>
      <c r="BF854" s="16"/>
    </row>
    <row r="855" spans="5:58">
      <c r="E855" s="16"/>
      <c r="F855" s="16"/>
      <c r="G855" s="16"/>
      <c r="H855" s="16"/>
      <c r="I855" s="16"/>
      <c r="J855" s="16"/>
      <c r="K855" s="16"/>
      <c r="L855" s="16"/>
      <c r="M855" s="16"/>
      <c r="N855" s="16"/>
      <c r="O855" s="16"/>
      <c r="P855" s="16"/>
      <c r="Q855" s="16"/>
      <c r="R855" s="16"/>
      <c r="S855" s="16"/>
      <c r="T855" s="16"/>
      <c r="U855" s="16"/>
      <c r="V855" s="16"/>
      <c r="W855" s="16"/>
      <c r="X855" s="16"/>
      <c r="Y855" s="16"/>
      <c r="Z855" s="16"/>
      <c r="AA855" s="16"/>
      <c r="AB855" s="16"/>
      <c r="AC855" s="16"/>
      <c r="AD855" s="16"/>
      <c r="AE855" s="16"/>
      <c r="AF855" s="16"/>
      <c r="AG855" s="16"/>
      <c r="AH855" s="16"/>
      <c r="AI855" s="16"/>
      <c r="AJ855" s="16"/>
      <c r="AK855" s="16"/>
      <c r="AL855" s="16"/>
      <c r="AM855" s="16"/>
      <c r="AN855" s="16"/>
      <c r="AO855" s="16"/>
      <c r="AP855" s="16"/>
      <c r="AQ855" s="16"/>
      <c r="AR855" s="16"/>
      <c r="AS855" s="16"/>
      <c r="AT855" s="16"/>
      <c r="AU855" s="16"/>
      <c r="AV855" s="16"/>
      <c r="AW855" s="16"/>
      <c r="AX855" s="16"/>
      <c r="AY855" s="16"/>
      <c r="AZ855" s="16"/>
      <c r="BA855" s="16"/>
      <c r="BB855" s="16"/>
      <c r="BC855" s="16"/>
      <c r="BD855" s="16"/>
      <c r="BE855" s="16"/>
      <c r="BF855" s="16"/>
    </row>
    <row r="856" spans="5:58">
      <c r="E856" s="16"/>
      <c r="F856" s="16"/>
      <c r="G856" s="16"/>
      <c r="H856" s="16"/>
      <c r="I856" s="16"/>
      <c r="J856" s="16"/>
      <c r="K856" s="16"/>
      <c r="L856" s="16"/>
      <c r="M856" s="16"/>
      <c r="N856" s="16"/>
      <c r="O856" s="16"/>
      <c r="P856" s="16"/>
      <c r="Q856" s="16"/>
      <c r="R856" s="16"/>
      <c r="S856" s="16"/>
      <c r="T856" s="16"/>
      <c r="U856" s="16"/>
      <c r="V856" s="16"/>
      <c r="W856" s="16"/>
      <c r="X856" s="16"/>
      <c r="Y856" s="16"/>
      <c r="Z856" s="16"/>
      <c r="AA856" s="16"/>
      <c r="AB856" s="16"/>
      <c r="AC856" s="16"/>
      <c r="AD856" s="16"/>
      <c r="AE856" s="16"/>
      <c r="AF856" s="16"/>
      <c r="AG856" s="16"/>
      <c r="AH856" s="16"/>
      <c r="AI856" s="16"/>
      <c r="AJ856" s="16"/>
      <c r="AK856" s="16"/>
      <c r="AL856" s="16"/>
      <c r="AM856" s="16"/>
      <c r="AN856" s="16"/>
      <c r="AO856" s="16"/>
      <c r="AP856" s="16"/>
      <c r="AQ856" s="16"/>
      <c r="AR856" s="16"/>
      <c r="AS856" s="16"/>
      <c r="AT856" s="16"/>
      <c r="AU856" s="16"/>
      <c r="AV856" s="16"/>
      <c r="AW856" s="16"/>
      <c r="AX856" s="16"/>
      <c r="AY856" s="16"/>
      <c r="AZ856" s="16"/>
      <c r="BA856" s="16"/>
      <c r="BB856" s="16"/>
      <c r="BC856" s="16"/>
      <c r="BD856" s="16"/>
      <c r="BE856" s="16"/>
      <c r="BF856" s="16"/>
    </row>
    <row r="857" spans="5:58">
      <c r="E857" s="16"/>
      <c r="F857" s="16"/>
      <c r="G857" s="16"/>
      <c r="H857" s="16"/>
      <c r="I857" s="16"/>
      <c r="J857" s="16"/>
      <c r="K857" s="16"/>
      <c r="L857" s="16"/>
      <c r="M857" s="16"/>
      <c r="N857" s="16"/>
      <c r="O857" s="16"/>
      <c r="P857" s="16"/>
      <c r="Q857" s="16"/>
      <c r="R857" s="16"/>
      <c r="S857" s="16"/>
      <c r="T857" s="16"/>
      <c r="U857" s="16"/>
      <c r="V857" s="16"/>
      <c r="W857" s="16"/>
      <c r="X857" s="16"/>
      <c r="Y857" s="16"/>
      <c r="Z857" s="16"/>
      <c r="AA857" s="16"/>
      <c r="AB857" s="16"/>
      <c r="AC857" s="16"/>
      <c r="AD857" s="16"/>
      <c r="AE857" s="16"/>
      <c r="AF857" s="16"/>
      <c r="AG857" s="16"/>
      <c r="AH857" s="16"/>
      <c r="AI857" s="16"/>
      <c r="AJ857" s="16"/>
      <c r="AK857" s="16"/>
      <c r="AL857" s="16"/>
      <c r="AM857" s="16"/>
      <c r="AN857" s="16"/>
      <c r="AO857" s="16"/>
      <c r="AP857" s="16"/>
      <c r="AQ857" s="16"/>
      <c r="AR857" s="16"/>
      <c r="AS857" s="16"/>
      <c r="AT857" s="16"/>
      <c r="AU857" s="16"/>
      <c r="AV857" s="16"/>
      <c r="AW857" s="16"/>
      <c r="AX857" s="16"/>
      <c r="AY857" s="16"/>
      <c r="AZ857" s="16"/>
      <c r="BA857" s="16"/>
      <c r="BB857" s="16"/>
      <c r="BC857" s="16"/>
      <c r="BD857" s="16"/>
      <c r="BE857" s="16"/>
      <c r="BF857" s="16"/>
    </row>
    <row r="858" spans="5:58">
      <c r="E858" s="16"/>
      <c r="F858" s="16"/>
      <c r="G858" s="16"/>
      <c r="H858" s="16"/>
      <c r="I858" s="16"/>
      <c r="J858" s="16"/>
      <c r="K858" s="16"/>
      <c r="L858" s="16"/>
      <c r="M858" s="16"/>
      <c r="N858" s="16"/>
      <c r="O858" s="16"/>
      <c r="P858" s="16"/>
      <c r="Q858" s="16"/>
      <c r="R858" s="16"/>
      <c r="S858" s="16"/>
      <c r="T858" s="16"/>
      <c r="U858" s="16"/>
      <c r="V858" s="16"/>
      <c r="W858" s="16"/>
      <c r="X858" s="16"/>
      <c r="Y858" s="16"/>
      <c r="Z858" s="16"/>
      <c r="AA858" s="16"/>
      <c r="AB858" s="16"/>
      <c r="AC858" s="16"/>
      <c r="AD858" s="16"/>
      <c r="AE858" s="16"/>
      <c r="AF858" s="16"/>
      <c r="AG858" s="16"/>
      <c r="AH858" s="16"/>
      <c r="AI858" s="16"/>
      <c r="AJ858" s="16"/>
      <c r="AK858" s="16"/>
      <c r="AL858" s="16"/>
      <c r="AM858" s="16"/>
      <c r="AN858" s="16"/>
      <c r="AO858" s="16"/>
      <c r="AP858" s="16"/>
      <c r="AQ858" s="16"/>
      <c r="AR858" s="16"/>
      <c r="AS858" s="16"/>
      <c r="AT858" s="16"/>
      <c r="AU858" s="16"/>
      <c r="AV858" s="16"/>
      <c r="AW858" s="16"/>
      <c r="AX858" s="16"/>
      <c r="AY858" s="16"/>
      <c r="AZ858" s="16"/>
      <c r="BA858" s="16"/>
      <c r="BB858" s="16"/>
      <c r="BC858" s="16"/>
      <c r="BD858" s="16"/>
      <c r="BE858" s="16"/>
      <c r="BF858" s="16"/>
    </row>
    <row r="859" spans="5:58">
      <c r="E859" s="16"/>
      <c r="F859" s="16"/>
      <c r="G859" s="16"/>
      <c r="H859" s="16"/>
      <c r="I859" s="16"/>
      <c r="J859" s="16"/>
      <c r="K859" s="16"/>
      <c r="L859" s="16"/>
      <c r="M859" s="16"/>
      <c r="N859" s="16"/>
      <c r="O859" s="16"/>
      <c r="P859" s="16"/>
      <c r="Q859" s="16"/>
      <c r="R859" s="16"/>
      <c r="S859" s="16"/>
      <c r="T859" s="16"/>
      <c r="U859" s="16"/>
      <c r="V859" s="16"/>
      <c r="W859" s="16"/>
      <c r="X859" s="16"/>
      <c r="Y859" s="16"/>
      <c r="Z859" s="16"/>
      <c r="AA859" s="16"/>
      <c r="AB859" s="16"/>
      <c r="AC859" s="16"/>
      <c r="AD859" s="16"/>
      <c r="AE859" s="16"/>
      <c r="AF859" s="16"/>
      <c r="AG859" s="16"/>
      <c r="AH859" s="16"/>
      <c r="AI859" s="16"/>
      <c r="AJ859" s="16"/>
      <c r="AK859" s="16"/>
      <c r="AL859" s="16"/>
      <c r="AM859" s="16"/>
      <c r="AN859" s="16"/>
      <c r="AO859" s="16"/>
      <c r="AP859" s="16"/>
      <c r="AQ859" s="16"/>
      <c r="AR859" s="16"/>
      <c r="AS859" s="16"/>
      <c r="AT859" s="16"/>
      <c r="AU859" s="16"/>
      <c r="AV859" s="16"/>
      <c r="AW859" s="16"/>
      <c r="AX859" s="16"/>
      <c r="AY859" s="16"/>
      <c r="AZ859" s="16"/>
      <c r="BA859" s="16"/>
      <c r="BB859" s="16"/>
      <c r="BC859" s="16"/>
      <c r="BD859" s="16"/>
      <c r="BE859" s="16"/>
      <c r="BF859" s="16"/>
    </row>
    <row r="860" spans="5:58">
      <c r="E860" s="16"/>
      <c r="F860" s="16"/>
      <c r="G860" s="16"/>
      <c r="H860" s="16"/>
      <c r="I860" s="16"/>
      <c r="J860" s="16"/>
      <c r="K860" s="16"/>
      <c r="L860" s="16"/>
      <c r="M860" s="16"/>
      <c r="N860" s="16"/>
      <c r="O860" s="16"/>
      <c r="P860" s="16"/>
      <c r="Q860" s="16"/>
      <c r="R860" s="16"/>
      <c r="S860" s="16"/>
      <c r="T860" s="16"/>
      <c r="U860" s="16"/>
      <c r="V860" s="16"/>
      <c r="W860" s="16"/>
      <c r="X860" s="16"/>
      <c r="Y860" s="16"/>
      <c r="Z860" s="16"/>
      <c r="AA860" s="16"/>
      <c r="AB860" s="16"/>
      <c r="AC860" s="16"/>
      <c r="AD860" s="16"/>
      <c r="AE860" s="16"/>
      <c r="AF860" s="16"/>
      <c r="AG860" s="16"/>
      <c r="AH860" s="16"/>
      <c r="AI860" s="16"/>
      <c r="AJ860" s="16"/>
      <c r="AK860" s="16"/>
      <c r="AL860" s="16"/>
      <c r="AM860" s="16"/>
      <c r="AN860" s="16"/>
      <c r="AO860" s="16"/>
      <c r="AP860" s="16"/>
      <c r="AQ860" s="16"/>
      <c r="AR860" s="16"/>
      <c r="AS860" s="16"/>
      <c r="AT860" s="16"/>
      <c r="AU860" s="16"/>
      <c r="AV860" s="16"/>
      <c r="AW860" s="16"/>
      <c r="AX860" s="16"/>
      <c r="AY860" s="16"/>
      <c r="AZ860" s="16"/>
      <c r="BA860" s="16"/>
      <c r="BB860" s="16"/>
      <c r="BC860" s="16"/>
      <c r="BD860" s="16"/>
      <c r="BE860" s="16"/>
      <c r="BF860" s="16"/>
    </row>
    <row r="861" spans="5:58">
      <c r="E861" s="16"/>
      <c r="F861" s="16"/>
      <c r="G861" s="16"/>
      <c r="H861" s="16"/>
      <c r="I861" s="16"/>
      <c r="J861" s="16"/>
      <c r="K861" s="16"/>
      <c r="L861" s="16"/>
      <c r="M861" s="16"/>
      <c r="N861" s="16"/>
      <c r="O861" s="16"/>
      <c r="P861" s="16"/>
      <c r="Q861" s="16"/>
      <c r="R861" s="16"/>
      <c r="S861" s="16"/>
      <c r="T861" s="16"/>
      <c r="U861" s="16"/>
      <c r="V861" s="16"/>
      <c r="W861" s="16"/>
      <c r="X861" s="16"/>
      <c r="Y861" s="16"/>
      <c r="Z861" s="16"/>
      <c r="AA861" s="16"/>
      <c r="AB861" s="16"/>
      <c r="AC861" s="16"/>
      <c r="AD861" s="16"/>
      <c r="AE861" s="16"/>
      <c r="AF861" s="16"/>
      <c r="AG861" s="16"/>
      <c r="AH861" s="16"/>
      <c r="AI861" s="16"/>
      <c r="AJ861" s="16"/>
      <c r="AK861" s="16"/>
      <c r="AL861" s="16"/>
      <c r="AM861" s="16"/>
      <c r="AN861" s="16"/>
      <c r="AO861" s="16"/>
      <c r="AP861" s="16"/>
      <c r="AQ861" s="16"/>
      <c r="AR861" s="16"/>
      <c r="AS861" s="16"/>
      <c r="AT861" s="16"/>
      <c r="AU861" s="16"/>
      <c r="AV861" s="16"/>
      <c r="AW861" s="16"/>
      <c r="AX861" s="16"/>
      <c r="AY861" s="16"/>
      <c r="AZ861" s="16"/>
      <c r="BA861" s="16"/>
      <c r="BB861" s="16"/>
      <c r="BC861" s="16"/>
      <c r="BD861" s="16"/>
      <c r="BE861" s="16"/>
      <c r="BF861" s="16"/>
    </row>
    <row r="862" spans="5:58">
      <c r="E862" s="16"/>
      <c r="F862" s="16"/>
      <c r="G862" s="16"/>
      <c r="H862" s="16"/>
      <c r="I862" s="16"/>
      <c r="J862" s="16"/>
      <c r="K862" s="16"/>
      <c r="L862" s="16"/>
      <c r="M862" s="16"/>
      <c r="N862" s="16"/>
      <c r="O862" s="16"/>
      <c r="P862" s="16"/>
      <c r="Q862" s="16"/>
      <c r="R862" s="16"/>
      <c r="S862" s="16"/>
      <c r="T862" s="16"/>
      <c r="U862" s="16"/>
      <c r="V862" s="16"/>
      <c r="W862" s="16"/>
      <c r="X862" s="16"/>
      <c r="Y862" s="16"/>
      <c r="Z862" s="16"/>
      <c r="AA862" s="16"/>
      <c r="AB862" s="16"/>
      <c r="AC862" s="16"/>
      <c r="AD862" s="16"/>
      <c r="AE862" s="16"/>
      <c r="AF862" s="16"/>
      <c r="AG862" s="16"/>
      <c r="AH862" s="16"/>
      <c r="AI862" s="16"/>
      <c r="AJ862" s="16"/>
      <c r="AK862" s="16"/>
      <c r="AL862" s="16"/>
      <c r="AM862" s="16"/>
      <c r="AN862" s="16"/>
      <c r="AO862" s="16"/>
      <c r="AP862" s="16"/>
      <c r="AQ862" s="16"/>
      <c r="AR862" s="16"/>
      <c r="AS862" s="16"/>
      <c r="AT862" s="16"/>
      <c r="AU862" s="16"/>
      <c r="AV862" s="16"/>
      <c r="AW862" s="16"/>
      <c r="AX862" s="16"/>
      <c r="AY862" s="16"/>
      <c r="AZ862" s="16"/>
      <c r="BA862" s="16"/>
      <c r="BB862" s="16"/>
      <c r="BC862" s="16"/>
      <c r="BD862" s="16"/>
      <c r="BE862" s="16"/>
      <c r="BF862" s="16"/>
    </row>
    <row r="863" spans="5:58">
      <c r="E863" s="16"/>
      <c r="F863" s="16"/>
      <c r="G863" s="16"/>
      <c r="H863" s="16"/>
      <c r="I863" s="16"/>
      <c r="J863" s="16"/>
      <c r="K863" s="16"/>
      <c r="L863" s="16"/>
      <c r="M863" s="16"/>
      <c r="N863" s="16"/>
      <c r="O863" s="16"/>
      <c r="P863" s="16"/>
      <c r="Q863" s="16"/>
      <c r="R863" s="16"/>
      <c r="S863" s="16"/>
      <c r="T863" s="16"/>
      <c r="U863" s="16"/>
      <c r="V863" s="16"/>
      <c r="W863" s="16"/>
      <c r="X863" s="16"/>
      <c r="Y863" s="16"/>
      <c r="Z863" s="16"/>
      <c r="AA863" s="16"/>
      <c r="AB863" s="16"/>
      <c r="AC863" s="16"/>
      <c r="AD863" s="16"/>
      <c r="AE863" s="16"/>
      <c r="AF863" s="16"/>
      <c r="AG863" s="16"/>
      <c r="AH863" s="16"/>
      <c r="AI863" s="16"/>
      <c r="AJ863" s="16"/>
      <c r="AK863" s="16"/>
      <c r="AL863" s="16"/>
      <c r="AM863" s="16"/>
      <c r="AN863" s="16"/>
      <c r="AO863" s="16"/>
      <c r="AP863" s="16"/>
      <c r="AQ863" s="16"/>
      <c r="AR863" s="16"/>
      <c r="AS863" s="16"/>
      <c r="AT863" s="16"/>
      <c r="AU863" s="16"/>
      <c r="AV863" s="16"/>
      <c r="AW863" s="16"/>
      <c r="AX863" s="16"/>
      <c r="AY863" s="16"/>
      <c r="AZ863" s="16"/>
      <c r="BA863" s="16"/>
      <c r="BB863" s="16"/>
      <c r="BC863" s="16"/>
      <c r="BD863" s="16"/>
      <c r="BE863" s="16"/>
      <c r="BF863" s="16"/>
    </row>
    <row r="864" spans="5:58">
      <c r="E864" s="16"/>
      <c r="F864" s="16"/>
      <c r="G864" s="16"/>
      <c r="H864" s="16"/>
      <c r="I864" s="16"/>
      <c r="J864" s="16"/>
      <c r="K864" s="16"/>
      <c r="L864" s="16"/>
      <c r="M864" s="16"/>
      <c r="N864" s="16"/>
      <c r="O864" s="16"/>
      <c r="P864" s="16"/>
      <c r="Q864" s="16"/>
      <c r="R864" s="16"/>
      <c r="S864" s="16"/>
      <c r="T864" s="16"/>
      <c r="U864" s="16"/>
      <c r="V864" s="16"/>
      <c r="W864" s="16"/>
      <c r="X864" s="16"/>
      <c r="Y864" s="16"/>
      <c r="Z864" s="16"/>
      <c r="AA864" s="16"/>
      <c r="AB864" s="16"/>
      <c r="AC864" s="16"/>
      <c r="AD864" s="16"/>
      <c r="AE864" s="16"/>
      <c r="AF864" s="16"/>
      <c r="AG864" s="16"/>
      <c r="AH864" s="16"/>
      <c r="AI864" s="16"/>
      <c r="AJ864" s="16"/>
      <c r="AK864" s="16"/>
      <c r="AL864" s="16"/>
      <c r="AM864" s="16"/>
      <c r="AN864" s="16"/>
      <c r="AO864" s="16"/>
      <c r="AP864" s="16"/>
      <c r="AQ864" s="16"/>
      <c r="AR864" s="16"/>
      <c r="AS864" s="16"/>
      <c r="AT864" s="16"/>
      <c r="AU864" s="16"/>
      <c r="AV864" s="16"/>
      <c r="AW864" s="16"/>
      <c r="AX864" s="16"/>
      <c r="AY864" s="16"/>
      <c r="AZ864" s="16"/>
      <c r="BA864" s="16"/>
      <c r="BB864" s="16"/>
      <c r="BC864" s="16"/>
      <c r="BD864" s="16"/>
      <c r="BE864" s="16"/>
      <c r="BF864" s="16"/>
    </row>
    <row r="865" spans="5:58">
      <c r="E865" s="16"/>
      <c r="F865" s="16"/>
      <c r="G865" s="16"/>
      <c r="H865" s="16"/>
      <c r="I865" s="16"/>
      <c r="J865" s="16"/>
      <c r="K865" s="16"/>
      <c r="L865" s="16"/>
      <c r="M865" s="16"/>
      <c r="N865" s="16"/>
      <c r="O865" s="16"/>
      <c r="P865" s="16"/>
      <c r="Q865" s="16"/>
      <c r="R865" s="16"/>
      <c r="S865" s="16"/>
      <c r="T865" s="16"/>
      <c r="U865" s="16"/>
      <c r="V865" s="16"/>
      <c r="W865" s="16"/>
      <c r="X865" s="16"/>
      <c r="Y865" s="16"/>
      <c r="Z865" s="16"/>
      <c r="AA865" s="16"/>
      <c r="AB865" s="16"/>
      <c r="AC865" s="16"/>
      <c r="AD865" s="16"/>
      <c r="AE865" s="16"/>
      <c r="AF865" s="16"/>
      <c r="AG865" s="16"/>
      <c r="AH865" s="16"/>
      <c r="AI865" s="16"/>
      <c r="AJ865" s="16"/>
      <c r="AK865" s="16"/>
      <c r="AL865" s="16"/>
      <c r="AM865" s="16"/>
      <c r="AN865" s="16"/>
      <c r="AO865" s="16"/>
      <c r="AP865" s="16"/>
      <c r="AQ865" s="16"/>
      <c r="AR865" s="16"/>
      <c r="AS865" s="16"/>
      <c r="AT865" s="16"/>
      <c r="AU865" s="16"/>
      <c r="AV865" s="16"/>
      <c r="AW865" s="16"/>
      <c r="AX865" s="16"/>
      <c r="AY865" s="16"/>
      <c r="AZ865" s="16"/>
      <c r="BA865" s="16"/>
      <c r="BB865" s="16"/>
      <c r="BC865" s="16"/>
      <c r="BD865" s="16"/>
      <c r="BE865" s="16"/>
      <c r="BF865" s="16"/>
    </row>
    <row r="866" spans="5:58">
      <c r="E866" s="16"/>
      <c r="F866" s="16"/>
      <c r="G866" s="16"/>
      <c r="H866" s="16"/>
      <c r="I866" s="16"/>
      <c r="J866" s="16"/>
      <c r="K866" s="16"/>
      <c r="L866" s="16"/>
      <c r="M866" s="16"/>
      <c r="N866" s="16"/>
      <c r="O866" s="16"/>
      <c r="P866" s="16"/>
      <c r="Q866" s="16"/>
      <c r="R866" s="16"/>
      <c r="S866" s="16"/>
      <c r="T866" s="16"/>
      <c r="U866" s="16"/>
      <c r="V866" s="16"/>
      <c r="W866" s="16"/>
      <c r="X866" s="16"/>
      <c r="Y866" s="16"/>
      <c r="Z866" s="16"/>
      <c r="AA866" s="16"/>
      <c r="AB866" s="16"/>
      <c r="AC866" s="16"/>
      <c r="AD866" s="16"/>
      <c r="AE866" s="16"/>
      <c r="AF866" s="16"/>
      <c r="AG866" s="16"/>
      <c r="AH866" s="16"/>
      <c r="AI866" s="16"/>
      <c r="AJ866" s="16"/>
      <c r="AK866" s="16"/>
      <c r="AL866" s="16"/>
      <c r="AM866" s="16"/>
      <c r="AN866" s="16"/>
      <c r="AO866" s="16"/>
      <c r="AP866" s="16"/>
      <c r="AQ866" s="16"/>
      <c r="AR866" s="16"/>
      <c r="AS866" s="16"/>
      <c r="AT866" s="16"/>
      <c r="AU866" s="16"/>
      <c r="AV866" s="16"/>
      <c r="AW866" s="16"/>
      <c r="AX866" s="16"/>
      <c r="AY866" s="16"/>
      <c r="AZ866" s="16"/>
      <c r="BA866" s="16"/>
      <c r="BB866" s="16"/>
      <c r="BC866" s="16"/>
      <c r="BD866" s="16"/>
      <c r="BE866" s="16"/>
      <c r="BF866" s="16"/>
    </row>
    <row r="867" spans="5:58">
      <c r="E867" s="16"/>
      <c r="F867" s="16"/>
      <c r="G867" s="16"/>
      <c r="H867" s="16"/>
      <c r="I867" s="16"/>
      <c r="J867" s="16"/>
      <c r="K867" s="16"/>
      <c r="L867" s="16"/>
      <c r="M867" s="16"/>
      <c r="N867" s="16"/>
      <c r="O867" s="16"/>
      <c r="P867" s="16"/>
      <c r="Q867" s="16"/>
      <c r="R867" s="16"/>
      <c r="S867" s="16"/>
      <c r="T867" s="16"/>
      <c r="U867" s="16"/>
      <c r="V867" s="16"/>
      <c r="W867" s="16"/>
      <c r="X867" s="16"/>
      <c r="Y867" s="16"/>
      <c r="Z867" s="16"/>
      <c r="AA867" s="16"/>
      <c r="AB867" s="16"/>
      <c r="AC867" s="16"/>
      <c r="AD867" s="16"/>
      <c r="AE867" s="16"/>
      <c r="AF867" s="16"/>
      <c r="AG867" s="16"/>
      <c r="AH867" s="16"/>
      <c r="AI867" s="16"/>
      <c r="AJ867" s="16"/>
      <c r="AK867" s="16"/>
      <c r="AL867" s="16"/>
      <c r="AM867" s="16"/>
      <c r="AN867" s="16"/>
      <c r="AO867" s="16"/>
      <c r="AP867" s="16"/>
      <c r="AQ867" s="16"/>
      <c r="AR867" s="16"/>
      <c r="AS867" s="16"/>
      <c r="AT867" s="16"/>
      <c r="AU867" s="16"/>
      <c r="AV867" s="16"/>
      <c r="AW867" s="16"/>
      <c r="AX867" s="16"/>
      <c r="AY867" s="16"/>
      <c r="AZ867" s="16"/>
      <c r="BA867" s="16"/>
      <c r="BB867" s="16"/>
      <c r="BC867" s="16"/>
      <c r="BD867" s="16"/>
      <c r="BE867" s="16"/>
      <c r="BF867" s="16"/>
    </row>
    <row r="868" spans="5:58">
      <c r="E868" s="16"/>
      <c r="F868" s="16"/>
      <c r="G868" s="16"/>
      <c r="H868" s="16"/>
      <c r="I868" s="16"/>
      <c r="J868" s="16"/>
      <c r="K868" s="16"/>
      <c r="L868" s="16"/>
      <c r="M868" s="16"/>
      <c r="N868" s="16"/>
      <c r="O868" s="16"/>
      <c r="P868" s="16"/>
      <c r="Q868" s="16"/>
      <c r="R868" s="16"/>
      <c r="S868" s="16"/>
      <c r="T868" s="16"/>
      <c r="U868" s="16"/>
      <c r="V868" s="16"/>
      <c r="W868" s="16"/>
      <c r="X868" s="16"/>
      <c r="Y868" s="16"/>
      <c r="Z868" s="16"/>
      <c r="AA868" s="16"/>
      <c r="AB868" s="16"/>
      <c r="AC868" s="16"/>
      <c r="AD868" s="16"/>
      <c r="AE868" s="16"/>
      <c r="AF868" s="16"/>
      <c r="AG868" s="16"/>
      <c r="AH868" s="16"/>
      <c r="AI868" s="16"/>
      <c r="AJ868" s="16"/>
      <c r="AK868" s="16"/>
      <c r="AL868" s="16"/>
      <c r="AM868" s="16"/>
      <c r="AN868" s="16"/>
      <c r="AO868" s="16"/>
      <c r="AP868" s="16"/>
      <c r="AQ868" s="16"/>
      <c r="AR868" s="16"/>
      <c r="AS868" s="16"/>
      <c r="AT868" s="16"/>
      <c r="AU868" s="16"/>
      <c r="AV868" s="16"/>
      <c r="AW868" s="16"/>
      <c r="AX868" s="16"/>
      <c r="AY868" s="16"/>
      <c r="AZ868" s="16"/>
      <c r="BA868" s="16"/>
      <c r="BB868" s="16"/>
      <c r="BC868" s="16"/>
      <c r="BD868" s="16"/>
      <c r="BE868" s="16"/>
      <c r="BF868" s="16"/>
    </row>
    <row r="869" spans="5:58">
      <c r="E869" s="16"/>
      <c r="F869" s="16"/>
      <c r="G869" s="16"/>
      <c r="H869" s="16"/>
      <c r="I869" s="16"/>
      <c r="J869" s="16"/>
      <c r="K869" s="16"/>
      <c r="L869" s="16"/>
      <c r="M869" s="16"/>
      <c r="N869" s="16"/>
      <c r="O869" s="16"/>
      <c r="P869" s="16"/>
      <c r="Q869" s="16"/>
      <c r="R869" s="16"/>
      <c r="S869" s="16"/>
      <c r="T869" s="16"/>
      <c r="U869" s="16"/>
      <c r="V869" s="16"/>
      <c r="W869" s="16"/>
      <c r="X869" s="16"/>
      <c r="Y869" s="16"/>
      <c r="Z869" s="16"/>
      <c r="AA869" s="16"/>
      <c r="AB869" s="16"/>
      <c r="AC869" s="16"/>
      <c r="AD869" s="16"/>
      <c r="AE869" s="16"/>
      <c r="AF869" s="16"/>
      <c r="AG869" s="16"/>
      <c r="AH869" s="16"/>
      <c r="AI869" s="16"/>
      <c r="AJ869" s="16"/>
      <c r="AK869" s="16"/>
      <c r="AL869" s="16"/>
      <c r="AM869" s="16"/>
      <c r="AN869" s="16"/>
      <c r="AO869" s="16"/>
      <c r="AP869" s="16"/>
      <c r="AQ869" s="16"/>
      <c r="AR869" s="16"/>
      <c r="AS869" s="16"/>
      <c r="AT869" s="16"/>
      <c r="AU869" s="16"/>
      <c r="AV869" s="16"/>
      <c r="AW869" s="16"/>
      <c r="AX869" s="16"/>
      <c r="AY869" s="16"/>
      <c r="AZ869" s="16"/>
      <c r="BA869" s="16"/>
      <c r="BB869" s="16"/>
      <c r="BC869" s="16"/>
      <c r="BD869" s="16"/>
      <c r="BE869" s="16"/>
      <c r="BF869" s="16"/>
    </row>
    <row r="870" spans="5:58">
      <c r="E870" s="16"/>
      <c r="F870" s="16"/>
      <c r="G870" s="16"/>
      <c r="H870" s="16"/>
      <c r="I870" s="16"/>
      <c r="J870" s="16"/>
      <c r="K870" s="16"/>
      <c r="L870" s="16"/>
      <c r="M870" s="16"/>
      <c r="N870" s="16"/>
      <c r="O870" s="16"/>
      <c r="P870" s="16"/>
      <c r="Q870" s="16"/>
      <c r="R870" s="16"/>
      <c r="S870" s="16"/>
      <c r="T870" s="16"/>
      <c r="U870" s="16"/>
      <c r="V870" s="16"/>
      <c r="W870" s="16"/>
      <c r="X870" s="16"/>
      <c r="Y870" s="16"/>
      <c r="Z870" s="16"/>
      <c r="AA870" s="16"/>
      <c r="AB870" s="16"/>
      <c r="AC870" s="16"/>
      <c r="AD870" s="16"/>
      <c r="AE870" s="16"/>
      <c r="AF870" s="16"/>
      <c r="AG870" s="16"/>
      <c r="AH870" s="16"/>
      <c r="AI870" s="16"/>
      <c r="AJ870" s="16"/>
      <c r="AK870" s="16"/>
      <c r="AL870" s="16"/>
      <c r="AM870" s="16"/>
      <c r="AN870" s="16"/>
      <c r="AO870" s="16"/>
      <c r="AP870" s="16"/>
      <c r="AQ870" s="16"/>
      <c r="AR870" s="16"/>
      <c r="AS870" s="16"/>
      <c r="AT870" s="16"/>
      <c r="AU870" s="16"/>
      <c r="AV870" s="16"/>
      <c r="AW870" s="16"/>
      <c r="AX870" s="16"/>
      <c r="AY870" s="16"/>
      <c r="AZ870" s="16"/>
      <c r="BA870" s="16"/>
      <c r="BB870" s="16"/>
      <c r="BC870" s="16"/>
      <c r="BD870" s="16"/>
      <c r="BE870" s="16"/>
      <c r="BF870" s="16"/>
    </row>
  </sheetData>
  <mergeCells count="86">
    <mergeCell ref="B354:D354"/>
    <mergeCell ref="B328:B330"/>
    <mergeCell ref="B331:D331"/>
    <mergeCell ref="B332:B336"/>
    <mergeCell ref="B337:D337"/>
    <mergeCell ref="B339:D339"/>
    <mergeCell ref="B340:B346"/>
    <mergeCell ref="B347:D347"/>
    <mergeCell ref="B349:D349"/>
    <mergeCell ref="B350:D350"/>
    <mergeCell ref="B352:D352"/>
    <mergeCell ref="B353:D353"/>
    <mergeCell ref="B327:D327"/>
    <mergeCell ref="B300:D300"/>
    <mergeCell ref="B301:B306"/>
    <mergeCell ref="B307:D307"/>
    <mergeCell ref="B308:B314"/>
    <mergeCell ref="B315:D315"/>
    <mergeCell ref="B317:D317"/>
    <mergeCell ref="B319:D319"/>
    <mergeCell ref="B320:D320"/>
    <mergeCell ref="B322:D322"/>
    <mergeCell ref="B324:D324"/>
    <mergeCell ref="B326:D326"/>
    <mergeCell ref="B294:B299"/>
    <mergeCell ref="C252:D252"/>
    <mergeCell ref="C265:D265"/>
    <mergeCell ref="B266:D266"/>
    <mergeCell ref="B267:B273"/>
    <mergeCell ref="B274:D274"/>
    <mergeCell ref="B276:D276"/>
    <mergeCell ref="B277:B283"/>
    <mergeCell ref="B284:D284"/>
    <mergeCell ref="B285:B290"/>
    <mergeCell ref="B291:D291"/>
    <mergeCell ref="B293:D293"/>
    <mergeCell ref="B182:B188"/>
    <mergeCell ref="B189:D189"/>
    <mergeCell ref="B190:D190"/>
    <mergeCell ref="B191:D191"/>
    <mergeCell ref="B194:B265"/>
    <mergeCell ref="C197:D197"/>
    <mergeCell ref="C206:D206"/>
    <mergeCell ref="C215:D215"/>
    <mergeCell ref="C225:D225"/>
    <mergeCell ref="C236:D236"/>
    <mergeCell ref="B181:D181"/>
    <mergeCell ref="B133:D133"/>
    <mergeCell ref="B134:B137"/>
    <mergeCell ref="B138:D138"/>
    <mergeCell ref="B139:B152"/>
    <mergeCell ref="B153:D153"/>
    <mergeCell ref="B154:B160"/>
    <mergeCell ref="B161:D161"/>
    <mergeCell ref="B162:B171"/>
    <mergeCell ref="B172:D172"/>
    <mergeCell ref="B174:D174"/>
    <mergeCell ref="B175:B180"/>
    <mergeCell ref="B128:B132"/>
    <mergeCell ref="C70:D70"/>
    <mergeCell ref="C75:D75"/>
    <mergeCell ref="B76:D76"/>
    <mergeCell ref="B77:B103"/>
    <mergeCell ref="C92:D92"/>
    <mergeCell ref="C103:D103"/>
    <mergeCell ref="B104:D104"/>
    <mergeCell ref="B105:B126"/>
    <mergeCell ref="C115:D115"/>
    <mergeCell ref="C126:D126"/>
    <mergeCell ref="B127:D127"/>
    <mergeCell ref="B25:D25"/>
    <mergeCell ref="B26:B75"/>
    <mergeCell ref="C35:D35"/>
    <mergeCell ref="C41:D41"/>
    <mergeCell ref="C42:D42"/>
    <mergeCell ref="C49:D49"/>
    <mergeCell ref="C55:D55"/>
    <mergeCell ref="C56:D56"/>
    <mergeCell ref="C63:D63"/>
    <mergeCell ref="C69:D69"/>
    <mergeCell ref="B3:D3"/>
    <mergeCell ref="B4:B24"/>
    <mergeCell ref="C10:D10"/>
    <mergeCell ref="C12:D12"/>
    <mergeCell ref="C14:D14"/>
    <mergeCell ref="C24:D24"/>
  </mergeCells>
  <printOptions horizontalCentered="1"/>
  <pageMargins left="0.5" right="0.5" top="0.5" bottom="0.5" header="0.3" footer="0.3"/>
  <pageSetup scale="50" orientation="landscape" horizontalDpi="1200" verticalDpi="1200" r:id="rId1"/>
  <headerFooter scaleWithDoc="0">
    <oddHeader>&amp;RExh. TLK-2</oddHeader>
    <oddFooter>&amp;LSection &amp;A&amp;RPage &amp;P of &amp;N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0CB1F3-FDD3-44EB-9172-92F418DB7130}">
  <dimension ref="A1:L354"/>
  <sheetViews>
    <sheetView tabSelected="1" workbookViewId="0">
      <selection activeCell="BM25" sqref="BM25"/>
    </sheetView>
  </sheetViews>
  <sheetFormatPr defaultColWidth="8.7109375" defaultRowHeight="15.75" outlineLevelRow="2"/>
  <cols>
    <col min="1" max="1" width="5.140625" style="137" customWidth="1"/>
    <col min="2" max="2" width="27.85546875" style="87" customWidth="1"/>
    <col min="3" max="3" width="46.42578125" style="87" customWidth="1"/>
    <col min="4" max="4" width="11.5703125" style="87" customWidth="1"/>
    <col min="5" max="5" width="15.85546875" style="87" customWidth="1"/>
    <col min="6" max="6" width="13.140625" style="87" customWidth="1"/>
    <col min="7" max="7" width="14.140625" style="87" customWidth="1"/>
    <col min="8" max="8" width="14.5703125" style="87" customWidth="1"/>
    <col min="9" max="9" width="13.85546875" style="87" customWidth="1"/>
    <col min="10" max="10" width="13.140625" style="87" customWidth="1"/>
    <col min="11" max="11" width="16.42578125" style="141" customWidth="1"/>
    <col min="12" max="16384" width="8.7109375" style="87"/>
  </cols>
  <sheetData>
    <row r="1" spans="1:12" s="73" customFormat="1" ht="16.5" thickBot="1">
      <c r="A1" s="73" t="s">
        <v>0</v>
      </c>
      <c r="B1" s="73" t="s">
        <v>1</v>
      </c>
    </row>
    <row r="2" spans="1:12" s="79" customFormat="1" ht="50.25" customHeight="1" thickBot="1">
      <c r="A2" s="74" t="s">
        <v>9</v>
      </c>
      <c r="B2" s="75"/>
      <c r="C2" s="76"/>
      <c r="D2" s="77" t="s">
        <v>10</v>
      </c>
      <c r="E2" s="78" t="s">
        <v>365</v>
      </c>
      <c r="F2" s="78" t="s">
        <v>366</v>
      </c>
      <c r="G2" s="78" t="s">
        <v>367</v>
      </c>
      <c r="H2" s="78" t="s">
        <v>368</v>
      </c>
      <c r="I2" s="78" t="s">
        <v>369</v>
      </c>
      <c r="J2" s="78" t="s">
        <v>370</v>
      </c>
      <c r="K2" s="78" t="s">
        <v>316</v>
      </c>
    </row>
    <row r="3" spans="1:12" s="79" customFormat="1" ht="15.6" customHeight="1">
      <c r="A3" s="80">
        <v>1</v>
      </c>
      <c r="B3" s="231"/>
      <c r="C3" s="231"/>
      <c r="D3" s="231"/>
      <c r="E3" s="231"/>
      <c r="F3" s="231"/>
      <c r="G3" s="231"/>
      <c r="H3" s="81"/>
      <c r="I3" s="81"/>
      <c r="J3" s="82"/>
      <c r="K3" s="82"/>
      <c r="L3" s="83"/>
    </row>
    <row r="4" spans="1:12" outlineLevel="1">
      <c r="A4" s="80">
        <v>2</v>
      </c>
      <c r="B4" s="232" t="s">
        <v>26</v>
      </c>
      <c r="C4" s="84" t="s">
        <v>27</v>
      </c>
      <c r="D4" s="85">
        <v>440</v>
      </c>
      <c r="E4" s="86">
        <v>232554000</v>
      </c>
      <c r="K4" s="88">
        <f>SUM(E4:J4)</f>
        <v>232554000</v>
      </c>
    </row>
    <row r="5" spans="1:12" outlineLevel="1">
      <c r="A5" s="80">
        <v>3</v>
      </c>
      <c r="B5" s="233"/>
      <c r="C5" s="89" t="s">
        <v>28</v>
      </c>
      <c r="D5" s="90">
        <v>442</v>
      </c>
      <c r="E5" s="86"/>
      <c r="F5" s="86">
        <v>77796000</v>
      </c>
      <c r="G5" s="86">
        <v>133266000</v>
      </c>
      <c r="H5" s="86">
        <v>69248000</v>
      </c>
      <c r="I5" s="86">
        <v>12229000</v>
      </c>
      <c r="K5" s="88">
        <f t="shared" ref="K5:K68" si="0">SUM(E5:J5)</f>
        <v>292539000</v>
      </c>
    </row>
    <row r="6" spans="1:12" outlineLevel="1">
      <c r="A6" s="80">
        <v>4</v>
      </c>
      <c r="B6" s="233"/>
      <c r="C6" s="89" t="s">
        <v>29</v>
      </c>
      <c r="D6" s="90">
        <v>444</v>
      </c>
      <c r="E6" s="86"/>
      <c r="J6" s="86">
        <v>6629000</v>
      </c>
      <c r="K6" s="88">
        <f t="shared" si="0"/>
        <v>6629000</v>
      </c>
    </row>
    <row r="7" spans="1:12" outlineLevel="1">
      <c r="A7" s="80">
        <v>5</v>
      </c>
      <c r="B7" s="233"/>
      <c r="C7" s="89" t="s">
        <v>30</v>
      </c>
      <c r="D7" s="91">
        <v>445</v>
      </c>
      <c r="E7" s="86"/>
      <c r="K7" s="88">
        <f t="shared" si="0"/>
        <v>0</v>
      </c>
    </row>
    <row r="8" spans="1:12" outlineLevel="1">
      <c r="A8" s="80">
        <v>6</v>
      </c>
      <c r="B8" s="233"/>
      <c r="C8" s="89" t="s">
        <v>31</v>
      </c>
      <c r="D8" s="91">
        <v>446</v>
      </c>
      <c r="E8" s="86"/>
      <c r="K8" s="88">
        <f t="shared" si="0"/>
        <v>0</v>
      </c>
    </row>
    <row r="9" spans="1:12" outlineLevel="1">
      <c r="A9" s="80">
        <v>7</v>
      </c>
      <c r="B9" s="233"/>
      <c r="C9" s="89" t="s">
        <v>32</v>
      </c>
      <c r="D9" s="91">
        <v>448</v>
      </c>
      <c r="E9" s="86"/>
      <c r="K9" s="88">
        <f t="shared" si="0"/>
        <v>0</v>
      </c>
    </row>
    <row r="10" spans="1:12">
      <c r="A10" s="80">
        <v>8</v>
      </c>
      <c r="B10" s="233"/>
      <c r="C10" s="235" t="s">
        <v>33</v>
      </c>
      <c r="D10" s="236"/>
      <c r="E10" s="92">
        <f>SUM(E4:E9)</f>
        <v>232554000</v>
      </c>
      <c r="F10" s="93">
        <f t="shared" ref="F10:J10" si="1">SUM(F4:F9)</f>
        <v>77796000</v>
      </c>
      <c r="G10" s="93">
        <f t="shared" si="1"/>
        <v>133266000</v>
      </c>
      <c r="H10" s="93">
        <f t="shared" si="1"/>
        <v>69248000</v>
      </c>
      <c r="I10" s="93">
        <f t="shared" si="1"/>
        <v>12229000</v>
      </c>
      <c r="J10" s="93">
        <f t="shared" si="1"/>
        <v>6629000</v>
      </c>
      <c r="K10" s="93">
        <f>SUM(E10:J10)</f>
        <v>531722000</v>
      </c>
    </row>
    <row r="11" spans="1:12" outlineLevel="1">
      <c r="A11" s="80">
        <v>9</v>
      </c>
      <c r="B11" s="233"/>
      <c r="C11" s="94" t="s">
        <v>34</v>
      </c>
      <c r="D11" s="91">
        <v>447</v>
      </c>
      <c r="E11" s="16">
        <v>22825056.964526333</v>
      </c>
      <c r="F11" s="16">
        <v>5925671.7033110736</v>
      </c>
      <c r="G11" s="16">
        <v>13037453.312117899</v>
      </c>
      <c r="H11" s="16">
        <v>10179291.068935867</v>
      </c>
      <c r="I11" s="16">
        <v>1330379.2091526331</v>
      </c>
      <c r="J11" s="16">
        <v>171147.74195619178</v>
      </c>
      <c r="K11" s="95">
        <f t="shared" si="0"/>
        <v>53468999.999999993</v>
      </c>
    </row>
    <row r="12" spans="1:12">
      <c r="A12" s="80">
        <v>10</v>
      </c>
      <c r="B12" s="233"/>
      <c r="C12" s="237" t="s">
        <v>35</v>
      </c>
      <c r="D12" s="238"/>
      <c r="E12" s="92">
        <f t="shared" ref="E12:J12" si="2">E10+E11</f>
        <v>255379056.96452633</v>
      </c>
      <c r="F12" s="93">
        <f t="shared" si="2"/>
        <v>83721671.703311071</v>
      </c>
      <c r="G12" s="93">
        <f t="shared" si="2"/>
        <v>146303453.3121179</v>
      </c>
      <c r="H12" s="93">
        <f t="shared" si="2"/>
        <v>79427291.068935871</v>
      </c>
      <c r="I12" s="93">
        <f t="shared" si="2"/>
        <v>13559379.209152633</v>
      </c>
      <c r="J12" s="93">
        <f t="shared" si="2"/>
        <v>6800147.7419561921</v>
      </c>
      <c r="K12" s="93">
        <f t="shared" si="0"/>
        <v>585191000</v>
      </c>
    </row>
    <row r="13" spans="1:12" outlineLevel="1">
      <c r="A13" s="80">
        <v>11</v>
      </c>
      <c r="B13" s="233"/>
      <c r="C13" s="96" t="s">
        <v>36</v>
      </c>
      <c r="D13" s="91">
        <v>449.1</v>
      </c>
      <c r="E13" s="16">
        <v>0</v>
      </c>
      <c r="F13" s="16">
        <v>0</v>
      </c>
      <c r="G13" s="16">
        <v>0</v>
      </c>
      <c r="H13" s="16">
        <v>0</v>
      </c>
      <c r="I13" s="16">
        <v>0</v>
      </c>
      <c r="J13" s="16">
        <v>0</v>
      </c>
      <c r="K13" s="95">
        <f t="shared" si="0"/>
        <v>0</v>
      </c>
    </row>
    <row r="14" spans="1:12">
      <c r="A14" s="80">
        <v>12</v>
      </c>
      <c r="B14" s="233"/>
      <c r="C14" s="237" t="s">
        <v>37</v>
      </c>
      <c r="D14" s="238"/>
      <c r="E14" s="92">
        <f t="shared" ref="E14:J14" si="3">SUM(E12:E13)</f>
        <v>255379056.96452633</v>
      </c>
      <c r="F14" s="93">
        <f t="shared" si="3"/>
        <v>83721671.703311071</v>
      </c>
      <c r="G14" s="93">
        <f t="shared" si="3"/>
        <v>146303453.3121179</v>
      </c>
      <c r="H14" s="93">
        <f t="shared" si="3"/>
        <v>79427291.068935871</v>
      </c>
      <c r="I14" s="93">
        <f t="shared" si="3"/>
        <v>13559379.209152633</v>
      </c>
      <c r="J14" s="93">
        <f t="shared" si="3"/>
        <v>6800147.7419561921</v>
      </c>
      <c r="K14" s="93">
        <f t="shared" si="0"/>
        <v>585191000</v>
      </c>
    </row>
    <row r="15" spans="1:12" outlineLevel="1">
      <c r="A15" s="80">
        <v>13</v>
      </c>
      <c r="B15" s="233"/>
      <c r="C15" s="87" t="s">
        <v>38</v>
      </c>
      <c r="D15" s="97">
        <v>450</v>
      </c>
      <c r="E15" s="16">
        <v>0</v>
      </c>
      <c r="F15" s="16">
        <v>0</v>
      </c>
      <c r="G15" s="16">
        <v>0</v>
      </c>
      <c r="H15" s="16">
        <v>0</v>
      </c>
      <c r="I15" s="16">
        <v>0</v>
      </c>
      <c r="J15" s="16">
        <v>0</v>
      </c>
      <c r="K15" s="95">
        <f t="shared" si="0"/>
        <v>0</v>
      </c>
    </row>
    <row r="16" spans="1:12" outlineLevel="1">
      <c r="A16" s="80">
        <v>14</v>
      </c>
      <c r="B16" s="233"/>
      <c r="C16" s="87" t="s">
        <v>39</v>
      </c>
      <c r="D16" s="97">
        <v>451</v>
      </c>
      <c r="E16" s="16">
        <v>121720.27446452374</v>
      </c>
      <c r="F16" s="16">
        <v>29610.314141800518</v>
      </c>
      <c r="G16" s="16">
        <v>40693.454824968976</v>
      </c>
      <c r="H16" s="16">
        <v>7244.2220657798816</v>
      </c>
      <c r="I16" s="16">
        <v>6211.0331722427745</v>
      </c>
      <c r="J16" s="16">
        <v>8520.7013306841181</v>
      </c>
      <c r="K16" s="95">
        <f t="shared" si="0"/>
        <v>214000</v>
      </c>
    </row>
    <row r="17" spans="1:11" outlineLevel="1">
      <c r="A17" s="80">
        <v>15</v>
      </c>
      <c r="B17" s="233"/>
      <c r="C17" s="87" t="s">
        <v>40</v>
      </c>
      <c r="D17" s="97">
        <v>453</v>
      </c>
      <c r="E17" s="16">
        <v>104291.87593025804</v>
      </c>
      <c r="F17" s="16">
        <v>24738.731530135003</v>
      </c>
      <c r="G17" s="16">
        <v>54350.691642916667</v>
      </c>
      <c r="H17" s="16">
        <v>37594.903254359197</v>
      </c>
      <c r="I17" s="16">
        <v>4634.7398735358138</v>
      </c>
      <c r="J17" s="16">
        <v>389.05776879534176</v>
      </c>
      <c r="K17" s="95">
        <f t="shared" si="0"/>
        <v>226000.00000000009</v>
      </c>
    </row>
    <row r="18" spans="1:11" outlineLevel="1">
      <c r="A18" s="80">
        <v>16</v>
      </c>
      <c r="B18" s="233"/>
      <c r="C18" s="87" t="s">
        <v>41</v>
      </c>
      <c r="D18" s="97">
        <v>454</v>
      </c>
      <c r="E18" s="16">
        <v>853453.36371039774</v>
      </c>
      <c r="F18" s="16">
        <v>207188.71041058374</v>
      </c>
      <c r="G18" s="16">
        <v>292182.5672923394</v>
      </c>
      <c r="H18" s="16">
        <v>62025.317917356246</v>
      </c>
      <c r="I18" s="16">
        <v>43138.720439584242</v>
      </c>
      <c r="J18" s="16">
        <v>57011.320229738674</v>
      </c>
      <c r="K18" s="95">
        <f t="shared" si="0"/>
        <v>1515000</v>
      </c>
    </row>
    <row r="19" spans="1:11" outlineLevel="1">
      <c r="A19" s="80">
        <v>17</v>
      </c>
      <c r="B19" s="233"/>
      <c r="C19" s="87" t="s">
        <v>42</v>
      </c>
      <c r="D19" s="97">
        <v>455</v>
      </c>
      <c r="E19" s="16">
        <v>0</v>
      </c>
      <c r="F19" s="16"/>
      <c r="G19" s="16"/>
      <c r="H19" s="16"/>
      <c r="I19" s="16"/>
      <c r="J19" s="16"/>
      <c r="K19" s="95">
        <f t="shared" si="0"/>
        <v>0</v>
      </c>
    </row>
    <row r="20" spans="1:11" outlineLevel="1">
      <c r="A20" s="80">
        <v>18</v>
      </c>
      <c r="B20" s="233"/>
      <c r="C20" s="87" t="s">
        <v>43</v>
      </c>
      <c r="D20" s="97">
        <v>456</v>
      </c>
      <c r="E20" s="98">
        <v>2014424.9934475175</v>
      </c>
      <c r="F20" s="98">
        <v>511895.98086940474</v>
      </c>
      <c r="G20" s="98">
        <v>990158.02026954829</v>
      </c>
      <c r="H20" s="98">
        <v>636579.26867114997</v>
      </c>
      <c r="I20" s="98">
        <v>112495.30069270052</v>
      </c>
      <c r="J20" s="98">
        <v>57446.436049678836</v>
      </c>
      <c r="K20" s="95">
        <f t="shared" si="0"/>
        <v>4323000</v>
      </c>
    </row>
    <row r="21" spans="1:11" ht="31.5" outlineLevel="1">
      <c r="A21" s="80">
        <v>19</v>
      </c>
      <c r="B21" s="233"/>
      <c r="C21" s="99" t="s">
        <v>44</v>
      </c>
      <c r="D21" s="97">
        <v>456.1</v>
      </c>
      <c r="E21" s="16">
        <v>4527243.6486524995</v>
      </c>
      <c r="F21" s="16">
        <v>1175264.2726181578</v>
      </c>
      <c r="G21" s="16">
        <v>2584974.9869498424</v>
      </c>
      <c r="H21" s="16">
        <v>2017476.2611846675</v>
      </c>
      <c r="I21" s="16">
        <v>263845.61353548773</v>
      </c>
      <c r="J21" s="16">
        <v>34195.217059344497</v>
      </c>
      <c r="K21" s="95">
        <f t="shared" si="0"/>
        <v>10603000</v>
      </c>
    </row>
    <row r="22" spans="1:11" ht="15.75" customHeight="1" outlineLevel="1">
      <c r="A22" s="80">
        <v>20</v>
      </c>
      <c r="B22" s="233"/>
      <c r="C22" s="99" t="s">
        <v>45</v>
      </c>
      <c r="D22" s="97">
        <v>457.1</v>
      </c>
      <c r="E22" s="16">
        <v>0</v>
      </c>
      <c r="F22" s="16">
        <v>0</v>
      </c>
      <c r="G22" s="16">
        <v>0</v>
      </c>
      <c r="H22" s="16">
        <v>0</v>
      </c>
      <c r="I22" s="16">
        <v>0</v>
      </c>
      <c r="J22" s="16">
        <v>0</v>
      </c>
      <c r="K22" s="95">
        <f t="shared" si="0"/>
        <v>0</v>
      </c>
    </row>
    <row r="23" spans="1:11" outlineLevel="1">
      <c r="A23" s="80">
        <v>21</v>
      </c>
      <c r="B23" s="233"/>
      <c r="C23" s="87" t="s">
        <v>46</v>
      </c>
      <c r="D23" s="97">
        <v>457.2</v>
      </c>
      <c r="E23" s="16">
        <v>0</v>
      </c>
      <c r="F23" s="16">
        <v>0</v>
      </c>
      <c r="G23" s="16">
        <v>0</v>
      </c>
      <c r="H23" s="16">
        <v>0</v>
      </c>
      <c r="I23" s="16">
        <v>0</v>
      </c>
      <c r="J23" s="16">
        <v>0</v>
      </c>
      <c r="K23" s="95">
        <f t="shared" si="0"/>
        <v>0</v>
      </c>
    </row>
    <row r="24" spans="1:11">
      <c r="A24" s="80">
        <v>22</v>
      </c>
      <c r="B24" s="234"/>
      <c r="C24" s="237" t="s">
        <v>317</v>
      </c>
      <c r="D24" s="238"/>
      <c r="E24" s="92">
        <f t="shared" ref="E24:J24" si="4">SUM(E15:E23)</f>
        <v>7621134.1562051969</v>
      </c>
      <c r="F24" s="93">
        <f t="shared" si="4"/>
        <v>1948698.0095700817</v>
      </c>
      <c r="G24" s="93">
        <f t="shared" si="4"/>
        <v>3962359.720979616</v>
      </c>
      <c r="H24" s="93">
        <f t="shared" si="4"/>
        <v>2760919.9730933127</v>
      </c>
      <c r="I24" s="93">
        <f t="shared" si="4"/>
        <v>430325.40771355107</v>
      </c>
      <c r="J24" s="93">
        <f t="shared" si="4"/>
        <v>157562.73243824145</v>
      </c>
      <c r="K24" s="93">
        <f t="shared" si="0"/>
        <v>16881000</v>
      </c>
    </row>
    <row r="25" spans="1:11" ht="16.5" thickBot="1">
      <c r="A25" s="80">
        <v>23</v>
      </c>
      <c r="B25" s="239" t="s">
        <v>48</v>
      </c>
      <c r="C25" s="239"/>
      <c r="D25" s="240"/>
      <c r="E25" s="28">
        <f t="shared" ref="E25:J25" si="5">E14+E24</f>
        <v>263000191.12073153</v>
      </c>
      <c r="F25" s="28">
        <f t="shared" si="5"/>
        <v>85670369.712881148</v>
      </c>
      <c r="G25" s="28">
        <f t="shared" si="5"/>
        <v>150265813.03309751</v>
      </c>
      <c r="H25" s="28">
        <f t="shared" si="5"/>
        <v>82188211.042029187</v>
      </c>
      <c r="I25" s="28">
        <f t="shared" si="5"/>
        <v>13989704.616866184</v>
      </c>
      <c r="J25" s="28">
        <f t="shared" si="5"/>
        <v>6957710.4743944332</v>
      </c>
      <c r="K25" s="28">
        <f t="shared" si="0"/>
        <v>602072000</v>
      </c>
    </row>
    <row r="26" spans="1:11" ht="15" customHeight="1" outlineLevel="2" thickTop="1">
      <c r="A26" s="80">
        <v>24</v>
      </c>
      <c r="B26" s="232" t="s">
        <v>49</v>
      </c>
      <c r="C26" s="87" t="s">
        <v>50</v>
      </c>
      <c r="D26" s="97">
        <v>500</v>
      </c>
      <c r="E26" s="16">
        <v>143516.69652349668</v>
      </c>
      <c r="F26" s="16">
        <v>34043.121707398168</v>
      </c>
      <c r="G26" s="16">
        <v>74792.323455518068</v>
      </c>
      <c r="H26" s="16">
        <v>51734.57925710491</v>
      </c>
      <c r="I26" s="16">
        <v>6377.8942507506117</v>
      </c>
      <c r="J26" s="16">
        <v>535.38480573164281</v>
      </c>
      <c r="K26" s="95">
        <f t="shared" si="0"/>
        <v>311000.00000000006</v>
      </c>
    </row>
    <row r="27" spans="1:11" ht="15" customHeight="1" outlineLevel="2">
      <c r="A27" s="80">
        <v>25</v>
      </c>
      <c r="B27" s="233"/>
      <c r="C27" s="87" t="s">
        <v>51</v>
      </c>
      <c r="D27" s="97">
        <v>501</v>
      </c>
      <c r="E27" s="16">
        <v>9188259.7818716355</v>
      </c>
      <c r="F27" s="16">
        <v>2371473.7468020376</v>
      </c>
      <c r="G27" s="16">
        <v>5217164.7062387606</v>
      </c>
      <c r="H27" s="16">
        <v>4044597.9109151335</v>
      </c>
      <c r="I27" s="16">
        <v>526947.85755348543</v>
      </c>
      <c r="J27" s="16">
        <v>66555.996618946316</v>
      </c>
      <c r="K27" s="95">
        <f t="shared" si="0"/>
        <v>21414999.999999996</v>
      </c>
    </row>
    <row r="28" spans="1:11" ht="15" customHeight="1" outlineLevel="2">
      <c r="A28" s="80">
        <v>26</v>
      </c>
      <c r="B28" s="233"/>
      <c r="C28" s="87" t="s">
        <v>318</v>
      </c>
      <c r="D28" s="97">
        <v>502</v>
      </c>
      <c r="E28" s="16">
        <v>1202586.85254094</v>
      </c>
      <c r="F28" s="16">
        <v>285261.6564935036</v>
      </c>
      <c r="G28" s="16">
        <v>626716.38239575597</v>
      </c>
      <c r="H28" s="16">
        <v>433505.8313312392</v>
      </c>
      <c r="I28" s="16">
        <v>53443.062435550142</v>
      </c>
      <c r="J28" s="16">
        <v>4486.2148030117723</v>
      </c>
      <c r="K28" s="95">
        <f t="shared" si="0"/>
        <v>2606000.0000000005</v>
      </c>
    </row>
    <row r="29" spans="1:11" ht="15" customHeight="1" outlineLevel="2">
      <c r="A29" s="80">
        <v>27</v>
      </c>
      <c r="B29" s="233"/>
      <c r="C29" s="87" t="s">
        <v>53</v>
      </c>
      <c r="D29" s="97">
        <v>503</v>
      </c>
      <c r="E29" s="16">
        <v>0</v>
      </c>
      <c r="F29" s="16">
        <v>0</v>
      </c>
      <c r="G29" s="16">
        <v>0</v>
      </c>
      <c r="H29" s="16">
        <v>0</v>
      </c>
      <c r="I29" s="16">
        <v>0</v>
      </c>
      <c r="J29" s="16">
        <v>0</v>
      </c>
      <c r="K29" s="95">
        <f t="shared" si="0"/>
        <v>0</v>
      </c>
    </row>
    <row r="30" spans="1:11" ht="15" customHeight="1" outlineLevel="2">
      <c r="A30" s="80">
        <v>28</v>
      </c>
      <c r="B30" s="233"/>
      <c r="C30" s="87" t="s">
        <v>54</v>
      </c>
      <c r="D30" s="97">
        <v>504</v>
      </c>
      <c r="E30" s="16">
        <v>0</v>
      </c>
      <c r="F30" s="16">
        <v>0</v>
      </c>
      <c r="G30" s="16">
        <v>0</v>
      </c>
      <c r="H30" s="16">
        <v>0</v>
      </c>
      <c r="I30" s="16">
        <v>0</v>
      </c>
      <c r="J30" s="16">
        <v>0</v>
      </c>
      <c r="K30" s="95">
        <f t="shared" si="0"/>
        <v>0</v>
      </c>
    </row>
    <row r="31" spans="1:11" ht="15" customHeight="1" outlineLevel="2">
      <c r="A31" s="80">
        <v>29</v>
      </c>
      <c r="B31" s="233"/>
      <c r="C31" s="87" t="s">
        <v>319</v>
      </c>
      <c r="D31" s="97">
        <v>505</v>
      </c>
      <c r="E31" s="16">
        <v>337794.92557941988</v>
      </c>
      <c r="F31" s="16">
        <v>80127.218938313366</v>
      </c>
      <c r="G31" s="16">
        <v>176038.52337440266</v>
      </c>
      <c r="H31" s="16">
        <v>121767.56275305722</v>
      </c>
      <c r="I31" s="16">
        <v>15011.635342602725</v>
      </c>
      <c r="J31" s="16">
        <v>1260.1340122043812</v>
      </c>
      <c r="K31" s="95">
        <f t="shared" si="0"/>
        <v>732000.00000000023</v>
      </c>
    </row>
    <row r="32" spans="1:11" ht="15" customHeight="1" outlineLevel="2">
      <c r="A32" s="80">
        <v>30</v>
      </c>
      <c r="B32" s="233"/>
      <c r="C32" s="87" t="s">
        <v>320</v>
      </c>
      <c r="D32" s="97">
        <v>506</v>
      </c>
      <c r="E32" s="16">
        <v>540379.58723155828</v>
      </c>
      <c r="F32" s="16">
        <v>128181.65761853136</v>
      </c>
      <c r="G32" s="16">
        <v>281613.5394418381</v>
      </c>
      <c r="H32" s="16">
        <v>194794.83057900274</v>
      </c>
      <c r="I32" s="16">
        <v>24014.515008453265</v>
      </c>
      <c r="J32" s="16">
        <v>2015.8701206165715</v>
      </c>
      <c r="K32" s="95">
        <f t="shared" si="0"/>
        <v>1171000.0000000005</v>
      </c>
    </row>
    <row r="33" spans="1:11" ht="15" customHeight="1" outlineLevel="2">
      <c r="A33" s="80">
        <v>31</v>
      </c>
      <c r="B33" s="233"/>
      <c r="C33" s="87" t="s">
        <v>57</v>
      </c>
      <c r="D33" s="97">
        <v>507</v>
      </c>
      <c r="E33" s="16">
        <v>4614.6847756751349</v>
      </c>
      <c r="F33" s="16">
        <v>1094.6341385015487</v>
      </c>
      <c r="G33" s="16">
        <v>2404.8978603060473</v>
      </c>
      <c r="H33" s="16">
        <v>1663.4912944406724</v>
      </c>
      <c r="I33" s="16">
        <v>205.07698555468204</v>
      </c>
      <c r="J33" s="16">
        <v>17.214945521917777</v>
      </c>
      <c r="K33" s="95">
        <f t="shared" si="0"/>
        <v>10000.000000000002</v>
      </c>
    </row>
    <row r="34" spans="1:11" ht="30" customHeight="1" outlineLevel="2">
      <c r="A34" s="80">
        <v>32</v>
      </c>
      <c r="B34" s="233"/>
      <c r="C34" s="99" t="s">
        <v>58</v>
      </c>
      <c r="D34" s="97">
        <v>508</v>
      </c>
      <c r="E34" s="16">
        <v>0</v>
      </c>
      <c r="F34" s="16">
        <v>0</v>
      </c>
      <c r="G34" s="16">
        <v>0</v>
      </c>
      <c r="H34" s="16">
        <v>0</v>
      </c>
      <c r="I34" s="16">
        <v>0</v>
      </c>
      <c r="J34" s="16">
        <v>0</v>
      </c>
      <c r="K34" s="95">
        <f t="shared" si="0"/>
        <v>0</v>
      </c>
    </row>
    <row r="35" spans="1:11">
      <c r="A35" s="80">
        <v>33</v>
      </c>
      <c r="B35" s="233"/>
      <c r="C35" s="241" t="s">
        <v>59</v>
      </c>
      <c r="D35" s="242"/>
      <c r="E35" s="92">
        <f t="shared" ref="E35:J35" si="6">SUM(E26:E34)</f>
        <v>11417152.528522724</v>
      </c>
      <c r="F35" s="93">
        <f t="shared" si="6"/>
        <v>2900182.0356982858</v>
      </c>
      <c r="G35" s="93">
        <f t="shared" si="6"/>
        <v>6378730.3727665823</v>
      </c>
      <c r="H35" s="93">
        <f t="shared" si="6"/>
        <v>4848064.2061299784</v>
      </c>
      <c r="I35" s="93">
        <f t="shared" si="6"/>
        <v>626000.04157639691</v>
      </c>
      <c r="J35" s="93">
        <f t="shared" si="6"/>
        <v>74870.8153060326</v>
      </c>
      <c r="K35" s="93">
        <f t="shared" si="0"/>
        <v>26245000.000000004</v>
      </c>
    </row>
    <row r="36" spans="1:11" ht="15" customHeight="1" outlineLevel="1">
      <c r="A36" s="80">
        <v>34</v>
      </c>
      <c r="B36" s="233"/>
      <c r="C36" s="100" t="s">
        <v>321</v>
      </c>
      <c r="D36" s="97">
        <v>510</v>
      </c>
      <c r="E36" s="16">
        <v>167051.58887943986</v>
      </c>
      <c r="F36" s="16">
        <v>39625.755813756063</v>
      </c>
      <c r="G36" s="16">
        <v>87057.302543078913</v>
      </c>
      <c r="H36" s="16">
        <v>60218.384858752339</v>
      </c>
      <c r="I36" s="16">
        <v>7423.7868770794894</v>
      </c>
      <c r="J36" s="16">
        <v>623.18102789342345</v>
      </c>
      <c r="K36" s="95">
        <f t="shared" si="0"/>
        <v>362000.00000000012</v>
      </c>
    </row>
    <row r="37" spans="1:11" ht="15" customHeight="1" outlineLevel="1">
      <c r="A37" s="80">
        <v>35</v>
      </c>
      <c r="B37" s="233"/>
      <c r="C37" s="100" t="s">
        <v>322</v>
      </c>
      <c r="D37" s="97">
        <v>511</v>
      </c>
      <c r="E37" s="16">
        <v>233041.5811715943</v>
      </c>
      <c r="F37" s="16">
        <v>55279.023994328214</v>
      </c>
      <c r="G37" s="16">
        <v>121447.34194545538</v>
      </c>
      <c r="H37" s="16">
        <v>84006.310369253959</v>
      </c>
      <c r="I37" s="16">
        <v>10356.387770511443</v>
      </c>
      <c r="J37" s="16">
        <v>869.35474885684766</v>
      </c>
      <c r="K37" s="95">
        <f t="shared" si="0"/>
        <v>505000.00000000012</v>
      </c>
    </row>
    <row r="38" spans="1:11" ht="15" customHeight="1" outlineLevel="1">
      <c r="A38" s="80">
        <v>36</v>
      </c>
      <c r="B38" s="233"/>
      <c r="C38" s="100" t="s">
        <v>323</v>
      </c>
      <c r="D38" s="97">
        <v>512</v>
      </c>
      <c r="E38" s="16">
        <v>1868947.3341484296</v>
      </c>
      <c r="F38" s="16">
        <v>443326.82609312725</v>
      </c>
      <c r="G38" s="16">
        <v>973983.63342394913</v>
      </c>
      <c r="H38" s="16">
        <v>673713.97424847237</v>
      </c>
      <c r="I38" s="16">
        <v>83056.179149646225</v>
      </c>
      <c r="J38" s="16">
        <v>6972.0529363766991</v>
      </c>
      <c r="K38" s="95">
        <f t="shared" si="0"/>
        <v>4050000.0000000014</v>
      </c>
    </row>
    <row r="39" spans="1:11" ht="15" customHeight="1" outlineLevel="1">
      <c r="A39" s="80">
        <v>37</v>
      </c>
      <c r="B39" s="233"/>
      <c r="C39" s="100" t="s">
        <v>324</v>
      </c>
      <c r="D39" s="97">
        <v>513</v>
      </c>
      <c r="E39" s="16">
        <v>215967.24750159631</v>
      </c>
      <c r="F39" s="16">
        <v>51228.87768187248</v>
      </c>
      <c r="G39" s="16">
        <v>112549.21986232301</v>
      </c>
      <c r="H39" s="16">
        <v>77851.39257982347</v>
      </c>
      <c r="I39" s="16">
        <v>9597.6029239591189</v>
      </c>
      <c r="J39" s="16">
        <v>805.65945042575197</v>
      </c>
      <c r="K39" s="95">
        <f t="shared" si="0"/>
        <v>468000.00000000023</v>
      </c>
    </row>
    <row r="40" spans="1:11" ht="15" customHeight="1" outlineLevel="1">
      <c r="A40" s="80">
        <v>38</v>
      </c>
      <c r="B40" s="233"/>
      <c r="C40" s="100" t="s">
        <v>325</v>
      </c>
      <c r="D40" s="97">
        <v>514</v>
      </c>
      <c r="E40" s="16">
        <v>383018.83638103621</v>
      </c>
      <c r="F40" s="16">
        <v>90854.633495628543</v>
      </c>
      <c r="G40" s="16">
        <v>199606.52240540192</v>
      </c>
      <c r="H40" s="16">
        <v>138069.77743857581</v>
      </c>
      <c r="I40" s="16">
        <v>17021.389801038611</v>
      </c>
      <c r="J40" s="16">
        <v>1428.8404783191754</v>
      </c>
      <c r="K40" s="95">
        <f t="shared" si="0"/>
        <v>830000.00000000047</v>
      </c>
    </row>
    <row r="41" spans="1:11">
      <c r="A41" s="80">
        <v>39</v>
      </c>
      <c r="B41" s="233"/>
      <c r="C41" s="241" t="s">
        <v>65</v>
      </c>
      <c r="D41" s="242"/>
      <c r="E41" s="92">
        <f t="shared" ref="E41:J41" si="7">SUM(E36:E40)</f>
        <v>2868026.5880820965</v>
      </c>
      <c r="F41" s="93">
        <f t="shared" si="7"/>
        <v>680315.11707871244</v>
      </c>
      <c r="G41" s="93">
        <f t="shared" si="7"/>
        <v>1494644.0201802086</v>
      </c>
      <c r="H41" s="93">
        <f t="shared" si="7"/>
        <v>1033859.839494878</v>
      </c>
      <c r="I41" s="93">
        <f t="shared" si="7"/>
        <v>127455.34652223488</v>
      </c>
      <c r="J41" s="93">
        <f t="shared" si="7"/>
        <v>10699.088641871898</v>
      </c>
      <c r="K41" s="93">
        <f t="shared" si="0"/>
        <v>6215000.0000000019</v>
      </c>
    </row>
    <row r="42" spans="1:11" ht="16.5" thickBot="1">
      <c r="A42" s="80">
        <v>40</v>
      </c>
      <c r="B42" s="233"/>
      <c r="C42" s="243" t="s">
        <v>326</v>
      </c>
      <c r="D42" s="244"/>
      <c r="E42" s="28">
        <f t="shared" ref="E42:J42" si="8">E35+E41</f>
        <v>14285179.11660482</v>
      </c>
      <c r="F42" s="28">
        <f t="shared" si="8"/>
        <v>3580497.1527769985</v>
      </c>
      <c r="G42" s="28">
        <f t="shared" si="8"/>
        <v>7873374.3929467909</v>
      </c>
      <c r="H42" s="28">
        <f t="shared" si="8"/>
        <v>5881924.0456248559</v>
      </c>
      <c r="I42" s="28">
        <f t="shared" si="8"/>
        <v>753455.38809863175</v>
      </c>
      <c r="J42" s="28">
        <f t="shared" si="8"/>
        <v>85569.903947904502</v>
      </c>
      <c r="K42" s="28">
        <f t="shared" si="0"/>
        <v>32460000</v>
      </c>
    </row>
    <row r="43" spans="1:11" ht="15.6" customHeight="1" outlineLevel="1" thickTop="1">
      <c r="A43" s="80">
        <v>41</v>
      </c>
      <c r="B43" s="233"/>
      <c r="C43" s="87" t="s">
        <v>50</v>
      </c>
      <c r="D43" s="97">
        <v>535</v>
      </c>
      <c r="E43" s="29">
        <v>1078451.832075279</v>
      </c>
      <c r="F43" s="29">
        <v>255815.99816781195</v>
      </c>
      <c r="G43" s="29">
        <v>562024.62995352328</v>
      </c>
      <c r="H43" s="29">
        <v>388757.91551078513</v>
      </c>
      <c r="I43" s="29">
        <v>47926.491524129189</v>
      </c>
      <c r="J43" s="29">
        <v>4023.1327684721841</v>
      </c>
      <c r="K43" s="95">
        <f t="shared" si="0"/>
        <v>2337000.0000000009</v>
      </c>
    </row>
    <row r="44" spans="1:11" ht="15.6" customHeight="1" outlineLevel="1">
      <c r="A44" s="80">
        <v>42</v>
      </c>
      <c r="B44" s="233"/>
      <c r="C44" s="87" t="s">
        <v>67</v>
      </c>
      <c r="D44" s="97">
        <v>536</v>
      </c>
      <c r="E44" s="16">
        <v>262114.09525834766</v>
      </c>
      <c r="F44" s="16">
        <v>62175.21906688797</v>
      </c>
      <c r="G44" s="16">
        <v>136598.1984653835</v>
      </c>
      <c r="H44" s="16">
        <v>94486.305524230193</v>
      </c>
      <c r="I44" s="16">
        <v>11648.37277950594</v>
      </c>
      <c r="J44" s="16">
        <v>977.80890564492972</v>
      </c>
      <c r="K44" s="95">
        <f t="shared" si="0"/>
        <v>568000.00000000012</v>
      </c>
    </row>
    <row r="45" spans="1:11" ht="15.6" customHeight="1" outlineLevel="1">
      <c r="A45" s="80">
        <v>43</v>
      </c>
      <c r="B45" s="233"/>
      <c r="C45" s="87" t="s">
        <v>327</v>
      </c>
      <c r="D45" s="97">
        <v>537</v>
      </c>
      <c r="E45" s="16">
        <v>2989392.7976823524</v>
      </c>
      <c r="F45" s="16">
        <v>709103.99492130324</v>
      </c>
      <c r="G45" s="16">
        <v>1557892.8339062573</v>
      </c>
      <c r="H45" s="16">
        <v>1077609.6605386676</v>
      </c>
      <c r="I45" s="16">
        <v>132848.87124232302</v>
      </c>
      <c r="J45" s="16">
        <v>11151.841709098335</v>
      </c>
      <c r="K45" s="95">
        <f t="shared" si="0"/>
        <v>6478000.0000000028</v>
      </c>
    </row>
    <row r="46" spans="1:11" ht="15.6" customHeight="1" outlineLevel="1">
      <c r="A46" s="80">
        <v>44</v>
      </c>
      <c r="B46" s="233"/>
      <c r="C46" s="87" t="s">
        <v>319</v>
      </c>
      <c r="D46" s="97">
        <v>538</v>
      </c>
      <c r="E46" s="16">
        <v>2467933.418031062</v>
      </c>
      <c r="F46" s="16">
        <v>585410.33727062831</v>
      </c>
      <c r="G46" s="16">
        <v>1286139.375691674</v>
      </c>
      <c r="H46" s="16">
        <v>889635.14426687162</v>
      </c>
      <c r="I46" s="16">
        <v>109675.17187464396</v>
      </c>
      <c r="J46" s="16">
        <v>9206.5528651216264</v>
      </c>
      <c r="K46" s="95">
        <f t="shared" si="0"/>
        <v>5348000.0000000019</v>
      </c>
    </row>
    <row r="47" spans="1:11" ht="15.6" customHeight="1" outlineLevel="1">
      <c r="A47" s="80">
        <v>45</v>
      </c>
      <c r="B47" s="233"/>
      <c r="C47" s="87" t="s">
        <v>328</v>
      </c>
      <c r="D47" s="97">
        <v>539</v>
      </c>
      <c r="E47" s="16">
        <v>345178.42122050008</v>
      </c>
      <c r="F47" s="16">
        <v>81878.633559915848</v>
      </c>
      <c r="G47" s="16">
        <v>179886.35995089234</v>
      </c>
      <c r="H47" s="16">
        <v>124429.1488241623</v>
      </c>
      <c r="I47" s="16">
        <v>15339.758519490217</v>
      </c>
      <c r="J47" s="16">
        <v>1287.6779250394497</v>
      </c>
      <c r="K47" s="95">
        <f t="shared" si="0"/>
        <v>748000.00000000035</v>
      </c>
    </row>
    <row r="48" spans="1:11" ht="15.6" customHeight="1" outlineLevel="1">
      <c r="A48" s="80">
        <v>46</v>
      </c>
      <c r="B48" s="233"/>
      <c r="C48" s="87" t="s">
        <v>57</v>
      </c>
      <c r="D48" s="97">
        <v>540</v>
      </c>
      <c r="E48" s="16">
        <v>2071993.4642781354</v>
      </c>
      <c r="F48" s="16">
        <v>491490.72818719537</v>
      </c>
      <c r="G48" s="16">
        <v>1079799.1392774151</v>
      </c>
      <c r="H48" s="16">
        <v>746907.59120386187</v>
      </c>
      <c r="I48" s="16">
        <v>92079.566514052232</v>
      </c>
      <c r="J48" s="16">
        <v>7729.5105393410813</v>
      </c>
      <c r="K48" s="95">
        <f t="shared" si="0"/>
        <v>4490000.0000000009</v>
      </c>
    </row>
    <row r="49" spans="1:11">
      <c r="A49" s="80">
        <v>47</v>
      </c>
      <c r="B49" s="233"/>
      <c r="C49" s="241" t="s">
        <v>70</v>
      </c>
      <c r="D49" s="242"/>
      <c r="E49" s="92">
        <f>SUM(E43:E48)</f>
        <v>9215064.0285456777</v>
      </c>
      <c r="F49" s="93">
        <f>SUM(F43:F48)</f>
        <v>2185874.9111737427</v>
      </c>
      <c r="G49" s="93">
        <f t="shared" ref="G49:J49" si="9">SUM(G43:G48)</f>
        <v>4802340.5372451451</v>
      </c>
      <c r="H49" s="93">
        <f t="shared" si="9"/>
        <v>3321825.7658685786</v>
      </c>
      <c r="I49" s="93">
        <f t="shared" si="9"/>
        <v>409518.23245414451</v>
      </c>
      <c r="J49" s="93">
        <f t="shared" si="9"/>
        <v>34376.524712717604</v>
      </c>
      <c r="K49" s="93">
        <f t="shared" si="0"/>
        <v>19969000.000000007</v>
      </c>
    </row>
    <row r="50" spans="1:11" ht="15.6" customHeight="1" outlineLevel="1">
      <c r="A50" s="80">
        <v>48</v>
      </c>
      <c r="B50" s="233"/>
      <c r="C50" s="100" t="s">
        <v>321</v>
      </c>
      <c r="D50" s="97">
        <v>541</v>
      </c>
      <c r="E50" s="16">
        <v>319336.18647671933</v>
      </c>
      <c r="F50" s="16">
        <v>75748.682384307176</v>
      </c>
      <c r="G50" s="16">
        <v>166418.93193317848</v>
      </c>
      <c r="H50" s="16">
        <v>115113.59757529452</v>
      </c>
      <c r="I50" s="16">
        <v>14191.327400383998</v>
      </c>
      <c r="J50" s="16">
        <v>1191.2742301167102</v>
      </c>
      <c r="K50" s="95">
        <f t="shared" si="0"/>
        <v>692000.00000000023</v>
      </c>
    </row>
    <row r="51" spans="1:11" ht="15.6" customHeight="1" outlineLevel="1">
      <c r="A51" s="80">
        <v>49</v>
      </c>
      <c r="B51" s="233"/>
      <c r="C51" s="100" t="s">
        <v>322</v>
      </c>
      <c r="D51" s="97">
        <v>542</v>
      </c>
      <c r="E51" s="16">
        <v>229811.30182862171</v>
      </c>
      <c r="F51" s="16">
        <v>54512.78009737713</v>
      </c>
      <c r="G51" s="16">
        <v>119763.91344324115</v>
      </c>
      <c r="H51" s="16">
        <v>82841.866463145489</v>
      </c>
      <c r="I51" s="16">
        <v>10212.833880623166</v>
      </c>
      <c r="J51" s="16">
        <v>857.30428699150525</v>
      </c>
      <c r="K51" s="95">
        <f t="shared" si="0"/>
        <v>498000.00000000012</v>
      </c>
    </row>
    <row r="52" spans="1:11" ht="15.6" customHeight="1" outlineLevel="1">
      <c r="A52" s="80">
        <v>50</v>
      </c>
      <c r="B52" s="233"/>
      <c r="C52" s="100" t="s">
        <v>329</v>
      </c>
      <c r="D52" s="97">
        <v>543</v>
      </c>
      <c r="E52" s="16">
        <v>572220.91218371666</v>
      </c>
      <c r="F52" s="16">
        <v>135734.63317419204</v>
      </c>
      <c r="G52" s="16">
        <v>298207.33467794984</v>
      </c>
      <c r="H52" s="16">
        <v>206272.92051064337</v>
      </c>
      <c r="I52" s="16">
        <v>25429.546208780572</v>
      </c>
      <c r="J52" s="16">
        <v>2134.6532447178042</v>
      </c>
      <c r="K52" s="95">
        <f t="shared" si="0"/>
        <v>1240000.0000000002</v>
      </c>
    </row>
    <row r="53" spans="1:11" ht="15.6" customHeight="1" outlineLevel="1">
      <c r="A53" s="80">
        <v>51</v>
      </c>
      <c r="B53" s="233"/>
      <c r="C53" s="100" t="s">
        <v>324</v>
      </c>
      <c r="D53" s="97">
        <v>544</v>
      </c>
      <c r="E53" s="16">
        <v>1122752.8059217602</v>
      </c>
      <c r="F53" s="16">
        <v>266324.48589742678</v>
      </c>
      <c r="G53" s="16">
        <v>585111.64941246132</v>
      </c>
      <c r="H53" s="16">
        <v>404727.43193741562</v>
      </c>
      <c r="I53" s="16">
        <v>49895.230585454141</v>
      </c>
      <c r="J53" s="16">
        <v>4188.3962454825951</v>
      </c>
      <c r="K53" s="95">
        <f t="shared" si="0"/>
        <v>2433000</v>
      </c>
    </row>
    <row r="54" spans="1:11" ht="15.6" customHeight="1" outlineLevel="1">
      <c r="A54" s="80">
        <v>52</v>
      </c>
      <c r="B54" s="233"/>
      <c r="C54" s="100" t="s">
        <v>330</v>
      </c>
      <c r="D54" s="97">
        <v>545</v>
      </c>
      <c r="E54" s="16">
        <v>359945.41250266053</v>
      </c>
      <c r="F54" s="16">
        <v>85381.462803120798</v>
      </c>
      <c r="G54" s="16">
        <v>187582.03310387168</v>
      </c>
      <c r="H54" s="16">
        <v>129752.32096637244</v>
      </c>
      <c r="I54" s="16">
        <v>15996.004873265199</v>
      </c>
      <c r="J54" s="16">
        <v>1342.7657507095864</v>
      </c>
      <c r="K54" s="95">
        <f t="shared" si="0"/>
        <v>780000.00000000023</v>
      </c>
    </row>
    <row r="55" spans="1:11" ht="15" customHeight="1">
      <c r="A55" s="80">
        <v>53</v>
      </c>
      <c r="B55" s="233"/>
      <c r="C55" s="241" t="s">
        <v>73</v>
      </c>
      <c r="D55" s="242"/>
      <c r="E55" s="92">
        <f>SUM(E50:E54)</f>
        <v>2604066.6189134782</v>
      </c>
      <c r="F55" s="93">
        <f>SUM(F50:F54)</f>
        <v>617702.04435642401</v>
      </c>
      <c r="G55" s="93">
        <f t="shared" ref="G55:J55" si="10">SUM(G50:G54)</f>
        <v>1357083.8625707023</v>
      </c>
      <c r="H55" s="93">
        <f t="shared" si="10"/>
        <v>938708.13745287154</v>
      </c>
      <c r="I55" s="93">
        <f t="shared" si="10"/>
        <v>115724.94294850706</v>
      </c>
      <c r="J55" s="93">
        <f t="shared" si="10"/>
        <v>9714.393758018201</v>
      </c>
      <c r="K55" s="93">
        <f t="shared" si="0"/>
        <v>5643000.0000000019</v>
      </c>
    </row>
    <row r="56" spans="1:11" ht="16.5" thickBot="1">
      <c r="A56" s="80">
        <v>54</v>
      </c>
      <c r="B56" s="233"/>
      <c r="C56" s="243" t="s">
        <v>74</v>
      </c>
      <c r="D56" s="244"/>
      <c r="E56" s="28">
        <f>E49+E55</f>
        <v>11819130.647459157</v>
      </c>
      <c r="F56" s="28">
        <f>F49+F55</f>
        <v>2803576.9555301666</v>
      </c>
      <c r="G56" s="28">
        <f t="shared" ref="G56:J56" si="11">G49+G55</f>
        <v>6159424.3998158472</v>
      </c>
      <c r="H56" s="28">
        <f t="shared" si="11"/>
        <v>4260533.9033214506</v>
      </c>
      <c r="I56" s="28">
        <f t="shared" si="11"/>
        <v>525243.17540265154</v>
      </c>
      <c r="J56" s="28">
        <f t="shared" si="11"/>
        <v>44090.918470735807</v>
      </c>
      <c r="K56" s="28">
        <f t="shared" si="0"/>
        <v>25612000.000000007</v>
      </c>
    </row>
    <row r="57" spans="1:11" ht="15.6" customHeight="1" outlineLevel="1" thickTop="1">
      <c r="A57" s="80">
        <v>55</v>
      </c>
      <c r="B57" s="233"/>
      <c r="C57" s="87" t="s">
        <v>50</v>
      </c>
      <c r="D57" s="97">
        <v>546</v>
      </c>
      <c r="E57" s="16">
        <v>87217.542260260045</v>
      </c>
      <c r="F57" s="16">
        <v>20688.585217679272</v>
      </c>
      <c r="G57" s="16">
        <v>45452.569559784293</v>
      </c>
      <c r="H57" s="16">
        <v>31439.985464928708</v>
      </c>
      <c r="I57" s="16">
        <v>3875.9550269834904</v>
      </c>
      <c r="J57" s="16">
        <v>325.36247036424595</v>
      </c>
      <c r="K57" s="95">
        <f t="shared" si="0"/>
        <v>189000.00000000006</v>
      </c>
    </row>
    <row r="58" spans="1:11" ht="15.6" customHeight="1" outlineLevel="1">
      <c r="A58" s="80">
        <v>56</v>
      </c>
      <c r="B58" s="233"/>
      <c r="C58" s="87" t="s">
        <v>51</v>
      </c>
      <c r="D58" s="97">
        <v>547</v>
      </c>
      <c r="E58" s="16">
        <v>21690826.356982775</v>
      </c>
      <c r="F58" s="16">
        <v>5631211.1800976684</v>
      </c>
      <c r="G58" s="16">
        <v>12389591.682944037</v>
      </c>
      <c r="H58" s="16">
        <v>9673458.2242938764</v>
      </c>
      <c r="I58" s="16">
        <v>1264269.5463813348</v>
      </c>
      <c r="J58" s="16">
        <v>162643.00930030516</v>
      </c>
      <c r="K58" s="95">
        <f t="shared" si="0"/>
        <v>50811999.999999993</v>
      </c>
    </row>
    <row r="59" spans="1:11" ht="15.6" customHeight="1" outlineLevel="1">
      <c r="A59" s="80">
        <v>57</v>
      </c>
      <c r="B59" s="233"/>
      <c r="C59" s="87" t="s">
        <v>331</v>
      </c>
      <c r="D59" s="97">
        <v>548</v>
      </c>
      <c r="E59" s="16">
        <v>727735.78912396869</v>
      </c>
      <c r="F59" s="16">
        <v>172623.80364169422</v>
      </c>
      <c r="G59" s="16">
        <v>379252.39257026365</v>
      </c>
      <c r="H59" s="16">
        <v>262332.57713329402</v>
      </c>
      <c r="I59" s="16">
        <v>32340.640621973358</v>
      </c>
      <c r="J59" s="16">
        <v>2714.7969088064333</v>
      </c>
      <c r="K59" s="95">
        <f t="shared" si="0"/>
        <v>1577000.0000000005</v>
      </c>
    </row>
    <row r="60" spans="1:11" ht="15.6" customHeight="1" outlineLevel="1">
      <c r="A60" s="80">
        <v>58</v>
      </c>
      <c r="B60" s="233"/>
      <c r="C60" s="87" t="s">
        <v>76</v>
      </c>
      <c r="D60" s="97" t="s">
        <v>77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95">
        <f t="shared" si="0"/>
        <v>0</v>
      </c>
    </row>
    <row r="61" spans="1:11" ht="15.6" customHeight="1" outlineLevel="1">
      <c r="A61" s="80">
        <v>59</v>
      </c>
      <c r="B61" s="233"/>
      <c r="C61" s="87" t="s">
        <v>332</v>
      </c>
      <c r="D61" s="97">
        <v>549</v>
      </c>
      <c r="E61" s="16">
        <v>413475.75590049208</v>
      </c>
      <c r="F61" s="16">
        <v>98079.21880973877</v>
      </c>
      <c r="G61" s="16">
        <v>215478.84828342183</v>
      </c>
      <c r="H61" s="16">
        <v>149048.81998188424</v>
      </c>
      <c r="I61" s="16">
        <v>18374.897905699512</v>
      </c>
      <c r="J61" s="16">
        <v>1542.4591187638327</v>
      </c>
      <c r="K61" s="95">
        <f t="shared" si="0"/>
        <v>896000.00000000023</v>
      </c>
    </row>
    <row r="62" spans="1:11" ht="15.6" customHeight="1" outlineLevel="1">
      <c r="A62" s="80">
        <v>60</v>
      </c>
      <c r="B62" s="233"/>
      <c r="C62" s="87" t="s">
        <v>57</v>
      </c>
      <c r="D62" s="97">
        <v>550</v>
      </c>
      <c r="E62" s="16">
        <v>14305.522804592918</v>
      </c>
      <c r="F62" s="16">
        <v>3393.365829354801</v>
      </c>
      <c r="G62" s="16">
        <v>7455.1833669487469</v>
      </c>
      <c r="H62" s="16">
        <v>5156.8230127660845</v>
      </c>
      <c r="I62" s="16">
        <v>635.73865521951427</v>
      </c>
      <c r="J62" s="16">
        <v>53.366331117945109</v>
      </c>
      <c r="K62" s="95">
        <f t="shared" si="0"/>
        <v>31000.000000000007</v>
      </c>
    </row>
    <row r="63" spans="1:11">
      <c r="A63" s="80">
        <v>61</v>
      </c>
      <c r="B63" s="233"/>
      <c r="C63" s="241" t="s">
        <v>79</v>
      </c>
      <c r="D63" s="242"/>
      <c r="E63" s="92">
        <f>SUM(E57:E62)</f>
        <v>22933560.967072085</v>
      </c>
      <c r="F63" s="93">
        <f>SUM(F57:F62)</f>
        <v>5925996.1535961358</v>
      </c>
      <c r="G63" s="93">
        <f t="shared" ref="G63:J63" si="12">SUM(G57:G62)</f>
        <v>13037230.676724454</v>
      </c>
      <c r="H63" s="93">
        <f t="shared" si="12"/>
        <v>10121436.429886749</v>
      </c>
      <c r="I63" s="93">
        <f t="shared" si="12"/>
        <v>1319496.7785912107</v>
      </c>
      <c r="J63" s="93">
        <f t="shared" si="12"/>
        <v>167278.99412935763</v>
      </c>
      <c r="K63" s="93">
        <f t="shared" si="0"/>
        <v>53504999.999999993</v>
      </c>
    </row>
    <row r="64" spans="1:11" ht="15.6" customHeight="1" outlineLevel="1">
      <c r="A64" s="80">
        <v>62</v>
      </c>
      <c r="B64" s="233"/>
      <c r="C64" s="100" t="s">
        <v>321</v>
      </c>
      <c r="D64" s="97">
        <v>551</v>
      </c>
      <c r="E64" s="16">
        <v>251038.85179672734</v>
      </c>
      <c r="F64" s="16">
        <v>59548.097134484247</v>
      </c>
      <c r="G64" s="16">
        <v>130826.44360064897</v>
      </c>
      <c r="H64" s="16">
        <v>90493.926417572584</v>
      </c>
      <c r="I64" s="16">
        <v>11156.188014174702</v>
      </c>
      <c r="J64" s="16">
        <v>936.49303639232699</v>
      </c>
      <c r="K64" s="95">
        <f t="shared" si="0"/>
        <v>544000.00000000023</v>
      </c>
    </row>
    <row r="65" spans="1:11" ht="15.6" customHeight="1" outlineLevel="1">
      <c r="A65" s="80">
        <v>63</v>
      </c>
      <c r="B65" s="233"/>
      <c r="C65" s="100" t="s">
        <v>322</v>
      </c>
      <c r="D65" s="97">
        <v>552</v>
      </c>
      <c r="E65" s="16">
        <v>41070.694503508697</v>
      </c>
      <c r="F65" s="16">
        <v>9742.2438326637839</v>
      </c>
      <c r="G65" s="16">
        <v>21403.59095672382</v>
      </c>
      <c r="H65" s="16">
        <v>14805.072520521984</v>
      </c>
      <c r="I65" s="16">
        <v>1825.1851714366701</v>
      </c>
      <c r="J65" s="16">
        <v>153.2130151450682</v>
      </c>
      <c r="K65" s="95">
        <f t="shared" si="0"/>
        <v>89000.000000000015</v>
      </c>
    </row>
    <row r="66" spans="1:11" ht="15.6" customHeight="1" outlineLevel="1">
      <c r="A66" s="80">
        <v>64</v>
      </c>
      <c r="B66" s="233"/>
      <c r="C66" s="100" t="s">
        <v>333</v>
      </c>
      <c r="D66" s="97">
        <v>553</v>
      </c>
      <c r="E66" s="16">
        <v>2203511.980384877</v>
      </c>
      <c r="F66" s="16">
        <v>522687.80113448953</v>
      </c>
      <c r="G66" s="16">
        <v>1148338.7282961376</v>
      </c>
      <c r="H66" s="16">
        <v>794317.09309542109</v>
      </c>
      <c r="I66" s="16">
        <v>97924.260602360679</v>
      </c>
      <c r="J66" s="16">
        <v>8220.1364867157372</v>
      </c>
      <c r="K66" s="95">
        <f t="shared" si="0"/>
        <v>4775000.0000000009</v>
      </c>
    </row>
    <row r="67" spans="1:11" outlineLevel="1">
      <c r="A67" s="80">
        <v>65</v>
      </c>
      <c r="B67" s="233"/>
      <c r="C67" s="100" t="s">
        <v>81</v>
      </c>
      <c r="D67" s="101">
        <v>553.1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95">
        <f t="shared" si="0"/>
        <v>0</v>
      </c>
    </row>
    <row r="68" spans="1:11" ht="31.5" customHeight="1" outlineLevel="1">
      <c r="A68" s="80">
        <v>66</v>
      </c>
      <c r="B68" s="233"/>
      <c r="C68" s="102" t="s">
        <v>334</v>
      </c>
      <c r="D68" s="97">
        <v>554</v>
      </c>
      <c r="E68" s="16">
        <v>147208.4443440368</v>
      </c>
      <c r="F68" s="16">
        <v>34918.829018199402</v>
      </c>
      <c r="G68" s="16">
        <v>76716.241743762905</v>
      </c>
      <c r="H68" s="16">
        <v>53065.372292657448</v>
      </c>
      <c r="I68" s="16">
        <v>6541.9558391943574</v>
      </c>
      <c r="J68" s="16">
        <v>549.1567621491771</v>
      </c>
      <c r="K68" s="95">
        <f t="shared" si="0"/>
        <v>319000.00000000012</v>
      </c>
    </row>
    <row r="69" spans="1:11">
      <c r="A69" s="80">
        <v>67</v>
      </c>
      <c r="B69" s="233"/>
      <c r="C69" s="241" t="s">
        <v>83</v>
      </c>
      <c r="D69" s="242"/>
      <c r="E69" s="92">
        <f>SUM(E64:E68)</f>
        <v>2642829.9710291498</v>
      </c>
      <c r="F69" s="93">
        <f>SUM(F64:F68)</f>
        <v>626896.9711198369</v>
      </c>
      <c r="G69" s="93">
        <f t="shared" ref="G69:J69" si="13">SUM(G64:G68)</f>
        <v>1377285.0045972734</v>
      </c>
      <c r="H69" s="93">
        <f t="shared" si="13"/>
        <v>952681.46432617318</v>
      </c>
      <c r="I69" s="93">
        <f t="shared" si="13"/>
        <v>117447.58962716641</v>
      </c>
      <c r="J69" s="93">
        <f t="shared" si="13"/>
        <v>9858.999300402309</v>
      </c>
      <c r="K69" s="93">
        <f t="shared" ref="K69:K132" si="14">SUM(E69:J69)</f>
        <v>5727000.0000000019</v>
      </c>
    </row>
    <row r="70" spans="1:11" ht="16.5" thickBot="1">
      <c r="A70" s="80">
        <v>68</v>
      </c>
      <c r="B70" s="233"/>
      <c r="C70" s="243" t="s">
        <v>84</v>
      </c>
      <c r="D70" s="244"/>
      <c r="E70" s="28">
        <f>E63+E69</f>
        <v>25576390.938101236</v>
      </c>
      <c r="F70" s="28">
        <f>F63+F69</f>
        <v>6552893.1247159727</v>
      </c>
      <c r="G70" s="28">
        <f t="shared" ref="G70:J70" si="15">G63+G69</f>
        <v>14414515.681321727</v>
      </c>
      <c r="H70" s="28">
        <f t="shared" si="15"/>
        <v>11074117.894212922</v>
      </c>
      <c r="I70" s="28">
        <f t="shared" si="15"/>
        <v>1436944.3682183772</v>
      </c>
      <c r="J70" s="28">
        <f t="shared" si="15"/>
        <v>177137.99342975992</v>
      </c>
      <c r="K70" s="28">
        <f t="shared" si="14"/>
        <v>59231999.999999993</v>
      </c>
    </row>
    <row r="71" spans="1:11" ht="15" customHeight="1" outlineLevel="1" thickTop="1">
      <c r="A71" s="80">
        <v>69</v>
      </c>
      <c r="B71" s="233"/>
      <c r="C71" s="87" t="s">
        <v>85</v>
      </c>
      <c r="D71" s="97">
        <v>555</v>
      </c>
      <c r="E71" s="16">
        <v>30216125.364605051</v>
      </c>
      <c r="F71" s="16">
        <v>7844485.9671111805</v>
      </c>
      <c r="G71" s="16">
        <v>17259160.593832713</v>
      </c>
      <c r="H71" s="16">
        <v>13475485.977528801</v>
      </c>
      <c r="I71" s="16">
        <v>1761174.3545129108</v>
      </c>
      <c r="J71" s="16">
        <v>226567.74240934229</v>
      </c>
      <c r="K71" s="95">
        <f t="shared" si="14"/>
        <v>70783000</v>
      </c>
    </row>
    <row r="72" spans="1:11" ht="15" customHeight="1" outlineLevel="1">
      <c r="A72" s="80">
        <v>70</v>
      </c>
      <c r="B72" s="233"/>
      <c r="C72" s="87" t="s">
        <v>86</v>
      </c>
      <c r="D72" s="97">
        <v>555.1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95">
        <f t="shared" si="14"/>
        <v>0</v>
      </c>
    </row>
    <row r="73" spans="1:11" ht="15" customHeight="1" outlineLevel="1">
      <c r="A73" s="80">
        <v>71</v>
      </c>
      <c r="B73" s="233"/>
      <c r="C73" s="87" t="s">
        <v>335</v>
      </c>
      <c r="D73" s="97">
        <v>556</v>
      </c>
      <c r="E73" s="16">
        <v>239963.60833510701</v>
      </c>
      <c r="F73" s="16">
        <v>56920.975202080532</v>
      </c>
      <c r="G73" s="16">
        <v>125054.68873591446</v>
      </c>
      <c r="H73" s="16">
        <v>86501.547310914961</v>
      </c>
      <c r="I73" s="16">
        <v>10664.003248843466</v>
      </c>
      <c r="J73" s="16">
        <v>895.17716713972436</v>
      </c>
      <c r="K73" s="95">
        <f t="shared" si="14"/>
        <v>520000.00000000017</v>
      </c>
    </row>
    <row r="74" spans="1:11" ht="15" customHeight="1" outlineLevel="1">
      <c r="A74" s="80">
        <v>72</v>
      </c>
      <c r="B74" s="233"/>
      <c r="C74" s="87" t="s">
        <v>88</v>
      </c>
      <c r="D74" s="97">
        <v>557</v>
      </c>
      <c r="E74" s="16">
        <v>2651103.1751584718</v>
      </c>
      <c r="F74" s="16">
        <v>632824.95762583776</v>
      </c>
      <c r="G74" s="16">
        <v>1390454.6867074866</v>
      </c>
      <c r="H74" s="16">
        <v>970794.70623469353</v>
      </c>
      <c r="I74" s="16">
        <v>120265.76944728947</v>
      </c>
      <c r="J74" s="16">
        <v>10556.70482622252</v>
      </c>
      <c r="K74" s="95">
        <f t="shared" si="14"/>
        <v>5776000.0000000019</v>
      </c>
    </row>
    <row r="75" spans="1:11">
      <c r="A75" s="80">
        <v>73</v>
      </c>
      <c r="B75" s="234"/>
      <c r="C75" s="243" t="s">
        <v>89</v>
      </c>
      <c r="D75" s="244"/>
      <c r="E75" s="92">
        <f>SUM(E71:E74)</f>
        <v>33107192.148098629</v>
      </c>
      <c r="F75" s="93">
        <f>SUM(F71:F74)</f>
        <v>8534231.8999390993</v>
      </c>
      <c r="G75" s="93">
        <f t="shared" ref="G75:J75" si="16">SUM(G71:G74)</f>
        <v>18774669.969276112</v>
      </c>
      <c r="H75" s="93">
        <f t="shared" si="16"/>
        <v>14532782.23107441</v>
      </c>
      <c r="I75" s="93">
        <f t="shared" si="16"/>
        <v>1892104.1272090436</v>
      </c>
      <c r="J75" s="93">
        <f t="shared" si="16"/>
        <v>238019.62440270453</v>
      </c>
      <c r="K75" s="93">
        <f t="shared" si="14"/>
        <v>77078999.999999985</v>
      </c>
    </row>
    <row r="76" spans="1:11" ht="16.5" thickBot="1">
      <c r="A76" s="80">
        <v>74</v>
      </c>
      <c r="B76" s="245" t="s">
        <v>90</v>
      </c>
      <c r="C76" s="245"/>
      <c r="D76" s="244"/>
      <c r="E76" s="28">
        <f>E42+E56+E70+E75</f>
        <v>84787892.850263849</v>
      </c>
      <c r="F76" s="28">
        <f>F42+F56+F70+F75</f>
        <v>21471199.132962234</v>
      </c>
      <c r="G76" s="28">
        <f t="shared" ref="G76:J76" si="17">G42+G56+G70+G75</f>
        <v>47221984.443360478</v>
      </c>
      <c r="H76" s="28">
        <f t="shared" si="17"/>
        <v>35749358.074233636</v>
      </c>
      <c r="I76" s="28">
        <f t="shared" si="17"/>
        <v>4607747.0589287039</v>
      </c>
      <c r="J76" s="28">
        <f t="shared" si="17"/>
        <v>544818.44025110477</v>
      </c>
      <c r="K76" s="28">
        <f t="shared" si="14"/>
        <v>194383000.00000003</v>
      </c>
    </row>
    <row r="77" spans="1:11" ht="15.6" customHeight="1" outlineLevel="1" thickTop="1">
      <c r="A77" s="80">
        <v>75</v>
      </c>
      <c r="B77" s="232" t="s">
        <v>91</v>
      </c>
      <c r="C77" s="87" t="s">
        <v>50</v>
      </c>
      <c r="D77" s="97">
        <v>560</v>
      </c>
      <c r="E77" s="16">
        <v>781318.58443213091</v>
      </c>
      <c r="F77" s="16">
        <v>179578.71605990102</v>
      </c>
      <c r="G77" s="16">
        <v>383609.35827499157</v>
      </c>
      <c r="H77" s="16">
        <v>249616.4347845155</v>
      </c>
      <c r="I77" s="16">
        <v>30171.597841000508</v>
      </c>
      <c r="J77" s="16">
        <v>1705.3086074603725</v>
      </c>
      <c r="K77" s="95">
        <f t="shared" si="14"/>
        <v>1626000</v>
      </c>
    </row>
    <row r="78" spans="1:11" ht="15.6" customHeight="1" outlineLevel="1">
      <c r="A78" s="80">
        <v>76</v>
      </c>
      <c r="B78" s="233"/>
      <c r="C78" s="87" t="s">
        <v>92</v>
      </c>
      <c r="D78" s="97">
        <v>561.1</v>
      </c>
      <c r="E78" s="16">
        <v>1192640.0532352701</v>
      </c>
      <c r="F78" s="16">
        <v>274117.08072612202</v>
      </c>
      <c r="G78" s="16">
        <v>585558.6883385788</v>
      </c>
      <c r="H78" s="16">
        <v>381025.82480637607</v>
      </c>
      <c r="I78" s="16">
        <v>46055.292645364862</v>
      </c>
      <c r="J78" s="16">
        <v>2603.0602482882196</v>
      </c>
      <c r="K78" s="95">
        <f t="shared" si="14"/>
        <v>2482000</v>
      </c>
    </row>
    <row r="79" spans="1:11" ht="15.6" customHeight="1" outlineLevel="1">
      <c r="A79" s="80">
        <v>77</v>
      </c>
      <c r="B79" s="233"/>
      <c r="C79" s="99" t="s">
        <v>93</v>
      </c>
      <c r="D79" s="97">
        <v>561.20000000000005</v>
      </c>
      <c r="E79" s="16">
        <v>1441.5472037493191</v>
      </c>
      <c r="F79" s="16">
        <v>331.32604439096133</v>
      </c>
      <c r="G79" s="16">
        <v>707.76634368079635</v>
      </c>
      <c r="H79" s="16">
        <v>460.54692764670756</v>
      </c>
      <c r="I79" s="16">
        <v>55.667154688192824</v>
      </c>
      <c r="J79" s="16">
        <v>3.1463258440228277</v>
      </c>
      <c r="K79" s="95">
        <f t="shared" si="14"/>
        <v>2999.9999999999995</v>
      </c>
    </row>
    <row r="80" spans="1:11" ht="31.5" customHeight="1" outlineLevel="1">
      <c r="A80" s="80">
        <v>78</v>
      </c>
      <c r="B80" s="233"/>
      <c r="C80" s="99" t="s">
        <v>94</v>
      </c>
      <c r="D80" s="97">
        <v>561.29999999999995</v>
      </c>
      <c r="E80" s="16">
        <v>18259.597914158043</v>
      </c>
      <c r="F80" s="16">
        <v>4196.7965622855099</v>
      </c>
      <c r="G80" s="16">
        <v>8965.0403532900873</v>
      </c>
      <c r="H80" s="16">
        <v>5833.5944168582955</v>
      </c>
      <c r="I80" s="16">
        <v>705.11729271710908</v>
      </c>
      <c r="J80" s="16">
        <v>39.853460690955821</v>
      </c>
      <c r="K80" s="95">
        <f t="shared" si="14"/>
        <v>37999.999999999993</v>
      </c>
    </row>
    <row r="81" spans="1:11" ht="15.6" customHeight="1" outlineLevel="1">
      <c r="A81" s="80">
        <v>79</v>
      </c>
      <c r="B81" s="233"/>
      <c r="C81" s="99" t="s">
        <v>95</v>
      </c>
      <c r="D81" s="97">
        <v>561.4</v>
      </c>
      <c r="E81" s="16">
        <v>24025.786729155319</v>
      </c>
      <c r="F81" s="16">
        <v>5522.1007398493557</v>
      </c>
      <c r="G81" s="16">
        <v>11796.105728013272</v>
      </c>
      <c r="H81" s="16">
        <v>7675.7821274451253</v>
      </c>
      <c r="I81" s="16">
        <v>927.78591146988038</v>
      </c>
      <c r="J81" s="16">
        <v>52.438764067047131</v>
      </c>
      <c r="K81" s="95">
        <f t="shared" si="14"/>
        <v>50000</v>
      </c>
    </row>
    <row r="82" spans="1:11" ht="15.6" customHeight="1" outlineLevel="1">
      <c r="A82" s="80">
        <v>80</v>
      </c>
      <c r="B82" s="233"/>
      <c r="C82" s="99" t="s">
        <v>96</v>
      </c>
      <c r="D82" s="97">
        <v>561.5</v>
      </c>
      <c r="E82" s="16">
        <v>15857.019241242509</v>
      </c>
      <c r="F82" s="16">
        <v>3644.5864883005747</v>
      </c>
      <c r="G82" s="16">
        <v>7785.4297804887592</v>
      </c>
      <c r="H82" s="16">
        <v>5066.0162041137828</v>
      </c>
      <c r="I82" s="16">
        <v>612.33870157012109</v>
      </c>
      <c r="J82" s="16">
        <v>34.609584284251106</v>
      </c>
      <c r="K82" s="95">
        <f t="shared" si="14"/>
        <v>32999.999999999993</v>
      </c>
    </row>
    <row r="83" spans="1:11" ht="15.6" customHeight="1" outlineLevel="1">
      <c r="A83" s="80">
        <v>81</v>
      </c>
      <c r="B83" s="233"/>
      <c r="C83" s="99" t="s">
        <v>97</v>
      </c>
      <c r="D83" s="97">
        <v>561.6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95">
        <f t="shared" si="14"/>
        <v>0</v>
      </c>
    </row>
    <row r="84" spans="1:11" ht="15.6" customHeight="1" outlineLevel="1">
      <c r="A84" s="80">
        <v>82</v>
      </c>
      <c r="B84" s="233"/>
      <c r="C84" s="99" t="s">
        <v>98</v>
      </c>
      <c r="D84" s="97">
        <v>561.70000000000005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95">
        <f t="shared" si="14"/>
        <v>0</v>
      </c>
    </row>
    <row r="85" spans="1:11" ht="31.5" customHeight="1" outlineLevel="1">
      <c r="A85" s="80">
        <v>83</v>
      </c>
      <c r="B85" s="233"/>
      <c r="C85" s="99" t="s">
        <v>99</v>
      </c>
      <c r="D85" s="97">
        <v>561.79999999999995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95">
        <f t="shared" si="14"/>
        <v>0</v>
      </c>
    </row>
    <row r="86" spans="1:11" ht="15.6" customHeight="1" outlineLevel="1">
      <c r="A86" s="80">
        <v>84</v>
      </c>
      <c r="B86" s="233"/>
      <c r="C86" s="87" t="s">
        <v>336</v>
      </c>
      <c r="D86" s="97">
        <v>562</v>
      </c>
      <c r="E86" s="16">
        <v>188362.1679565777</v>
      </c>
      <c r="F86" s="16">
        <v>43293.269800418944</v>
      </c>
      <c r="G86" s="16">
        <v>92481.468907624047</v>
      </c>
      <c r="H86" s="16">
        <v>60178.131879169785</v>
      </c>
      <c r="I86" s="16">
        <v>7273.8415459238622</v>
      </c>
      <c r="J86" s="16">
        <v>411.1199102856495</v>
      </c>
      <c r="K86" s="95">
        <f t="shared" si="14"/>
        <v>392000</v>
      </c>
    </row>
    <row r="87" spans="1:11" outlineLevel="1">
      <c r="A87" s="80">
        <v>85</v>
      </c>
      <c r="B87" s="233"/>
      <c r="C87" s="87" t="s">
        <v>337</v>
      </c>
      <c r="D87" s="97">
        <v>563</v>
      </c>
      <c r="E87" s="16">
        <v>123012.02805327524</v>
      </c>
      <c r="F87" s="16">
        <v>28273.1557880287</v>
      </c>
      <c r="G87" s="16">
        <v>60396.061327427953</v>
      </c>
      <c r="H87" s="16">
        <v>39300.004492519045</v>
      </c>
      <c r="I87" s="16">
        <v>4750.2638667257879</v>
      </c>
      <c r="J87" s="16">
        <v>268.48647202328129</v>
      </c>
      <c r="K87" s="95">
        <f t="shared" si="14"/>
        <v>255999.99999999997</v>
      </c>
    </row>
    <row r="88" spans="1:11" outlineLevel="1">
      <c r="A88" s="80">
        <v>86</v>
      </c>
      <c r="B88" s="233"/>
      <c r="C88" s="87" t="s">
        <v>338</v>
      </c>
      <c r="D88" s="97">
        <v>564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95">
        <f t="shared" si="14"/>
        <v>0</v>
      </c>
    </row>
    <row r="89" spans="1:11" outlineLevel="1">
      <c r="A89" s="80">
        <v>87</v>
      </c>
      <c r="B89" s="233"/>
      <c r="C89" s="87" t="s">
        <v>339</v>
      </c>
      <c r="D89" s="97">
        <v>565</v>
      </c>
      <c r="E89" s="16">
        <v>5152489.0602373872</v>
      </c>
      <c r="F89" s="16">
        <v>1337650.9278079758</v>
      </c>
      <c r="G89" s="16">
        <v>2943052.263503395</v>
      </c>
      <c r="H89" s="16">
        <v>2297855.6397549217</v>
      </c>
      <c r="I89" s="16">
        <v>300317.51209995104</v>
      </c>
      <c r="J89" s="16">
        <v>38634.596596368639</v>
      </c>
      <c r="K89" s="95">
        <f t="shared" si="14"/>
        <v>12070000</v>
      </c>
    </row>
    <row r="90" spans="1:11" outlineLevel="1">
      <c r="A90" s="80">
        <v>88</v>
      </c>
      <c r="B90" s="233"/>
      <c r="C90" s="87" t="s">
        <v>340</v>
      </c>
      <c r="D90" s="97">
        <v>566</v>
      </c>
      <c r="E90" s="16">
        <v>2018166.0852490468</v>
      </c>
      <c r="F90" s="16">
        <v>463856.46214734582</v>
      </c>
      <c r="G90" s="16">
        <v>990872.88115311484</v>
      </c>
      <c r="H90" s="16">
        <v>644765.69870539056</v>
      </c>
      <c r="I90" s="16">
        <v>77934.016563469952</v>
      </c>
      <c r="J90" s="16">
        <v>4404.8561816319589</v>
      </c>
      <c r="K90" s="95">
        <f t="shared" si="14"/>
        <v>4200000</v>
      </c>
    </row>
    <row r="91" spans="1:11" outlineLevel="1">
      <c r="A91" s="80">
        <v>89</v>
      </c>
      <c r="B91" s="233"/>
      <c r="C91" s="87" t="s">
        <v>57</v>
      </c>
      <c r="D91" s="97">
        <v>567</v>
      </c>
      <c r="E91" s="16">
        <v>56700.856680806552</v>
      </c>
      <c r="F91" s="16">
        <v>13032.157746044479</v>
      </c>
      <c r="G91" s="16">
        <v>27838.80951811132</v>
      </c>
      <c r="H91" s="16">
        <v>18114.845820770497</v>
      </c>
      <c r="I91" s="16">
        <v>2189.5747510689175</v>
      </c>
      <c r="J91" s="16">
        <v>123.75548319823122</v>
      </c>
      <c r="K91" s="95">
        <f t="shared" si="14"/>
        <v>117999.99999999999</v>
      </c>
    </row>
    <row r="92" spans="1:11">
      <c r="A92" s="80">
        <v>90</v>
      </c>
      <c r="B92" s="233"/>
      <c r="C92" s="241" t="s">
        <v>105</v>
      </c>
      <c r="D92" s="242"/>
      <c r="E92" s="92">
        <f>SUM(E77:E91)</f>
        <v>9572272.7869328</v>
      </c>
      <c r="F92" s="93">
        <f>SUM(F77:F91)</f>
        <v>2353496.5799106634</v>
      </c>
      <c r="G92" s="93">
        <f t="shared" ref="G92:J92" si="18">SUM(G77:G91)</f>
        <v>5113063.8732287157</v>
      </c>
      <c r="H92" s="93">
        <f t="shared" si="18"/>
        <v>3709892.519919727</v>
      </c>
      <c r="I92" s="93">
        <f t="shared" si="18"/>
        <v>470993.0083739502</v>
      </c>
      <c r="J92" s="93">
        <f t="shared" si="18"/>
        <v>48281.231634142627</v>
      </c>
      <c r="K92" s="93">
        <f t="shared" si="14"/>
        <v>21268000</v>
      </c>
    </row>
    <row r="93" spans="1:11" outlineLevel="1">
      <c r="A93" s="80">
        <v>91</v>
      </c>
      <c r="B93" s="233"/>
      <c r="C93" s="87" t="s">
        <v>321</v>
      </c>
      <c r="D93" s="97">
        <v>568</v>
      </c>
      <c r="E93" s="16">
        <v>216712.59629698098</v>
      </c>
      <c r="F93" s="16">
        <v>49809.348673441185</v>
      </c>
      <c r="G93" s="16">
        <v>106400.8736666797</v>
      </c>
      <c r="H93" s="16">
        <v>69235.554789555041</v>
      </c>
      <c r="I93" s="16">
        <v>8368.6289214583212</v>
      </c>
      <c r="J93" s="16">
        <v>472.99765188476511</v>
      </c>
      <c r="K93" s="95">
        <f t="shared" si="14"/>
        <v>451000</v>
      </c>
    </row>
    <row r="94" spans="1:11" outlineLevel="1">
      <c r="A94" s="80">
        <v>92</v>
      </c>
      <c r="B94" s="233"/>
      <c r="C94" s="87" t="s">
        <v>322</v>
      </c>
      <c r="D94" s="97">
        <v>569</v>
      </c>
      <c r="E94" s="16">
        <v>229686.52113072484</v>
      </c>
      <c r="F94" s="16">
        <v>52791.283072959835</v>
      </c>
      <c r="G94" s="16">
        <v>112770.77075980688</v>
      </c>
      <c r="H94" s="16">
        <v>73380.477138375398</v>
      </c>
      <c r="I94" s="16">
        <v>8869.633313652057</v>
      </c>
      <c r="J94" s="16">
        <v>501.31458448097055</v>
      </c>
      <c r="K94" s="95">
        <f t="shared" si="14"/>
        <v>477999.99999999994</v>
      </c>
    </row>
    <row r="95" spans="1:11" outlineLevel="1">
      <c r="A95" s="80">
        <v>93</v>
      </c>
      <c r="B95" s="233"/>
      <c r="C95" s="87" t="s">
        <v>106</v>
      </c>
      <c r="D95" s="97">
        <v>569.1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95">
        <f t="shared" si="14"/>
        <v>0</v>
      </c>
    </row>
    <row r="96" spans="1:11" outlineLevel="1">
      <c r="A96" s="80">
        <v>94</v>
      </c>
      <c r="B96" s="233"/>
      <c r="C96" s="87" t="s">
        <v>107</v>
      </c>
      <c r="D96" s="97">
        <v>569.20000000000005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95">
        <f t="shared" si="14"/>
        <v>0</v>
      </c>
    </row>
    <row r="97" spans="1:11" outlineLevel="1">
      <c r="A97" s="80">
        <v>95</v>
      </c>
      <c r="B97" s="233"/>
      <c r="C97" s="87" t="s">
        <v>108</v>
      </c>
      <c r="D97" s="97">
        <v>569.29999999999995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95">
        <f t="shared" si="14"/>
        <v>0</v>
      </c>
    </row>
    <row r="98" spans="1:11" ht="31.5" customHeight="1" outlineLevel="1">
      <c r="A98" s="80">
        <v>96</v>
      </c>
      <c r="B98" s="233"/>
      <c r="C98" s="99" t="s">
        <v>109</v>
      </c>
      <c r="D98" s="97">
        <v>569.4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95">
        <f t="shared" si="14"/>
        <v>0</v>
      </c>
    </row>
    <row r="99" spans="1:11" outlineLevel="1">
      <c r="A99" s="80">
        <v>97</v>
      </c>
      <c r="B99" s="233"/>
      <c r="C99" s="87" t="s">
        <v>341</v>
      </c>
      <c r="D99" s="97">
        <v>570</v>
      </c>
      <c r="E99" s="16">
        <v>324348.12084359681</v>
      </c>
      <c r="F99" s="16">
        <v>74548.359987966294</v>
      </c>
      <c r="G99" s="16">
        <v>159247.42732817915</v>
      </c>
      <c r="H99" s="16">
        <v>103623.0587205092</v>
      </c>
      <c r="I99" s="16">
        <v>12525.109804843385</v>
      </c>
      <c r="J99" s="16">
        <v>707.92331490513618</v>
      </c>
      <c r="K99" s="95">
        <f t="shared" si="14"/>
        <v>675000</v>
      </c>
    </row>
    <row r="100" spans="1:11" outlineLevel="1">
      <c r="A100" s="80">
        <v>98</v>
      </c>
      <c r="B100" s="233"/>
      <c r="C100" s="87" t="s">
        <v>342</v>
      </c>
      <c r="D100" s="97">
        <v>571</v>
      </c>
      <c r="E100" s="16">
        <v>314737.80615193467</v>
      </c>
      <c r="F100" s="16">
        <v>72339.519692026559</v>
      </c>
      <c r="G100" s="16">
        <v>154528.98503697387</v>
      </c>
      <c r="H100" s="16">
        <v>100552.74586953115</v>
      </c>
      <c r="I100" s="16">
        <v>12153.995440255432</v>
      </c>
      <c r="J100" s="16">
        <v>686.94780927831744</v>
      </c>
      <c r="K100" s="95">
        <f t="shared" si="14"/>
        <v>654999.99999999988</v>
      </c>
    </row>
    <row r="101" spans="1:11" outlineLevel="1">
      <c r="A101" s="80">
        <v>99</v>
      </c>
      <c r="B101" s="233"/>
      <c r="C101" s="87" t="s">
        <v>343</v>
      </c>
      <c r="D101" s="97">
        <v>572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95">
        <f t="shared" si="14"/>
        <v>0</v>
      </c>
    </row>
    <row r="102" spans="1:11" outlineLevel="1">
      <c r="A102" s="80">
        <v>100</v>
      </c>
      <c r="B102" s="233"/>
      <c r="C102" s="87" t="s">
        <v>344</v>
      </c>
      <c r="D102" s="97">
        <v>573</v>
      </c>
      <c r="E102" s="16">
        <v>24986.818198321533</v>
      </c>
      <c r="F102" s="16">
        <v>5742.9847694433292</v>
      </c>
      <c r="G102" s="16">
        <v>12267.949957133802</v>
      </c>
      <c r="H102" s="16">
        <v>7982.8134125429306</v>
      </c>
      <c r="I102" s="16">
        <v>964.89734792867557</v>
      </c>
      <c r="J102" s="16">
        <v>54.536314629729013</v>
      </c>
      <c r="K102" s="95">
        <f t="shared" si="14"/>
        <v>52000</v>
      </c>
    </row>
    <row r="103" spans="1:11">
      <c r="A103" s="80">
        <v>101</v>
      </c>
      <c r="B103" s="234"/>
      <c r="C103" s="241" t="s">
        <v>114</v>
      </c>
      <c r="D103" s="242"/>
      <c r="E103" s="22">
        <f>SUM(E93:E102)</f>
        <v>1110471.8626215588</v>
      </c>
      <c r="F103" s="22">
        <f>SUM(F93:F102)</f>
        <v>255231.49619583722</v>
      </c>
      <c r="G103" s="22">
        <f t="shared" ref="G103:J103" si="19">SUM(G93:G102)</f>
        <v>545216.00674877339</v>
      </c>
      <c r="H103" s="22">
        <f t="shared" si="19"/>
        <v>354774.6499305137</v>
      </c>
      <c r="I103" s="22">
        <f t="shared" si="19"/>
        <v>42882.264828137872</v>
      </c>
      <c r="J103" s="22">
        <f t="shared" si="19"/>
        <v>2423.7196751789184</v>
      </c>
      <c r="K103" s="22">
        <f t="shared" si="14"/>
        <v>2311000.0000000005</v>
      </c>
    </row>
    <row r="104" spans="1:11" ht="16.5" thickBot="1">
      <c r="A104" s="80">
        <v>102</v>
      </c>
      <c r="B104" s="246" t="s">
        <v>115</v>
      </c>
      <c r="C104" s="246"/>
      <c r="D104" s="247"/>
      <c r="E104" s="28">
        <f>E92+E103</f>
        <v>10682744.649554359</v>
      </c>
      <c r="F104" s="28">
        <f>F92+F103</f>
        <v>2608728.0761065008</v>
      </c>
      <c r="G104" s="28">
        <f t="shared" ref="G104:J104" si="20">G92+G103</f>
        <v>5658279.8799774889</v>
      </c>
      <c r="H104" s="28">
        <f t="shared" si="20"/>
        <v>4064667.1698502405</v>
      </c>
      <c r="I104" s="28">
        <f t="shared" si="20"/>
        <v>513875.27320208808</v>
      </c>
      <c r="J104" s="28">
        <f t="shared" si="20"/>
        <v>50704.951309321543</v>
      </c>
      <c r="K104" s="28">
        <f t="shared" si="14"/>
        <v>23579000</v>
      </c>
    </row>
    <row r="105" spans="1:11" ht="15.6" customHeight="1" outlineLevel="1" thickTop="1">
      <c r="A105" s="80">
        <v>103</v>
      </c>
      <c r="B105" s="232" t="s">
        <v>116</v>
      </c>
      <c r="C105" s="87" t="s">
        <v>50</v>
      </c>
      <c r="D105" s="103">
        <v>580</v>
      </c>
      <c r="E105" s="16">
        <v>1985392.1810994036</v>
      </c>
      <c r="F105" s="16">
        <v>436392.38876764465</v>
      </c>
      <c r="G105" s="16">
        <v>605991.98832385533</v>
      </c>
      <c r="H105" s="16">
        <v>178373.75655290921</v>
      </c>
      <c r="I105" s="16">
        <v>81893.55981016664</v>
      </c>
      <c r="J105" s="16">
        <v>19956.125446020582</v>
      </c>
      <c r="K105" s="95">
        <f t="shared" si="14"/>
        <v>3308000</v>
      </c>
    </row>
    <row r="106" spans="1:11" ht="15.6" customHeight="1" outlineLevel="1">
      <c r="A106" s="80">
        <v>104</v>
      </c>
      <c r="B106" s="233"/>
      <c r="C106" s="87" t="s">
        <v>345</v>
      </c>
      <c r="D106" s="103">
        <v>581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95">
        <f t="shared" si="14"/>
        <v>0</v>
      </c>
    </row>
    <row r="107" spans="1:11" ht="15.6" customHeight="1" outlineLevel="1">
      <c r="A107" s="80">
        <v>105</v>
      </c>
      <c r="B107" s="233"/>
      <c r="C107" s="87" t="s">
        <v>336</v>
      </c>
      <c r="D107" s="103">
        <v>582</v>
      </c>
      <c r="E107" s="16">
        <v>319808.54043661634</v>
      </c>
      <c r="F107" s="16">
        <v>67885.195338635313</v>
      </c>
      <c r="G107" s="16">
        <v>132225.04341100791</v>
      </c>
      <c r="H107" s="16">
        <v>33185.840269028937</v>
      </c>
      <c r="I107" s="16">
        <v>11738.46804288227</v>
      </c>
      <c r="J107" s="16">
        <v>156.9125018291592</v>
      </c>
      <c r="K107" s="95">
        <f t="shared" si="14"/>
        <v>565000</v>
      </c>
    </row>
    <row r="108" spans="1:11" ht="15.6" customHeight="1" outlineLevel="1">
      <c r="A108" s="80">
        <v>106</v>
      </c>
      <c r="B108" s="233"/>
      <c r="C108" s="87" t="s">
        <v>346</v>
      </c>
      <c r="D108" s="103">
        <v>583</v>
      </c>
      <c r="E108" s="16">
        <v>1697365.4729755749</v>
      </c>
      <c r="F108" s="16">
        <v>413457.62616101844</v>
      </c>
      <c r="G108" s="16">
        <v>856180.36932943237</v>
      </c>
      <c r="H108" s="16">
        <v>158202.2160561489</v>
      </c>
      <c r="I108" s="16">
        <v>102551.63472614577</v>
      </c>
      <c r="J108" s="16">
        <v>36242.680751680113</v>
      </c>
      <c r="K108" s="95">
        <f t="shared" si="14"/>
        <v>3264000.0000000005</v>
      </c>
    </row>
    <row r="109" spans="1:11" outlineLevel="1">
      <c r="A109" s="80">
        <v>107</v>
      </c>
      <c r="B109" s="233"/>
      <c r="C109" s="87" t="s">
        <v>338</v>
      </c>
      <c r="D109" s="103">
        <v>584</v>
      </c>
      <c r="E109" s="16">
        <v>562114.56533620786</v>
      </c>
      <c r="F109" s="16">
        <v>136924.28502567144</v>
      </c>
      <c r="G109" s="16">
        <v>278725.48694666923</v>
      </c>
      <c r="H109" s="16">
        <v>52098.496430203253</v>
      </c>
      <c r="I109" s="16">
        <v>33961.90655248148</v>
      </c>
      <c r="J109" s="16">
        <v>5175.2597087667464</v>
      </c>
      <c r="K109" s="95">
        <f t="shared" si="14"/>
        <v>1069000.0000000002</v>
      </c>
    </row>
    <row r="110" spans="1:11" outlineLevel="1">
      <c r="A110" s="80">
        <v>108</v>
      </c>
      <c r="B110" s="233"/>
      <c r="C110" s="87" t="s">
        <v>119</v>
      </c>
      <c r="D110" s="103">
        <v>585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7000</v>
      </c>
      <c r="K110" s="95">
        <f t="shared" si="14"/>
        <v>7000</v>
      </c>
    </row>
    <row r="111" spans="1:11" outlineLevel="1">
      <c r="A111" s="80">
        <v>109</v>
      </c>
      <c r="B111" s="233"/>
      <c r="C111" s="87" t="s">
        <v>120</v>
      </c>
      <c r="D111" s="103">
        <v>586</v>
      </c>
      <c r="E111" s="16">
        <v>1591942.1926923411</v>
      </c>
      <c r="F111" s="16">
        <v>309874.96440837131</v>
      </c>
      <c r="G111" s="16">
        <v>28259.259385853587</v>
      </c>
      <c r="H111" s="16">
        <v>2927.3404279391607</v>
      </c>
      <c r="I111" s="16">
        <v>27996.243085494778</v>
      </c>
      <c r="J111" s="16">
        <v>0</v>
      </c>
      <c r="K111" s="95">
        <f t="shared" si="14"/>
        <v>1960999.9999999998</v>
      </c>
    </row>
    <row r="112" spans="1:11" outlineLevel="1">
      <c r="A112" s="80">
        <v>110</v>
      </c>
      <c r="B112" s="233"/>
      <c r="C112" s="87" t="s">
        <v>121</v>
      </c>
      <c r="D112" s="103">
        <v>587</v>
      </c>
      <c r="E112" s="16">
        <v>595075.36068293767</v>
      </c>
      <c r="F112" s="16">
        <v>100733.48210445762</v>
      </c>
      <c r="G112" s="16">
        <v>1962.8096155133458</v>
      </c>
      <c r="H112" s="16">
        <v>0</v>
      </c>
      <c r="I112" s="16">
        <v>5228.3475970912568</v>
      </c>
      <c r="J112" s="16">
        <v>0</v>
      </c>
      <c r="K112" s="95">
        <f t="shared" si="14"/>
        <v>702999.99999999977</v>
      </c>
    </row>
    <row r="113" spans="1:11" outlineLevel="1">
      <c r="A113" s="80">
        <v>111</v>
      </c>
      <c r="B113" s="233"/>
      <c r="C113" s="87" t="s">
        <v>122</v>
      </c>
      <c r="D113" s="103">
        <v>588</v>
      </c>
      <c r="E113" s="16">
        <v>3776926.5404046392</v>
      </c>
      <c r="F113" s="16">
        <v>830174.51708427689</v>
      </c>
      <c r="G113" s="16">
        <v>1152813.6585616751</v>
      </c>
      <c r="H113" s="16">
        <v>339330.72853308875</v>
      </c>
      <c r="I113" s="16">
        <v>155790.8621177082</v>
      </c>
      <c r="J113" s="16">
        <v>37963.693298611703</v>
      </c>
      <c r="K113" s="95">
        <f t="shared" si="14"/>
        <v>6293000</v>
      </c>
    </row>
    <row r="114" spans="1:11" outlineLevel="1">
      <c r="A114" s="80">
        <v>112</v>
      </c>
      <c r="B114" s="233"/>
      <c r="C114" s="87" t="s">
        <v>57</v>
      </c>
      <c r="D114" s="103">
        <v>589</v>
      </c>
      <c r="E114" s="16">
        <v>788950.82925965975</v>
      </c>
      <c r="F114" s="16">
        <v>192178.84552089032</v>
      </c>
      <c r="G114" s="16">
        <v>398252.18364695448</v>
      </c>
      <c r="H114" s="16">
        <v>252687.52478939062</v>
      </c>
      <c r="I114" s="16">
        <v>47666.927687229276</v>
      </c>
      <c r="J114" s="16">
        <v>7263.6890958758913</v>
      </c>
      <c r="K114" s="95">
        <f t="shared" si="14"/>
        <v>1687000.0000000005</v>
      </c>
    </row>
    <row r="115" spans="1:11">
      <c r="A115" s="80">
        <v>113</v>
      </c>
      <c r="B115" s="233"/>
      <c r="C115" s="241" t="s">
        <v>123</v>
      </c>
      <c r="D115" s="242"/>
      <c r="E115" s="22">
        <f>SUM(E105:E114)</f>
        <v>11317575.682887381</v>
      </c>
      <c r="F115" s="22">
        <f>SUM(F105:F114)</f>
        <v>2487621.3044109661</v>
      </c>
      <c r="G115" s="22">
        <f t="shared" ref="G115:I115" si="21">SUM(G105:G114)</f>
        <v>3454410.7992209615</v>
      </c>
      <c r="H115" s="22">
        <f t="shared" si="21"/>
        <v>1016805.9030587089</v>
      </c>
      <c r="I115" s="22">
        <f t="shared" si="21"/>
        <v>466827.94961919973</v>
      </c>
      <c r="J115" s="22">
        <f>SUM(J105:J114)</f>
        <v>113758.36080278418</v>
      </c>
      <c r="K115" s="22">
        <f t="shared" si="14"/>
        <v>18857000</v>
      </c>
    </row>
    <row r="116" spans="1:11" outlineLevel="1">
      <c r="A116" s="80">
        <v>114</v>
      </c>
      <c r="B116" s="233"/>
      <c r="C116" s="104" t="s">
        <v>321</v>
      </c>
      <c r="D116" s="105">
        <v>590</v>
      </c>
      <c r="E116" s="16">
        <v>574480.39185511007</v>
      </c>
      <c r="F116" s="16">
        <v>139839.34291458302</v>
      </c>
      <c r="G116" s="16">
        <v>273703.66774586897</v>
      </c>
      <c r="H116" s="16">
        <v>52652.373081719103</v>
      </c>
      <c r="I116" s="16">
        <v>33337.556010934342</v>
      </c>
      <c r="J116" s="16">
        <v>28986.668391784435</v>
      </c>
      <c r="K116" s="95">
        <f t="shared" si="14"/>
        <v>1103000</v>
      </c>
    </row>
    <row r="117" spans="1:11" outlineLevel="1">
      <c r="A117" s="80">
        <v>115</v>
      </c>
      <c r="B117" s="233"/>
      <c r="C117" s="104" t="s">
        <v>322</v>
      </c>
      <c r="D117" s="105">
        <v>591</v>
      </c>
      <c r="E117" s="16">
        <v>230538.32562694594</v>
      </c>
      <c r="F117" s="16">
        <v>48935.964145488098</v>
      </c>
      <c r="G117" s="16">
        <v>95316.21660981093</v>
      </c>
      <c r="H117" s="16">
        <v>31634.547152194213</v>
      </c>
      <c r="I117" s="16">
        <v>8461.8339595838079</v>
      </c>
      <c r="J117" s="16">
        <v>113.11250597699073</v>
      </c>
      <c r="K117" s="95">
        <f t="shared" si="14"/>
        <v>415000</v>
      </c>
    </row>
    <row r="118" spans="1:11" outlineLevel="1">
      <c r="A118" s="80">
        <v>116</v>
      </c>
      <c r="B118" s="233"/>
      <c r="C118" s="104" t="s">
        <v>341</v>
      </c>
      <c r="D118" s="105">
        <v>592</v>
      </c>
      <c r="E118" s="16">
        <v>405279.4954913581</v>
      </c>
      <c r="F118" s="16">
        <v>86027.964358341385</v>
      </c>
      <c r="G118" s="16">
        <v>167563.06386244544</v>
      </c>
      <c r="H118" s="16">
        <v>42054.976340928704</v>
      </c>
      <c r="I118" s="16">
        <v>14875.651537528682</v>
      </c>
      <c r="J118" s="16">
        <v>198.84840939766013</v>
      </c>
      <c r="K118" s="95">
        <f t="shared" si="14"/>
        <v>716000</v>
      </c>
    </row>
    <row r="119" spans="1:11" outlineLevel="1">
      <c r="A119" s="80">
        <v>117</v>
      </c>
      <c r="B119" s="233"/>
      <c r="C119" s="87" t="s">
        <v>347</v>
      </c>
      <c r="D119" s="105">
        <v>592.20000000000005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95">
        <f t="shared" si="14"/>
        <v>0</v>
      </c>
    </row>
    <row r="120" spans="1:11" outlineLevel="1">
      <c r="A120" s="80">
        <v>118</v>
      </c>
      <c r="B120" s="233"/>
      <c r="C120" s="87" t="s">
        <v>342</v>
      </c>
      <c r="D120" s="105">
        <v>593</v>
      </c>
      <c r="E120" s="16">
        <v>4087925.8526534908</v>
      </c>
      <c r="F120" s="16">
        <v>995769.1174178205</v>
      </c>
      <c r="G120" s="16">
        <v>2062020.1848341508</v>
      </c>
      <c r="H120" s="16">
        <v>381013.36409846396</v>
      </c>
      <c r="I120" s="16">
        <v>246984.80409994849</v>
      </c>
      <c r="J120" s="16">
        <v>87286.676896126635</v>
      </c>
      <c r="K120" s="95">
        <f t="shared" si="14"/>
        <v>7861000.0000000009</v>
      </c>
    </row>
    <row r="121" spans="1:11" outlineLevel="1">
      <c r="A121" s="80">
        <v>119</v>
      </c>
      <c r="B121" s="233"/>
      <c r="C121" s="87" t="s">
        <v>343</v>
      </c>
      <c r="D121" s="105">
        <v>594</v>
      </c>
      <c r="E121" s="16">
        <v>333903.41345976799</v>
      </c>
      <c r="F121" s="16">
        <v>81334.818513845996</v>
      </c>
      <c r="G121" s="16">
        <v>165566.58953333486</v>
      </c>
      <c r="H121" s="16">
        <v>30947.189179774618</v>
      </c>
      <c r="I121" s="16">
        <v>20173.817269247655</v>
      </c>
      <c r="J121" s="16">
        <v>3074.1720440288905</v>
      </c>
      <c r="K121" s="95">
        <f t="shared" si="14"/>
        <v>634999.99999999988</v>
      </c>
    </row>
    <row r="122" spans="1:11" outlineLevel="1">
      <c r="A122" s="80">
        <v>120</v>
      </c>
      <c r="B122" s="233"/>
      <c r="C122" s="87" t="s">
        <v>124</v>
      </c>
      <c r="D122" s="105">
        <v>595</v>
      </c>
      <c r="E122" s="16">
        <v>209371.33279855413</v>
      </c>
      <c r="F122" s="16">
        <v>71607.133301420123</v>
      </c>
      <c r="G122" s="16">
        <v>33830.429298633586</v>
      </c>
      <c r="H122" s="16">
        <v>0</v>
      </c>
      <c r="I122" s="16">
        <v>16466.497515483847</v>
      </c>
      <c r="J122" s="16">
        <v>1724.6070859082963</v>
      </c>
      <c r="K122" s="95">
        <f t="shared" si="14"/>
        <v>333000</v>
      </c>
    </row>
    <row r="123" spans="1:11" outlineLevel="1">
      <c r="A123" s="80">
        <v>121</v>
      </c>
      <c r="B123" s="233"/>
      <c r="C123" s="87" t="s">
        <v>125</v>
      </c>
      <c r="D123" s="105">
        <v>596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175000</v>
      </c>
      <c r="K123" s="95">
        <f t="shared" si="14"/>
        <v>175000</v>
      </c>
    </row>
    <row r="124" spans="1:11" outlineLevel="1">
      <c r="A124" s="80">
        <v>122</v>
      </c>
      <c r="B124" s="233"/>
      <c r="C124" s="87" t="s">
        <v>126</v>
      </c>
      <c r="D124" s="105">
        <v>597</v>
      </c>
      <c r="E124" s="16">
        <v>32472.048805555147</v>
      </c>
      <c r="F124" s="16">
        <v>6320.753990991765</v>
      </c>
      <c r="G124" s="16">
        <v>576.42548466809967</v>
      </c>
      <c r="H124" s="16">
        <v>59.711176500543814</v>
      </c>
      <c r="I124" s="16">
        <v>571.06054228444214</v>
      </c>
      <c r="J124" s="16">
        <v>0</v>
      </c>
      <c r="K124" s="95">
        <f t="shared" si="14"/>
        <v>40000</v>
      </c>
    </row>
    <row r="125" spans="1:11" outlineLevel="1">
      <c r="A125" s="80">
        <v>123</v>
      </c>
      <c r="B125" s="233"/>
      <c r="C125" s="87" t="s">
        <v>127</v>
      </c>
      <c r="D125" s="105">
        <v>598</v>
      </c>
      <c r="E125" s="16">
        <v>220833.80430332426</v>
      </c>
      <c r="F125" s="16">
        <v>53755.105526548679</v>
      </c>
      <c r="G125" s="16">
        <v>105213.37726586442</v>
      </c>
      <c r="H125" s="16">
        <v>20239.89681473155</v>
      </c>
      <c r="I125" s="16">
        <v>12815.162056787089</v>
      </c>
      <c r="J125" s="16">
        <v>11142.654032743971</v>
      </c>
      <c r="K125" s="95">
        <f t="shared" si="14"/>
        <v>423999.99999999994</v>
      </c>
    </row>
    <row r="126" spans="1:11">
      <c r="A126" s="80">
        <v>124</v>
      </c>
      <c r="B126" s="234"/>
      <c r="C126" s="241" t="s">
        <v>128</v>
      </c>
      <c r="D126" s="242"/>
      <c r="E126" s="22">
        <f>SUM(E116:E125)</f>
        <v>6094804.6649941057</v>
      </c>
      <c r="F126" s="22">
        <f>SUM(F116:F125)</f>
        <v>1483590.2001690394</v>
      </c>
      <c r="G126" s="22">
        <f t="shared" ref="G126:I126" si="22">SUM(G116:G125)</f>
        <v>2903789.9546347777</v>
      </c>
      <c r="H126" s="22">
        <f t="shared" si="22"/>
        <v>558602.05784431263</v>
      </c>
      <c r="I126" s="22">
        <f t="shared" si="22"/>
        <v>353686.38299179845</v>
      </c>
      <c r="J126" s="22">
        <f>SUM(J116:J125)</f>
        <v>307526.73936596687</v>
      </c>
      <c r="K126" s="22">
        <f t="shared" si="14"/>
        <v>11702000.000000002</v>
      </c>
    </row>
    <row r="127" spans="1:11" ht="16.5" thickBot="1">
      <c r="A127" s="80">
        <v>125</v>
      </c>
      <c r="B127" s="246" t="s">
        <v>129</v>
      </c>
      <c r="C127" s="246"/>
      <c r="D127" s="247"/>
      <c r="E127" s="28">
        <f>E115+E126</f>
        <v>17412380.347881489</v>
      </c>
      <c r="F127" s="28">
        <f>F115+F126</f>
        <v>3971211.5045800055</v>
      </c>
      <c r="G127" s="28">
        <f t="shared" ref="G127:I127" si="23">G115+G126</f>
        <v>6358200.7538557388</v>
      </c>
      <c r="H127" s="28">
        <f t="shared" si="23"/>
        <v>1575407.9609030215</v>
      </c>
      <c r="I127" s="28">
        <f t="shared" si="23"/>
        <v>820514.33261099819</v>
      </c>
      <c r="J127" s="28">
        <f>J115+J126</f>
        <v>421285.10016875109</v>
      </c>
      <c r="K127" s="28">
        <f t="shared" si="14"/>
        <v>30559000.000000004</v>
      </c>
    </row>
    <row r="128" spans="1:11" ht="16.5" outlineLevel="1" thickTop="1">
      <c r="A128" s="80">
        <v>126</v>
      </c>
      <c r="B128" s="232" t="s">
        <v>130</v>
      </c>
      <c r="C128" s="106" t="s">
        <v>348</v>
      </c>
      <c r="D128" s="97">
        <v>901</v>
      </c>
      <c r="E128" s="16">
        <v>105038.85767264724</v>
      </c>
      <c r="F128" s="16">
        <v>16230.892797306085</v>
      </c>
      <c r="G128" s="16">
        <v>775.79482053914433</v>
      </c>
      <c r="H128" s="16">
        <v>1678.5295613460514</v>
      </c>
      <c r="I128" s="16">
        <v>1117.3204358192515</v>
      </c>
      <c r="J128" s="16">
        <v>158.60471234220367</v>
      </c>
      <c r="K128" s="95">
        <f t="shared" si="14"/>
        <v>124999.99999999996</v>
      </c>
    </row>
    <row r="129" spans="1:11" outlineLevel="1">
      <c r="A129" s="80">
        <v>127</v>
      </c>
      <c r="B129" s="233"/>
      <c r="C129" s="106" t="s">
        <v>132</v>
      </c>
      <c r="D129" s="97">
        <v>902</v>
      </c>
      <c r="E129" s="16">
        <v>2158808.8067183057</v>
      </c>
      <c r="F129" s="16">
        <v>365439.98065880471</v>
      </c>
      <c r="G129" s="16">
        <v>7120.6622956437213</v>
      </c>
      <c r="H129" s="16">
        <v>133663.20000000001</v>
      </c>
      <c r="I129" s="16">
        <v>18967.35032724524</v>
      </c>
      <c r="J129" s="16">
        <v>0</v>
      </c>
      <c r="K129" s="95">
        <f t="shared" si="14"/>
        <v>2683999.9999999995</v>
      </c>
    </row>
    <row r="130" spans="1:11" outlineLevel="1">
      <c r="A130" s="80">
        <v>128</v>
      </c>
      <c r="B130" s="233"/>
      <c r="C130" s="106" t="s">
        <v>133</v>
      </c>
      <c r="D130" s="97">
        <v>903</v>
      </c>
      <c r="E130" s="16">
        <v>6261851.6468157331</v>
      </c>
      <c r="F130" s="16">
        <v>936584.77386252931</v>
      </c>
      <c r="G130" s="16">
        <v>54839.551959235134</v>
      </c>
      <c r="H130" s="16">
        <v>3595.7670694716403</v>
      </c>
      <c r="I130" s="16">
        <v>70499.458017600031</v>
      </c>
      <c r="J130" s="16">
        <v>12628.802275429982</v>
      </c>
      <c r="K130" s="95">
        <f t="shared" si="14"/>
        <v>7340000</v>
      </c>
    </row>
    <row r="131" spans="1:11" outlineLevel="1">
      <c r="A131" s="80">
        <v>129</v>
      </c>
      <c r="B131" s="233"/>
      <c r="C131" s="106" t="s">
        <v>134</v>
      </c>
      <c r="D131" s="97">
        <v>904</v>
      </c>
      <c r="E131" s="16">
        <v>694527.87734944199</v>
      </c>
      <c r="F131" s="16">
        <v>232339.54585290811</v>
      </c>
      <c r="G131" s="16">
        <v>398001.97847747506</v>
      </c>
      <c r="H131" s="16">
        <v>206810.74696928094</v>
      </c>
      <c r="I131" s="16">
        <v>36522.190167042172</v>
      </c>
      <c r="J131" s="16">
        <v>19797.661183851713</v>
      </c>
      <c r="K131" s="95">
        <f t="shared" si="14"/>
        <v>1588000</v>
      </c>
    </row>
    <row r="132" spans="1:11">
      <c r="A132" s="80">
        <v>130</v>
      </c>
      <c r="B132" s="234"/>
      <c r="C132" s="106" t="s">
        <v>135</v>
      </c>
      <c r="D132" s="97">
        <v>905</v>
      </c>
      <c r="E132" s="16">
        <v>169837.48236574343</v>
      </c>
      <c r="F132" s="16">
        <v>25402.582013547017</v>
      </c>
      <c r="G132" s="16">
        <v>1487.3893480945228</v>
      </c>
      <c r="H132" s="16">
        <v>17.89457565381144</v>
      </c>
      <c r="I132" s="16">
        <v>1912.1261781964022</v>
      </c>
      <c r="J132" s="16">
        <v>342.52551876480379</v>
      </c>
      <c r="K132" s="95">
        <f t="shared" si="14"/>
        <v>198999.99999999997</v>
      </c>
    </row>
    <row r="133" spans="1:11" ht="16.5" thickBot="1">
      <c r="A133" s="80">
        <v>131</v>
      </c>
      <c r="B133" s="246" t="s">
        <v>136</v>
      </c>
      <c r="C133" s="248"/>
      <c r="D133" s="249"/>
      <c r="E133" s="28">
        <f>SUM(E128:E132)</f>
        <v>9390064.6709218714</v>
      </c>
      <c r="F133" s="28">
        <f>SUM(F128:F132)</f>
        <v>1575997.7751850951</v>
      </c>
      <c r="G133" s="28">
        <f t="shared" ref="G133:I133" si="24">SUM(G128:G132)</f>
        <v>462225.37690098758</v>
      </c>
      <c r="H133" s="28">
        <f t="shared" si="24"/>
        <v>345766.13817575248</v>
      </c>
      <c r="I133" s="28">
        <f t="shared" si="24"/>
        <v>129018.44512590309</v>
      </c>
      <c r="J133" s="28">
        <f>SUM(J128:J132)</f>
        <v>32927.593690388705</v>
      </c>
      <c r="K133" s="28">
        <f t="shared" ref="K133:K196" si="25">SUM(E133:J133)</f>
        <v>11935999.999999998</v>
      </c>
    </row>
    <row r="134" spans="1:11" ht="15.6" customHeight="1" outlineLevel="1" thickTop="1">
      <c r="A134" s="80">
        <v>132</v>
      </c>
      <c r="B134" s="250" t="s">
        <v>137</v>
      </c>
      <c r="C134" s="107" t="s">
        <v>348</v>
      </c>
      <c r="D134" s="108">
        <v>907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95">
        <f t="shared" si="25"/>
        <v>0</v>
      </c>
    </row>
    <row r="135" spans="1:11" outlineLevel="1">
      <c r="A135" s="80">
        <v>133</v>
      </c>
      <c r="B135" s="251"/>
      <c r="C135" s="109" t="s">
        <v>349</v>
      </c>
      <c r="D135" s="103">
        <v>908</v>
      </c>
      <c r="E135" s="16">
        <v>497564.08150366042</v>
      </c>
      <c r="F135" s="16">
        <v>74420.629718079959</v>
      </c>
      <c r="G135" s="16">
        <v>4357.5275876337028</v>
      </c>
      <c r="H135" s="16">
        <v>52.424812091316937</v>
      </c>
      <c r="I135" s="16">
        <v>5601.857094917098</v>
      </c>
      <c r="J135" s="16">
        <v>1003.4792836174905</v>
      </c>
      <c r="K135" s="95">
        <f t="shared" si="25"/>
        <v>582999.99999999988</v>
      </c>
    </row>
    <row r="136" spans="1:11" ht="31.5" outlineLevel="1">
      <c r="A136" s="80">
        <v>134</v>
      </c>
      <c r="B136" s="251"/>
      <c r="C136" s="109" t="s">
        <v>350</v>
      </c>
      <c r="D136" s="103">
        <v>909</v>
      </c>
      <c r="E136" s="16">
        <v>736531.39337505819</v>
      </c>
      <c r="F136" s="16">
        <v>110162.95616930189</v>
      </c>
      <c r="G136" s="16">
        <v>6450.3367206310213</v>
      </c>
      <c r="H136" s="16">
        <v>77.603109493664689</v>
      </c>
      <c r="I136" s="16">
        <v>8292.2858883592708</v>
      </c>
      <c r="J136" s="16">
        <v>1485.4247371559079</v>
      </c>
      <c r="K136" s="95">
        <f t="shared" si="25"/>
        <v>862999.99999999988</v>
      </c>
    </row>
    <row r="137" spans="1:11" ht="31.5" customHeight="1">
      <c r="A137" s="80">
        <v>135</v>
      </c>
      <c r="B137" s="252"/>
      <c r="C137" s="110" t="s">
        <v>140</v>
      </c>
      <c r="D137" s="111">
        <v>910</v>
      </c>
      <c r="E137" s="16">
        <v>157889.11677217355</v>
      </c>
      <c r="F137" s="16">
        <v>23615.465690985922</v>
      </c>
      <c r="G137" s="16">
        <v>1382.7488914446569</v>
      </c>
      <c r="H137" s="16">
        <v>16.635660783694053</v>
      </c>
      <c r="I137" s="16">
        <v>1777.6047385242935</v>
      </c>
      <c r="J137" s="16">
        <v>318.42824608788294</v>
      </c>
      <c r="K137" s="95">
        <f t="shared" si="25"/>
        <v>185000.00000000003</v>
      </c>
    </row>
    <row r="138" spans="1:11" ht="16.5" thickBot="1">
      <c r="A138" s="80">
        <v>136</v>
      </c>
      <c r="B138" s="246" t="s">
        <v>141</v>
      </c>
      <c r="C138" s="253"/>
      <c r="D138" s="254"/>
      <c r="E138" s="28">
        <f>SUM(E134:E137)</f>
        <v>1391984.591650892</v>
      </c>
      <c r="F138" s="28">
        <f>SUM(F134:F137)</f>
        <v>208199.0515783678</v>
      </c>
      <c r="G138" s="28">
        <f t="shared" ref="G138:I138" si="26">SUM(G134:G137)</f>
        <v>12190.613199709382</v>
      </c>
      <c r="H138" s="28">
        <f t="shared" si="26"/>
        <v>146.66358236867569</v>
      </c>
      <c r="I138" s="28">
        <f t="shared" si="26"/>
        <v>15671.747721800661</v>
      </c>
      <c r="J138" s="28">
        <f>SUM(J134:J137)</f>
        <v>2807.3322668612814</v>
      </c>
      <c r="K138" s="28">
        <f t="shared" si="25"/>
        <v>1631000</v>
      </c>
    </row>
    <row r="139" spans="1:11" ht="15.6" customHeight="1" outlineLevel="1" thickTop="1">
      <c r="A139" s="80">
        <v>137</v>
      </c>
      <c r="B139" s="250" t="s">
        <v>142</v>
      </c>
      <c r="C139" s="112" t="s">
        <v>143</v>
      </c>
      <c r="D139" s="113">
        <v>920</v>
      </c>
      <c r="E139" s="16">
        <v>14501389.277508289</v>
      </c>
      <c r="F139" s="16">
        <v>2910764.6861711219</v>
      </c>
      <c r="G139" s="16">
        <v>3674063.4693242451</v>
      </c>
      <c r="H139" s="16">
        <v>1900009.946814497</v>
      </c>
      <c r="I139" s="16">
        <v>458149.02054090967</v>
      </c>
      <c r="J139" s="16">
        <v>253623.59964094005</v>
      </c>
      <c r="K139" s="95">
        <f t="shared" si="25"/>
        <v>23698000</v>
      </c>
    </row>
    <row r="140" spans="1:11" outlineLevel="1">
      <c r="A140" s="80">
        <v>138</v>
      </c>
      <c r="B140" s="251"/>
      <c r="C140" s="114" t="s">
        <v>144</v>
      </c>
      <c r="D140" s="97">
        <v>921</v>
      </c>
      <c r="E140" s="16">
        <v>2037313.1950728933</v>
      </c>
      <c r="F140" s="16">
        <v>421213.99612587952</v>
      </c>
      <c r="G140" s="16">
        <v>557145.33613598277</v>
      </c>
      <c r="H140" s="16">
        <v>272285.13780324976</v>
      </c>
      <c r="I140" s="16">
        <v>69640.755795409859</v>
      </c>
      <c r="J140" s="16">
        <v>45401.579066584847</v>
      </c>
      <c r="K140" s="95">
        <f t="shared" si="25"/>
        <v>3403000</v>
      </c>
    </row>
    <row r="141" spans="1:11" outlineLevel="1">
      <c r="A141" s="80">
        <v>139</v>
      </c>
      <c r="B141" s="251"/>
      <c r="C141" s="114" t="s">
        <v>145</v>
      </c>
      <c r="D141" s="97">
        <v>922</v>
      </c>
      <c r="E141" s="16">
        <v>-74960.638809302967</v>
      </c>
      <c r="F141" s="16">
        <v>-15044.045451558728</v>
      </c>
      <c r="G141" s="16">
        <v>-19224.580917608775</v>
      </c>
      <c r="H141" s="16">
        <v>-10185.606935438735</v>
      </c>
      <c r="I141" s="16">
        <v>-2362.7786599162755</v>
      </c>
      <c r="J141" s="16">
        <v>-1222.349226174525</v>
      </c>
      <c r="K141" s="95">
        <f t="shared" si="25"/>
        <v>-123000.00000000001</v>
      </c>
    </row>
    <row r="142" spans="1:11" outlineLevel="1">
      <c r="A142" s="80">
        <v>140</v>
      </c>
      <c r="B142" s="251"/>
      <c r="C142" s="114" t="s">
        <v>146</v>
      </c>
      <c r="D142" s="97">
        <v>923</v>
      </c>
      <c r="E142" s="16">
        <v>4311695.3470046399</v>
      </c>
      <c r="F142" s="16">
        <v>868472.30284277699</v>
      </c>
      <c r="G142" s="16">
        <v>1120583.3201534622</v>
      </c>
      <c r="H142" s="16">
        <v>593472.76295369118</v>
      </c>
      <c r="I142" s="16">
        <v>137173.30002758407</v>
      </c>
      <c r="J142" s="16">
        <v>71602.967017845556</v>
      </c>
      <c r="K142" s="95">
        <f t="shared" si="25"/>
        <v>7103000</v>
      </c>
    </row>
    <row r="143" spans="1:11" outlineLevel="1">
      <c r="A143" s="80">
        <v>141</v>
      </c>
      <c r="B143" s="251"/>
      <c r="C143" s="114" t="s">
        <v>147</v>
      </c>
      <c r="D143" s="97">
        <v>924</v>
      </c>
      <c r="E143" s="16">
        <v>1076266.5735484774</v>
      </c>
      <c r="F143" s="16">
        <v>252432.21900781812</v>
      </c>
      <c r="G143" s="16">
        <v>434338.36736239615</v>
      </c>
      <c r="H143" s="16">
        <v>209765.75668813914</v>
      </c>
      <c r="I143" s="16">
        <v>48337.874038216389</v>
      </c>
      <c r="J143" s="16">
        <v>36859.209354952909</v>
      </c>
      <c r="K143" s="95">
        <f t="shared" si="25"/>
        <v>2058000</v>
      </c>
    </row>
    <row r="144" spans="1:11" outlineLevel="1">
      <c r="A144" s="80">
        <v>142</v>
      </c>
      <c r="B144" s="251"/>
      <c r="C144" s="114" t="s">
        <v>148</v>
      </c>
      <c r="D144" s="97">
        <v>925</v>
      </c>
      <c r="E144" s="16">
        <v>2622288.3735184781</v>
      </c>
      <c r="F144" s="16">
        <v>574698.34394617437</v>
      </c>
      <c r="G144" s="16">
        <v>885898.325493671</v>
      </c>
      <c r="H144" s="16">
        <v>466230.37736575009</v>
      </c>
      <c r="I144" s="16">
        <v>100085.19355689554</v>
      </c>
      <c r="J144" s="16">
        <v>64799.386119031762</v>
      </c>
      <c r="K144" s="95">
        <f t="shared" si="25"/>
        <v>4714000</v>
      </c>
    </row>
    <row r="145" spans="1:11" outlineLevel="1">
      <c r="A145" s="80">
        <v>143</v>
      </c>
      <c r="B145" s="251"/>
      <c r="C145" s="114" t="s">
        <v>149</v>
      </c>
      <c r="D145" s="97">
        <v>926</v>
      </c>
      <c r="E145" s="16">
        <v>676728.35795237613</v>
      </c>
      <c r="F145" s="16">
        <v>151921.61736226891</v>
      </c>
      <c r="G145" s="16">
        <v>227918.72113143606</v>
      </c>
      <c r="H145" s="16">
        <v>101920.02868795503</v>
      </c>
      <c r="I145" s="16">
        <v>27821.771623414272</v>
      </c>
      <c r="J145" s="16">
        <v>23689.50324254985</v>
      </c>
      <c r="K145" s="95">
        <f t="shared" si="25"/>
        <v>1210000.0000000005</v>
      </c>
    </row>
    <row r="146" spans="1:11" outlineLevel="1">
      <c r="A146" s="80">
        <v>144</v>
      </c>
      <c r="B146" s="251"/>
      <c r="C146" s="114" t="s">
        <v>150</v>
      </c>
      <c r="D146" s="97">
        <v>927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95">
        <f t="shared" si="25"/>
        <v>0</v>
      </c>
    </row>
    <row r="147" spans="1:11" outlineLevel="1">
      <c r="A147" s="80">
        <v>145</v>
      </c>
      <c r="B147" s="251"/>
      <c r="C147" s="114" t="s">
        <v>151</v>
      </c>
      <c r="D147" s="97">
        <v>928</v>
      </c>
      <c r="E147" s="16">
        <v>2090582.7169842869</v>
      </c>
      <c r="F147" s="16">
        <v>527641.08134481648</v>
      </c>
      <c r="G147" s="16">
        <v>921311.7200966113</v>
      </c>
      <c r="H147" s="16">
        <v>591170.07991881948</v>
      </c>
      <c r="I147" s="16">
        <v>95824.497980223256</v>
      </c>
      <c r="J147" s="16">
        <v>33469.903675242487</v>
      </c>
      <c r="K147" s="95">
        <f t="shared" si="25"/>
        <v>4260000</v>
      </c>
    </row>
    <row r="148" spans="1:11" outlineLevel="1">
      <c r="A148" s="80">
        <v>146</v>
      </c>
      <c r="B148" s="251"/>
      <c r="C148" s="114" t="s">
        <v>152</v>
      </c>
      <c r="D148" s="97">
        <v>929</v>
      </c>
      <c r="E148" s="16">
        <v>0</v>
      </c>
      <c r="F148" s="16"/>
      <c r="G148" s="16"/>
      <c r="H148" s="16"/>
      <c r="I148" s="16"/>
      <c r="J148" s="16"/>
      <c r="K148" s="95">
        <f t="shared" si="25"/>
        <v>0</v>
      </c>
    </row>
    <row r="149" spans="1:11" outlineLevel="1">
      <c r="A149" s="80">
        <v>147</v>
      </c>
      <c r="B149" s="251"/>
      <c r="C149" s="114" t="s">
        <v>153</v>
      </c>
      <c r="D149" s="97">
        <v>930.1</v>
      </c>
      <c r="E149" s="16">
        <v>0</v>
      </c>
      <c r="F149" s="16">
        <v>1.1082443478110819E-10</v>
      </c>
      <c r="G149" s="16">
        <v>2.4383200194725729E-10</v>
      </c>
      <c r="H149" s="16">
        <v>1.9037743494241276E-10</v>
      </c>
      <c r="I149" s="16">
        <v>2.4881318318140101E-11</v>
      </c>
      <c r="J149" s="16">
        <v>3.2008779284481064E-12</v>
      </c>
      <c r="K149" s="95">
        <f t="shared" si="25"/>
        <v>5.7311606791736648E-10</v>
      </c>
    </row>
    <row r="150" spans="1:11" outlineLevel="1">
      <c r="A150" s="80">
        <v>148</v>
      </c>
      <c r="B150" s="251"/>
      <c r="C150" s="114" t="s">
        <v>154</v>
      </c>
      <c r="D150" s="97">
        <v>930.2</v>
      </c>
      <c r="E150" s="16">
        <v>1930933.5152237799</v>
      </c>
      <c r="F150" s="16">
        <v>400561.1439311289</v>
      </c>
      <c r="G150" s="16">
        <v>513900.24696227192</v>
      </c>
      <c r="H150" s="16">
        <v>230749.96163144757</v>
      </c>
      <c r="I150" s="16">
        <v>66904.607977026579</v>
      </c>
      <c r="J150" s="16">
        <v>49950.524274345342</v>
      </c>
      <c r="K150" s="95">
        <f t="shared" si="25"/>
        <v>3193000.0000000005</v>
      </c>
    </row>
    <row r="151" spans="1:11" outlineLevel="1">
      <c r="A151" s="80">
        <v>149</v>
      </c>
      <c r="B151" s="251"/>
      <c r="C151" s="114" t="s">
        <v>57</v>
      </c>
      <c r="D151" s="97">
        <v>931</v>
      </c>
      <c r="E151" s="16">
        <v>129809.88671854905</v>
      </c>
      <c r="F151" s="16">
        <v>26051.883586845601</v>
      </c>
      <c r="G151" s="16">
        <v>33291.347442688369</v>
      </c>
      <c r="H151" s="16">
        <v>17638.490058930493</v>
      </c>
      <c r="I151" s="16">
        <v>4091.6410940013557</v>
      </c>
      <c r="J151" s="16">
        <v>2116.751098985153</v>
      </c>
      <c r="K151" s="95">
        <f t="shared" si="25"/>
        <v>213000.00000000003</v>
      </c>
    </row>
    <row r="152" spans="1:11">
      <c r="A152" s="80">
        <v>150</v>
      </c>
      <c r="B152" s="252"/>
      <c r="C152" s="115" t="s">
        <v>351</v>
      </c>
      <c r="D152" s="111">
        <v>932</v>
      </c>
      <c r="E152" s="16">
        <v>5428463.757761864</v>
      </c>
      <c r="F152" s="16">
        <v>1098491.5157230229</v>
      </c>
      <c r="G152" s="16">
        <v>1433710.7657323433</v>
      </c>
      <c r="H152" s="16">
        <v>754043.01667028421</v>
      </c>
      <c r="I152" s="16">
        <v>174396.34863161109</v>
      </c>
      <c r="J152" s="16">
        <v>92894.595480876</v>
      </c>
      <c r="K152" s="95">
        <f t="shared" si="25"/>
        <v>8982000.0000000019</v>
      </c>
    </row>
    <row r="153" spans="1:11" ht="16.5" thickBot="1">
      <c r="A153" s="80">
        <v>151</v>
      </c>
      <c r="B153" s="246" t="s">
        <v>156</v>
      </c>
      <c r="C153" s="253"/>
      <c r="D153" s="254"/>
      <c r="E153" s="28">
        <f>SUM(E139:E152)</f>
        <v>34730510.362484328</v>
      </c>
      <c r="F153" s="28">
        <f>SUM(F139:F152)</f>
        <v>7217204.7445902955</v>
      </c>
      <c r="G153" s="28">
        <f t="shared" ref="G153:J153" si="27">SUM(G139:G152)</f>
        <v>9782937.0389174987</v>
      </c>
      <c r="H153" s="28">
        <f t="shared" si="27"/>
        <v>5127099.951657325</v>
      </c>
      <c r="I153" s="28">
        <f t="shared" si="27"/>
        <v>1180062.2326053758</v>
      </c>
      <c r="J153" s="28">
        <f t="shared" si="27"/>
        <v>673185.66974517948</v>
      </c>
      <c r="K153" s="28">
        <f t="shared" si="25"/>
        <v>58711000</v>
      </c>
    </row>
    <row r="154" spans="1:11" ht="15.75" customHeight="1" thickTop="1">
      <c r="A154" s="80">
        <v>152</v>
      </c>
      <c r="B154" s="250" t="s">
        <v>157</v>
      </c>
      <c r="C154" s="107" t="s">
        <v>158</v>
      </c>
      <c r="D154" s="108" t="s">
        <v>159</v>
      </c>
      <c r="E154" s="29">
        <v>7436103.0475229099</v>
      </c>
      <c r="F154" s="29">
        <v>1763893.4507813952</v>
      </c>
      <c r="G154" s="29">
        <v>3875252.412097164</v>
      </c>
      <c r="H154" s="29">
        <v>2680549.8718616986</v>
      </c>
      <c r="I154" s="29">
        <v>330461.05452281452</v>
      </c>
      <c r="J154" s="29">
        <v>27740.163214018299</v>
      </c>
      <c r="K154" s="95">
        <f t="shared" si="25"/>
        <v>16114000</v>
      </c>
    </row>
    <row r="155" spans="1:11" ht="15.75" customHeight="1" outlineLevel="1">
      <c r="A155" s="80">
        <v>153</v>
      </c>
      <c r="B155" s="251"/>
      <c r="C155" s="109" t="s">
        <v>160</v>
      </c>
      <c r="D155" s="103" t="s">
        <v>159</v>
      </c>
      <c r="E155" s="16">
        <v>2364103.0105783711</v>
      </c>
      <c r="F155" s="16">
        <v>560781.06915434333</v>
      </c>
      <c r="G155" s="16">
        <v>1232029.1738347877</v>
      </c>
      <c r="H155" s="16">
        <v>852206.59014195635</v>
      </c>
      <c r="I155" s="16">
        <v>105060.93969966356</v>
      </c>
      <c r="J155" s="16">
        <v>8819.2165908784755</v>
      </c>
      <c r="K155" s="95">
        <f t="shared" si="25"/>
        <v>5123000.0000000009</v>
      </c>
    </row>
    <row r="156" spans="1:11" ht="31.5" outlineLevel="1">
      <c r="A156" s="80">
        <v>154</v>
      </c>
      <c r="B156" s="251"/>
      <c r="C156" s="109" t="s">
        <v>161</v>
      </c>
      <c r="D156" s="103" t="s">
        <v>159</v>
      </c>
      <c r="E156" s="16">
        <v>3084455.3040612596</v>
      </c>
      <c r="F156" s="16">
        <v>731653.45817443496</v>
      </c>
      <c r="G156" s="16">
        <v>1607433.7298285617</v>
      </c>
      <c r="H156" s="16">
        <v>1111877.581204145</v>
      </c>
      <c r="I156" s="16">
        <v>137073.45714474944</v>
      </c>
      <c r="J156" s="16">
        <v>11506.46958684984</v>
      </c>
      <c r="K156" s="95">
        <f t="shared" si="25"/>
        <v>6684000.0000000009</v>
      </c>
    </row>
    <row r="157" spans="1:11" ht="15.75" customHeight="1" outlineLevel="1">
      <c r="A157" s="80">
        <v>155</v>
      </c>
      <c r="B157" s="251"/>
      <c r="C157" s="109" t="s">
        <v>162</v>
      </c>
      <c r="D157" s="103" t="s">
        <v>159</v>
      </c>
      <c r="E157" s="16">
        <v>5724864.4618231291</v>
      </c>
      <c r="F157" s="16">
        <v>1315806.1642913043</v>
      </c>
      <c r="G157" s="16">
        <v>2810776.0728710019</v>
      </c>
      <c r="H157" s="16">
        <v>1828985.3653276248</v>
      </c>
      <c r="I157" s="16">
        <v>221072.82698504312</v>
      </c>
      <c r="J157" s="16">
        <v>12495.10870189599</v>
      </c>
      <c r="K157" s="95">
        <f t="shared" si="25"/>
        <v>11913999.999999998</v>
      </c>
    </row>
    <row r="158" spans="1:11" ht="15.75" customHeight="1" outlineLevel="1">
      <c r="A158" s="80">
        <v>156</v>
      </c>
      <c r="B158" s="251"/>
      <c r="C158" s="109" t="s">
        <v>163</v>
      </c>
      <c r="D158" s="103" t="s">
        <v>159</v>
      </c>
      <c r="E158" s="16">
        <v>19064735.017115574</v>
      </c>
      <c r="F158" s="16">
        <v>4525217.9553185115</v>
      </c>
      <c r="G158" s="16">
        <v>5924854.882125116</v>
      </c>
      <c r="H158" s="16">
        <v>1069225.8721171685</v>
      </c>
      <c r="I158" s="16">
        <v>908989.36478989595</v>
      </c>
      <c r="J158" s="16">
        <v>1094976.9085337331</v>
      </c>
      <c r="K158" s="95">
        <f t="shared" si="25"/>
        <v>32588000</v>
      </c>
    </row>
    <row r="159" spans="1:11" ht="15.75" customHeight="1" outlineLevel="1">
      <c r="A159" s="80">
        <v>157</v>
      </c>
      <c r="B159" s="251"/>
      <c r="C159" s="109" t="s">
        <v>164</v>
      </c>
      <c r="D159" s="103" t="s">
        <v>159</v>
      </c>
      <c r="E159" s="16">
        <v>9487701.0161238108</v>
      </c>
      <c r="F159" s="16">
        <v>1904111.3787794004</v>
      </c>
      <c r="G159" s="16">
        <v>2433238.0140271015</v>
      </c>
      <c r="H159" s="16">
        <v>1289183.1607391073</v>
      </c>
      <c r="I159" s="16">
        <v>299054.78193151689</v>
      </c>
      <c r="J159" s="16">
        <v>154711.64839906504</v>
      </c>
      <c r="K159" s="95">
        <f t="shared" si="25"/>
        <v>15568000.000000002</v>
      </c>
    </row>
    <row r="160" spans="1:11" outlineLevel="1">
      <c r="A160" s="80">
        <v>158</v>
      </c>
      <c r="B160" s="252"/>
      <c r="C160" s="110" t="s">
        <v>165</v>
      </c>
      <c r="D160" s="111" t="s">
        <v>159</v>
      </c>
      <c r="E160" s="16"/>
      <c r="F160" s="16"/>
      <c r="G160" s="16"/>
      <c r="H160" s="16"/>
      <c r="I160" s="16"/>
      <c r="J160" s="16"/>
      <c r="K160" s="95">
        <f t="shared" si="25"/>
        <v>0</v>
      </c>
    </row>
    <row r="161" spans="1:11" ht="16.5" thickBot="1">
      <c r="A161" s="80">
        <v>159</v>
      </c>
      <c r="B161" s="246" t="s">
        <v>166</v>
      </c>
      <c r="C161" s="253"/>
      <c r="D161" s="254"/>
      <c r="E161" s="28">
        <f>SUM(E154:E160)</f>
        <v>47161961.857225053</v>
      </c>
      <c r="F161" s="28">
        <f>SUM(F154:F160)</f>
        <v>10801463.47649939</v>
      </c>
      <c r="G161" s="28">
        <f t="shared" ref="G161:I161" si="28">SUM(G154:G160)</f>
        <v>17883584.284783732</v>
      </c>
      <c r="H161" s="28">
        <f t="shared" si="28"/>
        <v>8832028.4413917009</v>
      </c>
      <c r="I161" s="28">
        <f t="shared" si="28"/>
        <v>2001712.4250736835</v>
      </c>
      <c r="J161" s="28">
        <f>SUM(J154:J160)</f>
        <v>1310249.5150264406</v>
      </c>
      <c r="K161" s="28">
        <f t="shared" si="25"/>
        <v>87991000</v>
      </c>
    </row>
    <row r="162" spans="1:11" ht="16.5" thickTop="1">
      <c r="A162" s="80">
        <v>160</v>
      </c>
      <c r="B162" s="250" t="s">
        <v>167</v>
      </c>
      <c r="C162" s="107" t="s">
        <v>168</v>
      </c>
      <c r="D162" s="108" t="s">
        <v>169</v>
      </c>
      <c r="E162" s="16">
        <v>15456686.716893861</v>
      </c>
      <c r="F162" s="16">
        <v>3312111.0900621312</v>
      </c>
      <c r="G162" s="16">
        <v>4817350.2253118614</v>
      </c>
      <c r="H162" s="16">
        <v>2345025.239207238</v>
      </c>
      <c r="I162" s="16">
        <v>569466.19489285292</v>
      </c>
      <c r="J162" s="16">
        <v>400360.53363205655</v>
      </c>
      <c r="K162" s="95">
        <f t="shared" si="25"/>
        <v>26901000</v>
      </c>
    </row>
    <row r="163" spans="1:11" ht="15.75" customHeight="1" outlineLevel="1">
      <c r="A163" s="80">
        <v>161</v>
      </c>
      <c r="B163" s="251"/>
      <c r="C163" s="109" t="s">
        <v>170</v>
      </c>
      <c r="D163" s="103" t="s">
        <v>169</v>
      </c>
      <c r="E163" s="16"/>
      <c r="F163" s="16"/>
      <c r="G163" s="16"/>
      <c r="H163" s="16"/>
      <c r="I163" s="16"/>
      <c r="J163" s="16"/>
      <c r="K163" s="95">
        <f t="shared" si="25"/>
        <v>0</v>
      </c>
    </row>
    <row r="164" spans="1:11" ht="15.75" customHeight="1" outlineLevel="1">
      <c r="A164" s="80">
        <v>162</v>
      </c>
      <c r="B164" s="251"/>
      <c r="C164" s="109" t="s">
        <v>171</v>
      </c>
      <c r="D164" s="103" t="s">
        <v>169</v>
      </c>
      <c r="E164" s="16"/>
      <c r="F164" s="16"/>
      <c r="G164" s="16"/>
      <c r="H164" s="16"/>
      <c r="I164" s="16"/>
      <c r="J164" s="16"/>
      <c r="K164" s="95">
        <f t="shared" si="25"/>
        <v>0</v>
      </c>
    </row>
    <row r="165" spans="1:11" ht="31.5" outlineLevel="1">
      <c r="A165" s="80">
        <v>163</v>
      </c>
      <c r="B165" s="251"/>
      <c r="C165" s="109" t="s">
        <v>172</v>
      </c>
      <c r="D165" s="103" t="s">
        <v>169</v>
      </c>
      <c r="E165" s="16">
        <v>0</v>
      </c>
      <c r="F165" s="16">
        <v>0</v>
      </c>
      <c r="G165" s="16">
        <v>0</v>
      </c>
      <c r="H165" s="16">
        <v>0</v>
      </c>
      <c r="I165" s="16">
        <v>0</v>
      </c>
      <c r="J165" s="16">
        <v>0</v>
      </c>
      <c r="K165" s="95">
        <f t="shared" si="25"/>
        <v>0</v>
      </c>
    </row>
    <row r="166" spans="1:11" ht="15.75" customHeight="1" outlineLevel="1">
      <c r="A166" s="80">
        <v>164</v>
      </c>
      <c r="B166" s="251"/>
      <c r="C166" s="109" t="s">
        <v>173</v>
      </c>
      <c r="D166" s="103" t="s">
        <v>169</v>
      </c>
      <c r="E166" s="16"/>
      <c r="F166" s="16"/>
      <c r="G166" s="16"/>
      <c r="H166" s="16"/>
      <c r="I166" s="16"/>
      <c r="J166" s="16"/>
      <c r="K166" s="95">
        <f t="shared" si="25"/>
        <v>0</v>
      </c>
    </row>
    <row r="167" spans="1:11" outlineLevel="1">
      <c r="A167" s="80">
        <v>165</v>
      </c>
      <c r="B167" s="251"/>
      <c r="C167" s="109" t="s">
        <v>174</v>
      </c>
      <c r="D167" s="103" t="s">
        <v>169</v>
      </c>
      <c r="E167" s="16"/>
      <c r="F167" s="16"/>
      <c r="G167" s="16"/>
      <c r="H167" s="16"/>
      <c r="I167" s="16"/>
      <c r="J167" s="16"/>
      <c r="K167" s="95">
        <f t="shared" si="25"/>
        <v>0</v>
      </c>
    </row>
    <row r="168" spans="1:11" ht="15.75" customHeight="1" outlineLevel="1">
      <c r="A168" s="80">
        <v>166</v>
      </c>
      <c r="B168" s="251"/>
      <c r="C168" s="109" t="s">
        <v>175</v>
      </c>
      <c r="D168" s="103" t="s">
        <v>169</v>
      </c>
      <c r="E168" s="16"/>
      <c r="F168" s="16"/>
      <c r="G168" s="16"/>
      <c r="H168" s="16"/>
      <c r="I168" s="16"/>
      <c r="J168" s="16"/>
      <c r="K168" s="95">
        <f t="shared" si="25"/>
        <v>0</v>
      </c>
    </row>
    <row r="169" spans="1:11" ht="15.75" customHeight="1" outlineLevel="1">
      <c r="A169" s="80">
        <v>167</v>
      </c>
      <c r="B169" s="251"/>
      <c r="C169" s="109" t="s">
        <v>176</v>
      </c>
      <c r="D169" s="103" t="s">
        <v>169</v>
      </c>
      <c r="E169" s="16"/>
      <c r="F169" s="16"/>
      <c r="G169" s="16"/>
      <c r="H169" s="16"/>
      <c r="I169" s="16"/>
      <c r="J169" s="16"/>
      <c r="K169" s="95">
        <f t="shared" si="25"/>
        <v>0</v>
      </c>
    </row>
    <row r="170" spans="1:11" ht="31.5" outlineLevel="1">
      <c r="A170" s="80">
        <v>168</v>
      </c>
      <c r="B170" s="251"/>
      <c r="C170" s="109" t="s">
        <v>177</v>
      </c>
      <c r="D170" s="103">
        <v>406</v>
      </c>
      <c r="E170" s="16">
        <v>14766.99128216043</v>
      </c>
      <c r="F170" s="16">
        <v>3502.8292432049561</v>
      </c>
      <c r="G170" s="16">
        <v>7695.6731529793515</v>
      </c>
      <c r="H170" s="16">
        <v>5323.1721422101518</v>
      </c>
      <c r="I170" s="16">
        <v>656.24635377498248</v>
      </c>
      <c r="J170" s="16">
        <v>55.087825670136887</v>
      </c>
      <c r="K170" s="95">
        <f t="shared" si="25"/>
        <v>32000.000000000007</v>
      </c>
    </row>
    <row r="171" spans="1:11" ht="31.5" customHeight="1" outlineLevel="1">
      <c r="A171" s="80">
        <v>169</v>
      </c>
      <c r="B171" s="252"/>
      <c r="C171" s="110" t="s">
        <v>178</v>
      </c>
      <c r="D171" s="111">
        <v>407</v>
      </c>
      <c r="E171" s="16">
        <v>353525.85214711895</v>
      </c>
      <c r="F171" s="16">
        <v>82917.483017145307</v>
      </c>
      <c r="G171" s="16">
        <v>142668.96809377056</v>
      </c>
      <c r="H171" s="16">
        <v>68902.648941293519</v>
      </c>
      <c r="I171" s="16">
        <v>15877.746768626959</v>
      </c>
      <c r="J171" s="16">
        <v>12107.301032044783</v>
      </c>
      <c r="K171" s="95">
        <f t="shared" si="25"/>
        <v>676000.00000000012</v>
      </c>
    </row>
    <row r="172" spans="1:11" ht="16.5" thickBot="1">
      <c r="A172" s="80">
        <v>170</v>
      </c>
      <c r="B172" s="246" t="s">
        <v>179</v>
      </c>
      <c r="C172" s="255"/>
      <c r="D172" s="256"/>
      <c r="E172" s="28">
        <f>SUM(E162:E171)</f>
        <v>15824979.560323142</v>
      </c>
      <c r="F172" s="28">
        <f>SUM(F162:F171)</f>
        <v>3398531.4023224814</v>
      </c>
      <c r="G172" s="28">
        <f t="shared" ref="G172:I172" si="29">SUM(G162:G171)</f>
        <v>4967714.8665586114</v>
      </c>
      <c r="H172" s="28">
        <f t="shared" si="29"/>
        <v>2419251.0602907413</v>
      </c>
      <c r="I172" s="28">
        <f t="shared" si="29"/>
        <v>586000.18801525491</v>
      </c>
      <c r="J172" s="28">
        <f>SUM(J162:J171)</f>
        <v>412522.9224897715</v>
      </c>
      <c r="K172" s="28">
        <f t="shared" si="25"/>
        <v>27609000.000000004</v>
      </c>
    </row>
    <row r="173" spans="1:11" ht="32.25" customHeight="1" thickTop="1">
      <c r="A173" s="80">
        <v>171</v>
      </c>
      <c r="B173" s="116" t="s">
        <v>180</v>
      </c>
      <c r="C173" s="117" t="s">
        <v>181</v>
      </c>
      <c r="D173" s="118" t="s">
        <v>182</v>
      </c>
      <c r="E173" s="16">
        <v>3096944.8038376411</v>
      </c>
      <c r="F173" s="16">
        <v>462221.73735513806</v>
      </c>
      <c r="G173" s="16">
        <v>-411024.51801686542</v>
      </c>
      <c r="H173" s="16">
        <v>-320642.84314559039</v>
      </c>
      <c r="I173" s="16">
        <v>20885.278259284602</v>
      </c>
      <c r="J173" s="16">
        <v>-3384.4582896090319</v>
      </c>
      <c r="K173" s="50">
        <f t="shared" si="25"/>
        <v>2844999.9999999995</v>
      </c>
    </row>
    <row r="174" spans="1:11" s="119" customFormat="1" ht="16.5" thickBot="1">
      <c r="A174" s="80">
        <v>172</v>
      </c>
      <c r="B174" s="246" t="s">
        <v>183</v>
      </c>
      <c r="C174" s="246"/>
      <c r="D174" s="247"/>
      <c r="E174" s="28">
        <f>E173</f>
        <v>3096944.8038376411</v>
      </c>
      <c r="F174" s="28">
        <f>F173</f>
        <v>462221.73735513806</v>
      </c>
      <c r="G174" s="28">
        <f t="shared" ref="G174:I174" si="30">G173</f>
        <v>-411024.51801686542</v>
      </c>
      <c r="H174" s="28">
        <f t="shared" si="30"/>
        <v>-320642.84314559039</v>
      </c>
      <c r="I174" s="28">
        <f t="shared" si="30"/>
        <v>20885.278259284602</v>
      </c>
      <c r="J174" s="28">
        <f>J173</f>
        <v>-3384.4582896090319</v>
      </c>
      <c r="K174" s="28">
        <f t="shared" si="25"/>
        <v>2844999.9999999995</v>
      </c>
    </row>
    <row r="175" spans="1:11" ht="16.5" outlineLevel="1" thickTop="1">
      <c r="A175" s="80">
        <v>173</v>
      </c>
      <c r="B175" s="232" t="s">
        <v>184</v>
      </c>
      <c r="C175" s="107" t="s">
        <v>185</v>
      </c>
      <c r="D175" s="120">
        <v>408.1</v>
      </c>
      <c r="E175" s="16">
        <v>22593392.089764886</v>
      </c>
      <c r="F175" s="16">
        <v>6294529.1861346271</v>
      </c>
      <c r="G175" s="16">
        <v>11320691.876552178</v>
      </c>
      <c r="H175" s="16">
        <v>6042723.2173257116</v>
      </c>
      <c r="I175" s="16">
        <v>1099634.395432869</v>
      </c>
      <c r="J175" s="16">
        <v>628029.23478973354</v>
      </c>
      <c r="K175" s="95">
        <f t="shared" si="25"/>
        <v>47979000.000000007</v>
      </c>
    </row>
    <row r="176" spans="1:11" ht="31.5" outlineLevel="1">
      <c r="A176" s="80">
        <v>174</v>
      </c>
      <c r="B176" s="233"/>
      <c r="C176" s="109" t="s">
        <v>186</v>
      </c>
      <c r="D176" s="121">
        <v>409.1</v>
      </c>
      <c r="E176" s="16">
        <v>-317030.36942434101</v>
      </c>
      <c r="F176" s="16">
        <v>784336.10217120964</v>
      </c>
      <c r="G176" s="16">
        <v>1342422.4761375233</v>
      </c>
      <c r="H176" s="16">
        <v>496272.76830620127</v>
      </c>
      <c r="I176" s="16">
        <v>69131.668520639185</v>
      </c>
      <c r="J176" s="16">
        <v>73867.354288769464</v>
      </c>
      <c r="K176" s="95">
        <f t="shared" si="25"/>
        <v>2449000.0000000019</v>
      </c>
    </row>
    <row r="177" spans="1:11" ht="31.5" outlineLevel="1">
      <c r="A177" s="80">
        <v>175</v>
      </c>
      <c r="B177" s="233"/>
      <c r="C177" s="109" t="s">
        <v>187</v>
      </c>
      <c r="D177" s="121">
        <v>409.1</v>
      </c>
      <c r="E177" s="16">
        <v>-10152.306506485296</v>
      </c>
      <c r="F177" s="16">
        <v>-2408.1951047034072</v>
      </c>
      <c r="G177" s="16">
        <v>-5290.7752926733037</v>
      </c>
      <c r="H177" s="16">
        <v>-3659.6808477694794</v>
      </c>
      <c r="I177" s="16">
        <v>-451.1693682203005</v>
      </c>
      <c r="J177" s="16">
        <v>-37.87288014821911</v>
      </c>
      <c r="K177" s="95">
        <f t="shared" si="25"/>
        <v>-22000.000000000004</v>
      </c>
    </row>
    <row r="178" spans="1:11" ht="31.5" outlineLevel="1">
      <c r="A178" s="80">
        <v>176</v>
      </c>
      <c r="B178" s="233"/>
      <c r="C178" s="109" t="s">
        <v>188</v>
      </c>
      <c r="D178" s="121">
        <v>410.1</v>
      </c>
      <c r="E178" s="16">
        <v>-863063.07592980051</v>
      </c>
      <c r="F178" s="16">
        <v>2135226.1303288913</v>
      </c>
      <c r="G178" s="16">
        <v>3654524.5603956175</v>
      </c>
      <c r="H178" s="16">
        <v>1351021.0478960571</v>
      </c>
      <c r="I178" s="16">
        <v>188199.60556435341</v>
      </c>
      <c r="J178" s="16">
        <v>201091.73174488608</v>
      </c>
      <c r="K178" s="95">
        <f t="shared" si="25"/>
        <v>6667000.0000000056</v>
      </c>
    </row>
    <row r="179" spans="1:11" ht="31.5" customHeight="1" outlineLevel="1">
      <c r="A179" s="80">
        <v>177</v>
      </c>
      <c r="B179" s="233"/>
      <c r="C179" s="109" t="s">
        <v>189</v>
      </c>
      <c r="D179" s="121">
        <v>411.1</v>
      </c>
      <c r="E179" s="16"/>
      <c r="F179" s="16"/>
      <c r="G179" s="16"/>
      <c r="H179" s="16"/>
      <c r="I179" s="16"/>
      <c r="J179" s="16"/>
      <c r="K179" s="95">
        <f t="shared" si="25"/>
        <v>0</v>
      </c>
    </row>
    <row r="180" spans="1:11">
      <c r="A180" s="80">
        <v>178</v>
      </c>
      <c r="B180" s="234"/>
      <c r="C180" s="110" t="s">
        <v>190</v>
      </c>
      <c r="D180" s="122">
        <v>411.4</v>
      </c>
      <c r="E180" s="16">
        <v>41166.050419330517</v>
      </c>
      <c r="F180" s="16">
        <v>-101845.19415698027</v>
      </c>
      <c r="G180" s="16">
        <v>-174312.10592557469</v>
      </c>
      <c r="H180" s="16">
        <v>-64440.481960543897</v>
      </c>
      <c r="I180" s="16">
        <v>-8976.6723518020663</v>
      </c>
      <c r="J180" s="16">
        <v>-9591.5960244298458</v>
      </c>
      <c r="K180" s="95">
        <f t="shared" si="25"/>
        <v>-318000.00000000023</v>
      </c>
    </row>
    <row r="181" spans="1:11" ht="16.5" thickBot="1">
      <c r="A181" s="80">
        <v>179</v>
      </c>
      <c r="B181" s="246" t="s">
        <v>191</v>
      </c>
      <c r="C181" s="246"/>
      <c r="D181" s="247"/>
      <c r="E181" s="28">
        <f>SUM(E175:E180)</f>
        <v>21444312.38832359</v>
      </c>
      <c r="F181" s="28">
        <f>SUM(F175:F180)</f>
        <v>9109838.0293730441</v>
      </c>
      <c r="G181" s="28">
        <f t="shared" ref="G181:I181" si="31">SUM(G175:G180)</f>
        <v>16138036.031867068</v>
      </c>
      <c r="H181" s="28">
        <f t="shared" si="31"/>
        <v>7821916.8707196563</v>
      </c>
      <c r="I181" s="28">
        <f t="shared" si="31"/>
        <v>1347537.8277978392</v>
      </c>
      <c r="J181" s="28">
        <f>SUM(J175:J180)</f>
        <v>893358.85191881098</v>
      </c>
      <c r="K181" s="28">
        <f t="shared" si="25"/>
        <v>56755000</v>
      </c>
    </row>
    <row r="182" spans="1:11" ht="15.6" customHeight="1" outlineLevel="1" thickTop="1">
      <c r="A182" s="80">
        <v>180</v>
      </c>
      <c r="B182" s="232" t="s">
        <v>192</v>
      </c>
      <c r="C182" s="87" t="s">
        <v>193</v>
      </c>
      <c r="D182" s="97">
        <v>411.6</v>
      </c>
      <c r="E182" s="16">
        <v>-32989.607097861575</v>
      </c>
      <c r="F182" s="16">
        <v>-8025.2253281515423</v>
      </c>
      <c r="G182" s="16">
        <v>-11029.067195552339</v>
      </c>
      <c r="H182" s="16">
        <v>-1963.3872888562296</v>
      </c>
      <c r="I182" s="16">
        <v>-1683.3641307947707</v>
      </c>
      <c r="J182" s="16">
        <v>-2309.3489587835461</v>
      </c>
      <c r="K182" s="95">
        <f t="shared" si="25"/>
        <v>-58000.000000000007</v>
      </c>
    </row>
    <row r="183" spans="1:11" outlineLevel="1">
      <c r="A183" s="80">
        <v>181</v>
      </c>
      <c r="B183" s="233"/>
      <c r="C183" s="87" t="s">
        <v>194</v>
      </c>
      <c r="D183" s="97">
        <v>411.7</v>
      </c>
      <c r="E183" s="16"/>
      <c r="K183" s="95">
        <f t="shared" si="25"/>
        <v>0</v>
      </c>
    </row>
    <row r="184" spans="1:11" outlineLevel="1">
      <c r="A184" s="80">
        <v>182</v>
      </c>
      <c r="B184" s="233"/>
      <c r="C184" s="87" t="s">
        <v>195</v>
      </c>
      <c r="D184" s="97">
        <v>411.8</v>
      </c>
      <c r="E184" s="16"/>
      <c r="K184" s="95">
        <f t="shared" si="25"/>
        <v>0</v>
      </c>
    </row>
    <row r="185" spans="1:11" outlineLevel="1">
      <c r="A185" s="80">
        <v>183</v>
      </c>
      <c r="B185" s="233"/>
      <c r="C185" s="87" t="s">
        <v>196</v>
      </c>
      <c r="D185" s="97">
        <v>411.9</v>
      </c>
      <c r="E185" s="16"/>
      <c r="K185" s="95">
        <f t="shared" si="25"/>
        <v>0</v>
      </c>
    </row>
    <row r="186" spans="1:11" outlineLevel="1">
      <c r="A186" s="80">
        <v>184</v>
      </c>
      <c r="B186" s="233"/>
      <c r="C186" s="87" t="s">
        <v>197</v>
      </c>
      <c r="D186" s="97">
        <v>412</v>
      </c>
      <c r="E186" s="16"/>
      <c r="K186" s="95">
        <f t="shared" si="25"/>
        <v>0</v>
      </c>
    </row>
    <row r="187" spans="1:11" outlineLevel="1">
      <c r="A187" s="80">
        <v>185</v>
      </c>
      <c r="B187" s="233"/>
      <c r="C187" s="87" t="s">
        <v>198</v>
      </c>
      <c r="D187" s="97">
        <v>413</v>
      </c>
      <c r="E187" s="16"/>
      <c r="K187" s="95">
        <f t="shared" si="25"/>
        <v>0</v>
      </c>
    </row>
    <row r="188" spans="1:11">
      <c r="A188" s="80">
        <v>186</v>
      </c>
      <c r="B188" s="234"/>
      <c r="C188" s="87" t="s">
        <v>199</v>
      </c>
      <c r="D188" s="97">
        <v>414</v>
      </c>
      <c r="E188" s="16"/>
      <c r="K188" s="95">
        <f t="shared" si="25"/>
        <v>0</v>
      </c>
    </row>
    <row r="189" spans="1:11" ht="16.5" thickBot="1">
      <c r="A189" s="80">
        <v>187</v>
      </c>
      <c r="B189" s="246" t="s">
        <v>200</v>
      </c>
      <c r="C189" s="246"/>
      <c r="D189" s="247"/>
      <c r="E189" s="28">
        <f>SUM(E182:E188)</f>
        <v>-32989.607097861575</v>
      </c>
      <c r="F189" s="28">
        <f>SUM(F182:F188)</f>
        <v>-8025.2253281515423</v>
      </c>
      <c r="G189" s="28">
        <f t="shared" ref="G189:J189" si="32">SUM(G182:G188)</f>
        <v>-11029.067195552339</v>
      </c>
      <c r="H189" s="28">
        <f t="shared" si="32"/>
        <v>-1963.3872888562296</v>
      </c>
      <c r="I189" s="28">
        <f t="shared" si="32"/>
        <v>-1683.3641307947707</v>
      </c>
      <c r="J189" s="28">
        <f t="shared" si="32"/>
        <v>-2309.3489587835461</v>
      </c>
      <c r="K189" s="28">
        <f t="shared" si="25"/>
        <v>-58000.000000000007</v>
      </c>
    </row>
    <row r="190" spans="1:11" ht="16.5" thickTop="1">
      <c r="A190" s="80">
        <v>188</v>
      </c>
      <c r="B190" s="257" t="s">
        <v>201</v>
      </c>
      <c r="C190" s="257"/>
      <c r="D190" s="258"/>
      <c r="E190" s="50">
        <f>E76+E104+E127+E133+E138+E153+E161+E172+E174+E181+E189</f>
        <v>245890786.47536838</v>
      </c>
      <c r="F190" s="50">
        <f>F76+F104+F127+F133+F138+F153+F161+F172+F174+F181+F189</f>
        <v>60816569.705224395</v>
      </c>
      <c r="G190" s="50">
        <f t="shared" ref="G190:J190" si="33">G76+G104+G127+G133+G138+G153+G161+G172+G174+G181+G189</f>
        <v>108063099.70420891</v>
      </c>
      <c r="H190" s="50">
        <f t="shared" si="33"/>
        <v>65613036.10036999</v>
      </c>
      <c r="I190" s="50">
        <f t="shared" si="33"/>
        <v>11221341.445210136</v>
      </c>
      <c r="J190" s="50">
        <f t="shared" si="33"/>
        <v>4336166.5696182372</v>
      </c>
      <c r="K190" s="50">
        <f t="shared" si="25"/>
        <v>495941000.00000006</v>
      </c>
    </row>
    <row r="191" spans="1:11" ht="16.5" thickBot="1">
      <c r="A191" s="80">
        <v>189</v>
      </c>
      <c r="B191" s="239" t="s">
        <v>202</v>
      </c>
      <c r="C191" s="239"/>
      <c r="D191" s="240"/>
      <c r="E191" s="28">
        <f>E25-E190</f>
        <v>17109404.645363152</v>
      </c>
      <c r="F191" s="28">
        <f>F25-F190</f>
        <v>24853800.007656753</v>
      </c>
      <c r="G191" s="28">
        <f t="shared" ref="G191:J191" si="34">G25-G190</f>
        <v>42202713.328888595</v>
      </c>
      <c r="H191" s="28">
        <f t="shared" si="34"/>
        <v>16575174.941659197</v>
      </c>
      <c r="I191" s="28">
        <f t="shared" si="34"/>
        <v>2768363.1716560479</v>
      </c>
      <c r="J191" s="28">
        <f t="shared" si="34"/>
        <v>2621543.904776196</v>
      </c>
      <c r="K191" s="28">
        <f t="shared" si="25"/>
        <v>106130999.99999994</v>
      </c>
    </row>
    <row r="192" spans="1:11" ht="16.5" thickTop="1">
      <c r="A192" s="74">
        <v>190</v>
      </c>
      <c r="B192" s="123"/>
      <c r="C192" s="124"/>
      <c r="D192" s="125"/>
      <c r="E192" s="29"/>
      <c r="K192" s="95"/>
    </row>
    <row r="193" spans="1:11">
      <c r="A193" s="74">
        <v>192</v>
      </c>
      <c r="B193" s="123"/>
      <c r="C193" s="124"/>
      <c r="D193" s="125"/>
      <c r="E193" s="16"/>
      <c r="K193" s="95"/>
    </row>
    <row r="194" spans="1:11" outlineLevel="1">
      <c r="A194" s="80">
        <v>193</v>
      </c>
      <c r="B194" s="250" t="s">
        <v>203</v>
      </c>
      <c r="C194" s="107" t="s">
        <v>204</v>
      </c>
      <c r="D194" s="108">
        <v>301</v>
      </c>
      <c r="E194" s="16"/>
      <c r="F194" s="16"/>
      <c r="G194" s="16"/>
      <c r="H194" s="16"/>
      <c r="I194" s="16"/>
      <c r="J194" s="16"/>
      <c r="K194" s="95">
        <f t="shared" si="25"/>
        <v>0</v>
      </c>
    </row>
    <row r="195" spans="1:11" outlineLevel="1">
      <c r="A195" s="80">
        <v>194</v>
      </c>
      <c r="B195" s="251"/>
      <c r="C195" s="109" t="s">
        <v>205</v>
      </c>
      <c r="D195" s="103">
        <v>302</v>
      </c>
      <c r="E195" s="16">
        <v>13532383.600855753</v>
      </c>
      <c r="F195" s="16">
        <v>3210231.8831218933</v>
      </c>
      <c r="G195" s="16">
        <v>7014212.5366828972</v>
      </c>
      <c r="H195" s="16">
        <v>4817701.9305488262</v>
      </c>
      <c r="I195" s="16">
        <v>601917.90864992258</v>
      </c>
      <c r="J195" s="16">
        <v>62552.140140715834</v>
      </c>
      <c r="K195" s="95">
        <f t="shared" si="25"/>
        <v>29239000.000000004</v>
      </c>
    </row>
    <row r="196" spans="1:11" outlineLevel="1">
      <c r="A196" s="80">
        <v>195</v>
      </c>
      <c r="B196" s="251"/>
      <c r="C196" s="110" t="s">
        <v>206</v>
      </c>
      <c r="D196" s="111">
        <v>303</v>
      </c>
      <c r="E196" s="16">
        <v>101227740.31277463</v>
      </c>
      <c r="F196" s="16">
        <v>21569244.350487784</v>
      </c>
      <c r="G196" s="16">
        <v>31092498.194553375</v>
      </c>
      <c r="H196" s="16">
        <v>15162540.725378612</v>
      </c>
      <c r="I196" s="16">
        <v>3671694.1231823303</v>
      </c>
      <c r="J196" s="16">
        <v>2549282.2936232807</v>
      </c>
      <c r="K196" s="95">
        <f t="shared" si="25"/>
        <v>175273000</v>
      </c>
    </row>
    <row r="197" spans="1:11">
      <c r="A197" s="80">
        <v>196</v>
      </c>
      <c r="B197" s="233"/>
      <c r="C197" s="259" t="s">
        <v>207</v>
      </c>
      <c r="D197" s="260"/>
      <c r="E197" s="22">
        <f>SUM(E194:E196)</f>
        <v>114760123.91363038</v>
      </c>
      <c r="F197" s="22">
        <f t="shared" ref="F197:I197" si="35">SUM(F194:F196)</f>
        <v>24779476.233609676</v>
      </c>
      <c r="G197" s="22">
        <f t="shared" si="35"/>
        <v>38106710.731236272</v>
      </c>
      <c r="H197" s="22">
        <f t="shared" si="35"/>
        <v>19980242.655927438</v>
      </c>
      <c r="I197" s="22">
        <f t="shared" si="35"/>
        <v>4273612.0318322526</v>
      </c>
      <c r="J197" s="22">
        <f>SUM(J194:J196)</f>
        <v>2611834.4337639967</v>
      </c>
      <c r="K197" s="22">
        <f t="shared" ref="K197:K260" si="36">SUM(E197:J197)</f>
        <v>204512000.00000003</v>
      </c>
    </row>
    <row r="198" spans="1:11" outlineLevel="1">
      <c r="A198" s="80">
        <v>197</v>
      </c>
      <c r="B198" s="251"/>
      <c r="C198" s="107" t="s">
        <v>208</v>
      </c>
      <c r="D198" s="108">
        <v>310</v>
      </c>
      <c r="E198" s="16">
        <v>1083989.453806089</v>
      </c>
      <c r="F198" s="16">
        <v>257129.55913401372</v>
      </c>
      <c r="G198" s="16">
        <v>564910.50738589035</v>
      </c>
      <c r="H198" s="16">
        <v>390754.10506411386</v>
      </c>
      <c r="I198" s="16">
        <v>48172.583906794796</v>
      </c>
      <c r="J198" s="16">
        <v>4043.7907030984852</v>
      </c>
      <c r="K198" s="95">
        <f t="shared" si="36"/>
        <v>2349000</v>
      </c>
    </row>
    <row r="199" spans="1:11" outlineLevel="1">
      <c r="A199" s="80">
        <v>198</v>
      </c>
      <c r="B199" s="251"/>
      <c r="C199" s="109" t="s">
        <v>209</v>
      </c>
      <c r="D199" s="103">
        <v>311</v>
      </c>
      <c r="E199" s="16">
        <v>42160221.579045594</v>
      </c>
      <c r="F199" s="16">
        <v>10000686.952763997</v>
      </c>
      <c r="G199" s="16">
        <v>21971387.341542073</v>
      </c>
      <c r="H199" s="16">
        <v>15197822.815139424</v>
      </c>
      <c r="I199" s="16">
        <v>1873603.8477261299</v>
      </c>
      <c r="J199" s="16">
        <v>157277.46378279297</v>
      </c>
      <c r="K199" s="95">
        <f t="shared" si="36"/>
        <v>91361000.000000015</v>
      </c>
    </row>
    <row r="200" spans="1:11" outlineLevel="1">
      <c r="A200" s="80">
        <v>199</v>
      </c>
      <c r="B200" s="251"/>
      <c r="C200" s="109" t="s">
        <v>210</v>
      </c>
      <c r="D200" s="103">
        <v>312</v>
      </c>
      <c r="E200" s="16">
        <v>58169486.002817765</v>
      </c>
      <c r="F200" s="16">
        <v>13798191.706053568</v>
      </c>
      <c r="G200" s="16">
        <v>30314458.998515811</v>
      </c>
      <c r="H200" s="16">
        <v>20968806.813813005</v>
      </c>
      <c r="I200" s="16">
        <v>2585056.9260124327</v>
      </c>
      <c r="J200" s="16">
        <v>216999.55278743012</v>
      </c>
      <c r="K200" s="95">
        <f t="shared" si="36"/>
        <v>126053000</v>
      </c>
    </row>
    <row r="201" spans="1:11" ht="15.75" customHeight="1" outlineLevel="1">
      <c r="A201" s="80">
        <v>200</v>
      </c>
      <c r="B201" s="251"/>
      <c r="C201" s="109" t="s">
        <v>211</v>
      </c>
      <c r="D201" s="103">
        <v>313</v>
      </c>
      <c r="E201" s="16">
        <v>2307.342387837567</v>
      </c>
      <c r="F201" s="16">
        <v>547.31706925077424</v>
      </c>
      <c r="G201" s="16">
        <v>1202.4489301530234</v>
      </c>
      <c r="H201" s="16">
        <v>831.74564722033608</v>
      </c>
      <c r="I201" s="16">
        <v>102.53849277734099</v>
      </c>
      <c r="J201" s="16">
        <v>8.6074727609588866</v>
      </c>
      <c r="K201" s="95">
        <f t="shared" si="36"/>
        <v>5000</v>
      </c>
    </row>
    <row r="202" spans="1:11" outlineLevel="1">
      <c r="A202" s="80">
        <v>201</v>
      </c>
      <c r="B202" s="251"/>
      <c r="C202" s="109" t="s">
        <v>212</v>
      </c>
      <c r="D202" s="103">
        <v>314</v>
      </c>
      <c r="E202" s="16">
        <v>17283840.358813647</v>
      </c>
      <c r="F202" s="16">
        <v>4099842.7023436995</v>
      </c>
      <c r="G202" s="16">
        <v>9007304.4459902681</v>
      </c>
      <c r="H202" s="16">
        <v>6230440.294198093</v>
      </c>
      <c r="I202" s="16">
        <v>768095.3416965059</v>
      </c>
      <c r="J202" s="16">
        <v>64476.856957790827</v>
      </c>
      <c r="K202" s="95">
        <f t="shared" si="36"/>
        <v>37454000.000000007</v>
      </c>
    </row>
    <row r="203" spans="1:11" outlineLevel="1">
      <c r="A203" s="80">
        <v>202</v>
      </c>
      <c r="B203" s="251"/>
      <c r="C203" s="109" t="s">
        <v>213</v>
      </c>
      <c r="D203" s="103">
        <v>315</v>
      </c>
      <c r="E203" s="16">
        <v>8931722.3833192214</v>
      </c>
      <c r="F203" s="16">
        <v>2118664.3750697472</v>
      </c>
      <c r="G203" s="16">
        <v>4654679.8086223537</v>
      </c>
      <c r="H203" s="16">
        <v>3219687.4003899209</v>
      </c>
      <c r="I203" s="16">
        <v>396926.50554108695</v>
      </c>
      <c r="J203" s="16">
        <v>33319.527057671854</v>
      </c>
      <c r="K203" s="95">
        <f t="shared" si="36"/>
        <v>19355000</v>
      </c>
    </row>
    <row r="204" spans="1:11" ht="15.75" customHeight="1" outlineLevel="1">
      <c r="A204" s="80">
        <v>203</v>
      </c>
      <c r="B204" s="251"/>
      <c r="C204" s="109" t="s">
        <v>214</v>
      </c>
      <c r="D204" s="103">
        <v>316</v>
      </c>
      <c r="E204" s="16">
        <v>9759596.8320753407</v>
      </c>
      <c r="F204" s="16">
        <v>2315041.7395169246</v>
      </c>
      <c r="G204" s="16">
        <v>5086118.4847612586</v>
      </c>
      <c r="H204" s="16">
        <v>3518117.7386125773</v>
      </c>
      <c r="I204" s="16">
        <v>433717.31674959691</v>
      </c>
      <c r="J204" s="16">
        <v>36407.888284303903</v>
      </c>
      <c r="K204" s="95">
        <f t="shared" si="36"/>
        <v>21149000</v>
      </c>
    </row>
    <row r="205" spans="1:11" ht="31.5" outlineLevel="1">
      <c r="A205" s="80">
        <v>204</v>
      </c>
      <c r="B205" s="251"/>
      <c r="C205" s="110" t="s">
        <v>215</v>
      </c>
      <c r="D205" s="111">
        <v>317</v>
      </c>
      <c r="E205" s="16">
        <v>0</v>
      </c>
      <c r="F205" s="16">
        <v>0</v>
      </c>
      <c r="G205" s="16">
        <v>0</v>
      </c>
      <c r="H205" s="16">
        <v>0</v>
      </c>
      <c r="I205" s="16">
        <v>0</v>
      </c>
      <c r="J205" s="16">
        <v>0</v>
      </c>
      <c r="K205" s="95">
        <f t="shared" si="36"/>
        <v>0</v>
      </c>
    </row>
    <row r="206" spans="1:11">
      <c r="A206" s="80">
        <v>205</v>
      </c>
      <c r="B206" s="233"/>
      <c r="C206" s="259" t="s">
        <v>216</v>
      </c>
      <c r="D206" s="260"/>
      <c r="E206" s="22">
        <f>SUM(E198:E205)</f>
        <v>137391163.95226547</v>
      </c>
      <c r="F206" s="22">
        <f t="shared" ref="F206:I206" si="37">SUM(F198:F205)</f>
        <v>32590104.351951204</v>
      </c>
      <c r="G206" s="22">
        <f t="shared" si="37"/>
        <v>71600062.035747811</v>
      </c>
      <c r="H206" s="22">
        <f t="shared" si="37"/>
        <v>49526460.912864357</v>
      </c>
      <c r="I206" s="22">
        <f t="shared" si="37"/>
        <v>6105675.0601253239</v>
      </c>
      <c r="J206" s="22">
        <f>SUM(J198:J205)</f>
        <v>512533.6870458491</v>
      </c>
      <c r="K206" s="22">
        <f t="shared" si="36"/>
        <v>297726000.00000006</v>
      </c>
    </row>
    <row r="207" spans="1:11" outlineLevel="1">
      <c r="A207" s="80">
        <v>206</v>
      </c>
      <c r="B207" s="251"/>
      <c r="C207" s="107" t="s">
        <v>208</v>
      </c>
      <c r="D207" s="108">
        <v>330</v>
      </c>
      <c r="E207" s="16">
        <v>19390443.958909348</v>
      </c>
      <c r="F207" s="16">
        <v>4599543.1865696562</v>
      </c>
      <c r="G207" s="16">
        <v>10105140.319219977</v>
      </c>
      <c r="H207" s="16">
        <v>6989824.0701102605</v>
      </c>
      <c r="I207" s="16">
        <v>861712.98560221819</v>
      </c>
      <c r="J207" s="16">
        <v>72335.479588546295</v>
      </c>
      <c r="K207" s="95">
        <f t="shared" si="36"/>
        <v>42019000.000000007</v>
      </c>
    </row>
    <row r="208" spans="1:11" outlineLevel="1">
      <c r="A208" s="80">
        <v>207</v>
      </c>
      <c r="B208" s="251"/>
      <c r="C208" s="109" t="s">
        <v>209</v>
      </c>
      <c r="D208" s="103">
        <v>331</v>
      </c>
      <c r="E208" s="16">
        <v>30823325.490644492</v>
      </c>
      <c r="F208" s="16">
        <v>7311499.2647072431</v>
      </c>
      <c r="G208" s="16">
        <v>16063274.768128209</v>
      </c>
      <c r="H208" s="16">
        <v>11111123.752087025</v>
      </c>
      <c r="I208" s="16">
        <v>1369791.2173139427</v>
      </c>
      <c r="J208" s="16">
        <v>114985.50711909757</v>
      </c>
      <c r="K208" s="95">
        <f t="shared" si="36"/>
        <v>66794000.000000015</v>
      </c>
    </row>
    <row r="209" spans="1:11" outlineLevel="1">
      <c r="A209" s="80">
        <v>208</v>
      </c>
      <c r="B209" s="251"/>
      <c r="C209" s="109" t="s">
        <v>217</v>
      </c>
      <c r="D209" s="103">
        <v>332</v>
      </c>
      <c r="E209" s="16">
        <v>58368840.385126933</v>
      </c>
      <c r="F209" s="16">
        <v>13845479.900836835</v>
      </c>
      <c r="G209" s="16">
        <v>30418350.586081032</v>
      </c>
      <c r="H209" s="16">
        <v>21040669.637732841</v>
      </c>
      <c r="I209" s="16">
        <v>2593916.251788395</v>
      </c>
      <c r="J209" s="16">
        <v>217743.23843397698</v>
      </c>
      <c r="K209" s="95">
        <f t="shared" si="36"/>
        <v>126485000</v>
      </c>
    </row>
    <row r="210" spans="1:11" ht="15.75" customHeight="1" outlineLevel="1">
      <c r="A210" s="80">
        <v>209</v>
      </c>
      <c r="B210" s="251"/>
      <c r="C210" s="109" t="s">
        <v>218</v>
      </c>
      <c r="D210" s="103">
        <v>333</v>
      </c>
      <c r="E210" s="16">
        <v>70929089.407559514</v>
      </c>
      <c r="F210" s="16">
        <v>16824855.099010348</v>
      </c>
      <c r="G210" s="16">
        <v>36964001.582262032</v>
      </c>
      <c r="H210" s="16">
        <v>25568360.242941462</v>
      </c>
      <c r="I210" s="16">
        <v>3152094.7910711281</v>
      </c>
      <c r="J210" s="16">
        <v>264598.87715553277</v>
      </c>
      <c r="K210" s="95">
        <f t="shared" si="36"/>
        <v>153703000.00000003</v>
      </c>
    </row>
    <row r="211" spans="1:11" ht="15.75" customHeight="1" outlineLevel="1">
      <c r="A211" s="80">
        <v>210</v>
      </c>
      <c r="B211" s="251"/>
      <c r="C211" s="109" t="s">
        <v>213</v>
      </c>
      <c r="D211" s="103">
        <v>334</v>
      </c>
      <c r="E211" s="16">
        <v>21139870.957367789</v>
      </c>
      <c r="F211" s="16">
        <v>5014518.9884755937</v>
      </c>
      <c r="G211" s="16">
        <v>11016837.098061999</v>
      </c>
      <c r="H211" s="16">
        <v>7620453.6198327187</v>
      </c>
      <c r="I211" s="16">
        <v>939457.67082599807</v>
      </c>
      <c r="J211" s="16">
        <v>78861.665435905321</v>
      </c>
      <c r="K211" s="95">
        <f t="shared" si="36"/>
        <v>45810000</v>
      </c>
    </row>
    <row r="212" spans="1:11" ht="15.75" customHeight="1" outlineLevel="1">
      <c r="A212" s="80">
        <v>211</v>
      </c>
      <c r="B212" s="251"/>
      <c r="C212" s="109" t="s">
        <v>214</v>
      </c>
      <c r="D212" s="103">
        <v>335</v>
      </c>
      <c r="E212" s="16">
        <v>7162913.7088029431</v>
      </c>
      <c r="F212" s="16">
        <v>1699091.1097821034</v>
      </c>
      <c r="G212" s="16">
        <v>3732882.4587670458</v>
      </c>
      <c r="H212" s="16">
        <v>2582071.1872308115</v>
      </c>
      <c r="I212" s="16">
        <v>318320.49697797734</v>
      </c>
      <c r="J212" s="16">
        <v>26721.03843912077</v>
      </c>
      <c r="K212" s="95">
        <f t="shared" si="36"/>
        <v>15522000</v>
      </c>
    </row>
    <row r="213" spans="1:11" ht="15.75" customHeight="1" outlineLevel="1">
      <c r="A213" s="80">
        <v>212</v>
      </c>
      <c r="B213" s="251"/>
      <c r="C213" s="109" t="s">
        <v>219</v>
      </c>
      <c r="D213" s="103">
        <v>336</v>
      </c>
      <c r="E213" s="16">
        <v>1105678.4722517622</v>
      </c>
      <c r="F213" s="16">
        <v>262274.33958497102</v>
      </c>
      <c r="G213" s="16">
        <v>576213.52732932882</v>
      </c>
      <c r="H213" s="16">
        <v>398572.51414798503</v>
      </c>
      <c r="I213" s="16">
        <v>49136.445738901799</v>
      </c>
      <c r="J213" s="16">
        <v>4124.7009470514986</v>
      </c>
      <c r="K213" s="95">
        <f t="shared" si="36"/>
        <v>2396000</v>
      </c>
    </row>
    <row r="214" spans="1:11" ht="31.5" outlineLevel="1">
      <c r="A214" s="80">
        <v>213</v>
      </c>
      <c r="B214" s="251"/>
      <c r="C214" s="110" t="s">
        <v>220</v>
      </c>
      <c r="D214" s="111">
        <v>337</v>
      </c>
      <c r="E214" s="16">
        <v>0</v>
      </c>
      <c r="F214" s="16">
        <v>0</v>
      </c>
      <c r="G214" s="16">
        <v>0</v>
      </c>
      <c r="H214" s="16">
        <v>0</v>
      </c>
      <c r="I214" s="16">
        <v>0</v>
      </c>
      <c r="J214" s="16">
        <v>0</v>
      </c>
      <c r="K214" s="95">
        <f t="shared" si="36"/>
        <v>0</v>
      </c>
    </row>
    <row r="215" spans="1:11">
      <c r="A215" s="80">
        <v>214</v>
      </c>
      <c r="B215" s="233"/>
      <c r="C215" s="259" t="s">
        <v>221</v>
      </c>
      <c r="D215" s="260"/>
      <c r="E215" s="22">
        <f>SUM(E207:E214)</f>
        <v>208920162.38066277</v>
      </c>
      <c r="F215" s="22">
        <f t="shared" ref="F215:I215" si="38">SUM(F207:F214)</f>
        <v>49557261.888966747</v>
      </c>
      <c r="G215" s="22">
        <f t="shared" si="38"/>
        <v>108876700.33984962</v>
      </c>
      <c r="H215" s="22">
        <f t="shared" si="38"/>
        <v>75311075.024083093</v>
      </c>
      <c r="I215" s="22">
        <f t="shared" si="38"/>
        <v>9284429.8593185619</v>
      </c>
      <c r="J215" s="22">
        <f>SUM(J207:J214)</f>
        <v>779370.50711923116</v>
      </c>
      <c r="K215" s="22">
        <f t="shared" si="36"/>
        <v>452729000</v>
      </c>
    </row>
    <row r="216" spans="1:11" outlineLevel="1">
      <c r="A216" s="80">
        <v>215</v>
      </c>
      <c r="B216" s="251"/>
      <c r="C216" s="107" t="s">
        <v>208</v>
      </c>
      <c r="D216" s="108">
        <v>340</v>
      </c>
      <c r="E216" s="16">
        <v>274112.27567510295</v>
      </c>
      <c r="F216" s="16">
        <v>65021.267826991978</v>
      </c>
      <c r="G216" s="16">
        <v>142850.93290217916</v>
      </c>
      <c r="H216" s="16">
        <v>98811.382889775923</v>
      </c>
      <c r="I216" s="16">
        <v>12181.572941948109</v>
      </c>
      <c r="J216" s="16">
        <v>1022.5677640019157</v>
      </c>
      <c r="K216" s="95">
        <f t="shared" si="36"/>
        <v>594000</v>
      </c>
    </row>
    <row r="217" spans="1:11" outlineLevel="1">
      <c r="A217" s="80">
        <v>216</v>
      </c>
      <c r="B217" s="251"/>
      <c r="C217" s="109" t="s">
        <v>209</v>
      </c>
      <c r="D217" s="103">
        <v>341</v>
      </c>
      <c r="E217" s="16">
        <v>5200749.7421858758</v>
      </c>
      <c r="F217" s="16">
        <v>1233652.674091245</v>
      </c>
      <c r="G217" s="16">
        <v>2710319.8885649145</v>
      </c>
      <c r="H217" s="16">
        <v>1874754.6888346374</v>
      </c>
      <c r="I217" s="16">
        <v>231121.76272012657</v>
      </c>
      <c r="J217" s="16">
        <v>19401.243603201332</v>
      </c>
      <c r="K217" s="95">
        <f t="shared" si="36"/>
        <v>11270000.000000002</v>
      </c>
    </row>
    <row r="218" spans="1:11" ht="15.75" customHeight="1" outlineLevel="1">
      <c r="A218" s="80">
        <v>217</v>
      </c>
      <c r="B218" s="251"/>
      <c r="C218" s="109" t="s">
        <v>222</v>
      </c>
      <c r="D218" s="103">
        <v>342</v>
      </c>
      <c r="E218" s="16">
        <v>6479478.8935254561</v>
      </c>
      <c r="F218" s="16">
        <v>1536975.7938700242</v>
      </c>
      <c r="G218" s="16">
        <v>3376717.08565572</v>
      </c>
      <c r="H218" s="16">
        <v>2335708.1265241476</v>
      </c>
      <c r="I218" s="16">
        <v>287948.59541732894</v>
      </c>
      <c r="J218" s="16">
        <v>24171.505007324748</v>
      </c>
      <c r="K218" s="95">
        <f t="shared" si="36"/>
        <v>14041000.000000002</v>
      </c>
    </row>
    <row r="219" spans="1:11" ht="15.75" customHeight="1" outlineLevel="1">
      <c r="A219" s="80">
        <v>218</v>
      </c>
      <c r="B219" s="251"/>
      <c r="C219" s="109" t="s">
        <v>223</v>
      </c>
      <c r="D219" s="103">
        <v>343</v>
      </c>
      <c r="E219" s="16">
        <v>7120458.6088667316</v>
      </c>
      <c r="F219" s="16">
        <v>1689020.4757078893</v>
      </c>
      <c r="G219" s="16">
        <v>3710757.3984522303</v>
      </c>
      <c r="H219" s="16">
        <v>2566767.0673219571</v>
      </c>
      <c r="I219" s="16">
        <v>316433.78871087427</v>
      </c>
      <c r="J219" s="16">
        <v>26562.660940319125</v>
      </c>
      <c r="K219" s="95">
        <f t="shared" si="36"/>
        <v>15430000</v>
      </c>
    </row>
    <row r="220" spans="1:11" ht="15.75" customHeight="1" outlineLevel="1">
      <c r="A220" s="80">
        <v>219</v>
      </c>
      <c r="B220" s="251"/>
      <c r="C220" s="109" t="s">
        <v>224</v>
      </c>
      <c r="D220" s="103">
        <v>344</v>
      </c>
      <c r="E220" s="16">
        <v>67712654.118913949</v>
      </c>
      <c r="F220" s="16">
        <v>16061895.104474772</v>
      </c>
      <c r="G220" s="16">
        <v>35287787.773628712</v>
      </c>
      <c r="H220" s="16">
        <v>24408906.810716312</v>
      </c>
      <c r="I220" s="16">
        <v>3009156.1321395151</v>
      </c>
      <c r="J220" s="16">
        <v>252600.06012675609</v>
      </c>
      <c r="K220" s="95">
        <f t="shared" si="36"/>
        <v>146733000</v>
      </c>
    </row>
    <row r="221" spans="1:11" ht="15.75" customHeight="1" outlineLevel="1">
      <c r="A221" s="80">
        <v>220</v>
      </c>
      <c r="B221" s="251"/>
      <c r="C221" s="109" t="s">
        <v>213</v>
      </c>
      <c r="D221" s="103">
        <v>345</v>
      </c>
      <c r="E221" s="16">
        <v>6770204.0343929892</v>
      </c>
      <c r="F221" s="16">
        <v>1605937.7445956217</v>
      </c>
      <c r="G221" s="16">
        <v>3528225.6508550011</v>
      </c>
      <c r="H221" s="16">
        <v>2440508.07807391</v>
      </c>
      <c r="I221" s="16">
        <v>300868.44550727389</v>
      </c>
      <c r="J221" s="16">
        <v>25256.046575205564</v>
      </c>
      <c r="K221" s="95">
        <f t="shared" si="36"/>
        <v>14671000</v>
      </c>
    </row>
    <row r="222" spans="1:11" ht="15.75" customHeight="1" outlineLevel="1">
      <c r="A222" s="80">
        <v>221</v>
      </c>
      <c r="B222" s="251"/>
      <c r="C222" s="109" t="s">
        <v>214</v>
      </c>
      <c r="D222" s="103">
        <v>346</v>
      </c>
      <c r="E222" s="16">
        <v>515921.75792047998</v>
      </c>
      <c r="F222" s="16">
        <v>122380.09668447312</v>
      </c>
      <c r="G222" s="16">
        <v>268867.58078221604</v>
      </c>
      <c r="H222" s="16">
        <v>185978.32671846714</v>
      </c>
      <c r="I222" s="16">
        <v>22927.606985013445</v>
      </c>
      <c r="J222" s="16">
        <v>1924.6309093504071</v>
      </c>
      <c r="K222" s="95">
        <f t="shared" si="36"/>
        <v>1118000.0000000002</v>
      </c>
    </row>
    <row r="223" spans="1:11" ht="15.75" customHeight="1" outlineLevel="1">
      <c r="A223" s="80">
        <v>222</v>
      </c>
      <c r="B223" s="251"/>
      <c r="C223" s="109" t="s">
        <v>225</v>
      </c>
      <c r="D223" s="103">
        <v>347</v>
      </c>
      <c r="E223" s="16">
        <v>0</v>
      </c>
      <c r="F223" s="16">
        <v>0</v>
      </c>
      <c r="G223" s="16">
        <v>0</v>
      </c>
      <c r="H223" s="16">
        <v>0</v>
      </c>
      <c r="I223" s="16">
        <v>0</v>
      </c>
      <c r="J223" s="16">
        <v>0</v>
      </c>
      <c r="K223" s="95">
        <f t="shared" si="36"/>
        <v>0</v>
      </c>
    </row>
    <row r="224" spans="1:11" ht="15.75" customHeight="1" outlineLevel="1">
      <c r="A224" s="80">
        <v>223</v>
      </c>
      <c r="B224" s="251"/>
      <c r="C224" s="110" t="s">
        <v>226</v>
      </c>
      <c r="D224" s="111">
        <v>348</v>
      </c>
      <c r="E224" s="16">
        <v>0</v>
      </c>
      <c r="F224" s="16">
        <v>0</v>
      </c>
      <c r="G224" s="16">
        <v>0</v>
      </c>
      <c r="H224" s="16">
        <v>0</v>
      </c>
      <c r="I224" s="16">
        <v>0</v>
      </c>
      <c r="J224" s="16">
        <v>0</v>
      </c>
      <c r="K224" s="95">
        <f t="shared" si="36"/>
        <v>0</v>
      </c>
    </row>
    <row r="225" spans="1:11">
      <c r="A225" s="80">
        <v>224</v>
      </c>
      <c r="B225" s="233"/>
      <c r="C225" s="259" t="s">
        <v>227</v>
      </c>
      <c r="D225" s="260"/>
      <c r="E225" s="22">
        <f>SUM(E216:E224)</f>
        <v>94073579.431480572</v>
      </c>
      <c r="F225" s="22">
        <f t="shared" ref="F225:I225" si="39">SUM(F216:F224)</f>
        <v>22314883.157251019</v>
      </c>
      <c r="G225" s="22">
        <f t="shared" si="39"/>
        <v>49025526.310840979</v>
      </c>
      <c r="H225" s="22">
        <f t="shared" si="39"/>
        <v>33911434.481079206</v>
      </c>
      <c r="I225" s="22">
        <f t="shared" si="39"/>
        <v>4180637.9044220806</v>
      </c>
      <c r="J225" s="22">
        <f>SUM(J216:J224)</f>
        <v>350938.71492615918</v>
      </c>
      <c r="K225" s="22">
        <f t="shared" si="36"/>
        <v>203857000</v>
      </c>
    </row>
    <row r="226" spans="1:11" outlineLevel="1">
      <c r="A226" s="80">
        <v>225</v>
      </c>
      <c r="B226" s="251"/>
      <c r="C226" s="107" t="s">
        <v>208</v>
      </c>
      <c r="D226" s="108">
        <v>350</v>
      </c>
      <c r="E226" s="16">
        <v>9371978.8873089068</v>
      </c>
      <c r="F226" s="16">
        <v>2154061.0566004366</v>
      </c>
      <c r="G226" s="16">
        <v>4601424.9223834174</v>
      </c>
      <c r="H226" s="16">
        <v>2994169.0922737946</v>
      </c>
      <c r="I226" s="16">
        <v>361910.72834617092</v>
      </c>
      <c r="J226" s="16">
        <v>20455.313087273746</v>
      </c>
      <c r="K226" s="95">
        <f t="shared" si="36"/>
        <v>19504000</v>
      </c>
    </row>
    <row r="227" spans="1:11" outlineLevel="1">
      <c r="A227" s="80">
        <v>226</v>
      </c>
      <c r="B227" s="251"/>
      <c r="C227" s="109" t="s">
        <v>209</v>
      </c>
      <c r="D227" s="103">
        <v>352</v>
      </c>
      <c r="E227" s="16">
        <v>8003950.5909508029</v>
      </c>
      <c r="F227" s="16">
        <v>1839632.6404734142</v>
      </c>
      <c r="G227" s="16">
        <v>3929754.6622303412</v>
      </c>
      <c r="H227" s="16">
        <v>2557110.0579370693</v>
      </c>
      <c r="I227" s="16">
        <v>309082.59854707593</v>
      </c>
      <c r="J227" s="16">
        <v>17469.449861296082</v>
      </c>
      <c r="K227" s="95">
        <f t="shared" si="36"/>
        <v>16656999.999999998</v>
      </c>
    </row>
    <row r="228" spans="1:11" outlineLevel="1">
      <c r="A228" s="80">
        <v>227</v>
      </c>
      <c r="B228" s="251"/>
      <c r="C228" s="109" t="s">
        <v>228</v>
      </c>
      <c r="D228" s="103">
        <v>353</v>
      </c>
      <c r="E228" s="16">
        <v>113499258.05573347</v>
      </c>
      <c r="F228" s="16">
        <v>26086735.221092746</v>
      </c>
      <c r="G228" s="16">
        <v>55725511.225478373</v>
      </c>
      <c r="H228" s="16">
        <v>36260855.316978417</v>
      </c>
      <c r="I228" s="16">
        <v>4382916.3129384033</v>
      </c>
      <c r="J228" s="16">
        <v>247723.86777857467</v>
      </c>
      <c r="K228" s="95">
        <f t="shared" si="36"/>
        <v>236202999.99999997</v>
      </c>
    </row>
    <row r="229" spans="1:11" outlineLevel="1">
      <c r="A229" s="80">
        <v>228</v>
      </c>
      <c r="B229" s="251"/>
      <c r="C229" s="109" t="s">
        <v>229</v>
      </c>
      <c r="D229" s="103">
        <v>354</v>
      </c>
      <c r="E229" s="16">
        <v>5390425.5105532873</v>
      </c>
      <c r="F229" s="16">
        <v>1238938.5219926015</v>
      </c>
      <c r="G229" s="16">
        <v>2646574.2811370576</v>
      </c>
      <c r="H229" s="16">
        <v>1722138.4781135884</v>
      </c>
      <c r="I229" s="16">
        <v>208158.04709738237</v>
      </c>
      <c r="J229" s="16">
        <v>11765.161106082694</v>
      </c>
      <c r="K229" s="95">
        <f t="shared" si="36"/>
        <v>11218000.000000002</v>
      </c>
    </row>
    <row r="230" spans="1:11" outlineLevel="1">
      <c r="A230" s="80">
        <v>229</v>
      </c>
      <c r="B230" s="251"/>
      <c r="C230" s="109" t="s">
        <v>230</v>
      </c>
      <c r="D230" s="103">
        <v>355</v>
      </c>
      <c r="E230" s="16">
        <v>90211543.494897813</v>
      </c>
      <c r="F230" s="16">
        <v>20734273.415971562</v>
      </c>
      <c r="G230" s="16">
        <v>44291781.86542967</v>
      </c>
      <c r="H230" s="16">
        <v>28820873.21648841</v>
      </c>
      <c r="I230" s="16">
        <v>3483631.9846688774</v>
      </c>
      <c r="J230" s="16">
        <v>196896.0225436672</v>
      </c>
      <c r="K230" s="95">
        <f t="shared" si="36"/>
        <v>187739000.00000003</v>
      </c>
    </row>
    <row r="231" spans="1:11" outlineLevel="1">
      <c r="A231" s="80">
        <v>230</v>
      </c>
      <c r="B231" s="251"/>
      <c r="C231" s="109" t="s">
        <v>231</v>
      </c>
      <c r="D231" s="103">
        <v>356</v>
      </c>
      <c r="E231" s="16">
        <v>50020726.938632205</v>
      </c>
      <c r="F231" s="16">
        <v>11496792.856336763</v>
      </c>
      <c r="G231" s="16">
        <v>24559020.281494509</v>
      </c>
      <c r="H231" s="16">
        <v>15980671.358055653</v>
      </c>
      <c r="I231" s="16">
        <v>1931613.1562438321</v>
      </c>
      <c r="J231" s="16">
        <v>109175.40923702944</v>
      </c>
      <c r="K231" s="95">
        <f t="shared" si="36"/>
        <v>104097999.99999999</v>
      </c>
    </row>
    <row r="232" spans="1:11" outlineLevel="1">
      <c r="A232" s="80">
        <v>231</v>
      </c>
      <c r="B232" s="251"/>
      <c r="C232" s="109" t="s">
        <v>232</v>
      </c>
      <c r="D232" s="103">
        <v>357</v>
      </c>
      <c r="E232" s="16">
        <v>1025901.0933349321</v>
      </c>
      <c r="F232" s="16">
        <v>235793.70159156749</v>
      </c>
      <c r="G232" s="16">
        <v>503693.71458616672</v>
      </c>
      <c r="H232" s="16">
        <v>327755.89684190688</v>
      </c>
      <c r="I232" s="16">
        <v>39616.458419763891</v>
      </c>
      <c r="J232" s="16">
        <v>2239.1352256629125</v>
      </c>
      <c r="K232" s="95">
        <f t="shared" si="36"/>
        <v>2135000</v>
      </c>
    </row>
    <row r="233" spans="1:11" ht="15.75" customHeight="1" outlineLevel="1">
      <c r="A233" s="80">
        <v>232</v>
      </c>
      <c r="B233" s="251"/>
      <c r="C233" s="109" t="s">
        <v>233</v>
      </c>
      <c r="D233" s="103">
        <v>358</v>
      </c>
      <c r="E233" s="16">
        <v>821201.39040252881</v>
      </c>
      <c r="F233" s="16">
        <v>188745.40328805096</v>
      </c>
      <c r="G233" s="16">
        <v>403190.89378349361</v>
      </c>
      <c r="H233" s="16">
        <v>262358.23311607441</v>
      </c>
      <c r="I233" s="16">
        <v>31711.722454040511</v>
      </c>
      <c r="J233" s="16">
        <v>1792.3569558116708</v>
      </c>
      <c r="K233" s="95">
        <f t="shared" si="36"/>
        <v>1709000</v>
      </c>
    </row>
    <row r="234" spans="1:11" ht="15.75" customHeight="1" outlineLevel="1">
      <c r="A234" s="80">
        <v>233</v>
      </c>
      <c r="B234" s="251"/>
      <c r="C234" s="109" t="s">
        <v>234</v>
      </c>
      <c r="D234" s="103">
        <v>359</v>
      </c>
      <c r="E234" s="16">
        <v>664553.26092843607</v>
      </c>
      <c r="F234" s="16">
        <v>152741.30646423317</v>
      </c>
      <c r="G234" s="16">
        <v>326280.28443684708</v>
      </c>
      <c r="H234" s="16">
        <v>212312.13364513218</v>
      </c>
      <c r="I234" s="16">
        <v>25662.558311256889</v>
      </c>
      <c r="J234" s="16">
        <v>1450.4562140945236</v>
      </c>
      <c r="K234" s="95">
        <f t="shared" si="36"/>
        <v>1382999.9999999998</v>
      </c>
    </row>
    <row r="235" spans="1:11" ht="15.75" customHeight="1" outlineLevel="1">
      <c r="A235" s="80">
        <v>234</v>
      </c>
      <c r="B235" s="251"/>
      <c r="C235" s="110" t="s">
        <v>235</v>
      </c>
      <c r="D235" s="122">
        <v>359.1</v>
      </c>
      <c r="E235" s="16">
        <v>0</v>
      </c>
      <c r="F235" s="16">
        <v>0</v>
      </c>
      <c r="G235" s="16">
        <v>0</v>
      </c>
      <c r="H235" s="16">
        <v>0</v>
      </c>
      <c r="I235" s="16">
        <v>0</v>
      </c>
      <c r="J235" s="16">
        <v>0</v>
      </c>
      <c r="K235" s="95">
        <f t="shared" si="36"/>
        <v>0</v>
      </c>
    </row>
    <row r="236" spans="1:11">
      <c r="A236" s="80">
        <v>235</v>
      </c>
      <c r="B236" s="233"/>
      <c r="C236" s="259" t="s">
        <v>236</v>
      </c>
      <c r="D236" s="260"/>
      <c r="E236" s="22">
        <f>SUM(E226:E235)</f>
        <v>279009539.22274244</v>
      </c>
      <c r="F236" s="22">
        <f t="shared" ref="F236:I236" si="40">SUM(F226:F235)</f>
        <v>64127714.123811379</v>
      </c>
      <c r="G236" s="22">
        <f t="shared" si="40"/>
        <v>136987232.13095987</v>
      </c>
      <c r="H236" s="22">
        <f t="shared" si="40"/>
        <v>89138243.783450052</v>
      </c>
      <c r="I236" s="22">
        <f t="shared" si="40"/>
        <v>10774303.567026805</v>
      </c>
      <c r="J236" s="22">
        <f>SUM(J226:J235)</f>
        <v>608967.17200949299</v>
      </c>
      <c r="K236" s="22">
        <f t="shared" si="36"/>
        <v>580646000</v>
      </c>
    </row>
    <row r="237" spans="1:11" outlineLevel="1">
      <c r="A237" s="80">
        <v>236</v>
      </c>
      <c r="B237" s="251"/>
      <c r="C237" s="107" t="s">
        <v>208</v>
      </c>
      <c r="D237" s="108">
        <v>360</v>
      </c>
      <c r="E237" s="16">
        <v>4130363.4175258013</v>
      </c>
      <c r="F237" s="16">
        <v>1006106.3931027092</v>
      </c>
      <c r="G237" s="16">
        <v>2084954.0798743104</v>
      </c>
      <c r="H237" s="16">
        <v>0</v>
      </c>
      <c r="I237" s="16">
        <v>249548.80208432075</v>
      </c>
      <c r="J237" s="16">
        <v>38027.30741285866</v>
      </c>
      <c r="K237" s="95">
        <f t="shared" si="36"/>
        <v>7509000.0000000019</v>
      </c>
    </row>
    <row r="238" spans="1:11" outlineLevel="1">
      <c r="A238" s="80">
        <v>237</v>
      </c>
      <c r="B238" s="251"/>
      <c r="C238" s="109" t="s">
        <v>209</v>
      </c>
      <c r="D238" s="103">
        <v>361</v>
      </c>
      <c r="E238" s="16">
        <v>14873888.358220426</v>
      </c>
      <c r="F238" s="16">
        <v>3157254.0722781778</v>
      </c>
      <c r="G238" s="16">
        <v>6149618.5535606937</v>
      </c>
      <c r="H238" s="16">
        <v>2041000</v>
      </c>
      <c r="I238" s="16">
        <v>545941.21510326851</v>
      </c>
      <c r="J238" s="16">
        <v>7297.8008374311494</v>
      </c>
      <c r="K238" s="95">
        <f t="shared" si="36"/>
        <v>26774999.999999996</v>
      </c>
    </row>
    <row r="239" spans="1:11" outlineLevel="1">
      <c r="A239" s="80">
        <v>238</v>
      </c>
      <c r="B239" s="251"/>
      <c r="C239" s="109" t="s">
        <v>228</v>
      </c>
      <c r="D239" s="103">
        <v>362</v>
      </c>
      <c r="E239" s="16">
        <v>57060069.974856615</v>
      </c>
      <c r="F239" s="16">
        <v>12112040.50708285</v>
      </c>
      <c r="G239" s="16">
        <v>23591522.037404381</v>
      </c>
      <c r="H239" s="16">
        <v>5921000</v>
      </c>
      <c r="I239" s="16">
        <v>2094371.2353961645</v>
      </c>
      <c r="J239" s="16">
        <v>27996.245259985932</v>
      </c>
      <c r="K239" s="95">
        <f t="shared" si="36"/>
        <v>100807000</v>
      </c>
    </row>
    <row r="240" spans="1:11" outlineLevel="1">
      <c r="A240" s="80">
        <v>239</v>
      </c>
      <c r="B240" s="251"/>
      <c r="C240" s="109" t="s">
        <v>237</v>
      </c>
      <c r="D240" s="103">
        <v>363</v>
      </c>
      <c r="E240" s="16">
        <v>1356985.8238162408</v>
      </c>
      <c r="F240" s="16">
        <v>330545.27524096199</v>
      </c>
      <c r="G240" s="16">
        <v>684988.90864961024</v>
      </c>
      <c r="H240" s="16">
        <v>0</v>
      </c>
      <c r="I240" s="16">
        <v>81986.535456388243</v>
      </c>
      <c r="J240" s="16">
        <v>12493.456836798816</v>
      </c>
      <c r="K240" s="95">
        <f t="shared" si="36"/>
        <v>2467000</v>
      </c>
    </row>
    <row r="241" spans="1:11" outlineLevel="1">
      <c r="A241" s="80">
        <v>240</v>
      </c>
      <c r="B241" s="251"/>
      <c r="C241" s="109" t="s">
        <v>238</v>
      </c>
      <c r="D241" s="103">
        <v>364</v>
      </c>
      <c r="E241" s="16">
        <v>164242945.36380875</v>
      </c>
      <c r="F241" s="16">
        <v>40007587.867784694</v>
      </c>
      <c r="G241" s="16">
        <v>82833767.031060591</v>
      </c>
      <c r="H241" s="16">
        <v>15174672.099999998</v>
      </c>
      <c r="I241" s="16">
        <v>9923250.3591393679</v>
      </c>
      <c r="J241" s="16">
        <v>4616777.2782065598</v>
      </c>
      <c r="K241" s="95">
        <f t="shared" si="36"/>
        <v>316799000</v>
      </c>
    </row>
    <row r="242" spans="1:11" outlineLevel="1">
      <c r="A242" s="80">
        <v>241</v>
      </c>
      <c r="B242" s="251"/>
      <c r="C242" s="109" t="s">
        <v>231</v>
      </c>
      <c r="D242" s="103">
        <v>365</v>
      </c>
      <c r="E242" s="16">
        <v>91375926.646345526</v>
      </c>
      <c r="F242" s="16">
        <v>22258066.586703241</v>
      </c>
      <c r="G242" s="16">
        <v>46104793.184589669</v>
      </c>
      <c r="H242" s="16">
        <v>8650174.5</v>
      </c>
      <c r="I242" s="16">
        <v>5520761.9109699912</v>
      </c>
      <c r="J242" s="16">
        <v>841277.17139158933</v>
      </c>
      <c r="K242" s="95">
        <f t="shared" si="36"/>
        <v>174751000</v>
      </c>
    </row>
    <row r="243" spans="1:11" outlineLevel="1">
      <c r="A243" s="80">
        <v>242</v>
      </c>
      <c r="B243" s="251"/>
      <c r="C243" s="109" t="s">
        <v>232</v>
      </c>
      <c r="D243" s="103">
        <v>366</v>
      </c>
      <c r="E243" s="16">
        <v>41836916.340899728</v>
      </c>
      <c r="F243" s="16">
        <v>10190964.993462222</v>
      </c>
      <c r="G243" s="16">
        <v>20710323.2571382</v>
      </c>
      <c r="H243" s="16">
        <v>3597904.6</v>
      </c>
      <c r="I243" s="16">
        <v>2527707.9279448786</v>
      </c>
      <c r="J243" s="16">
        <v>385182.88055496645</v>
      </c>
      <c r="K243" s="95">
        <f t="shared" si="36"/>
        <v>79248999.999999985</v>
      </c>
    </row>
    <row r="244" spans="1:11" ht="15.75" customHeight="1" outlineLevel="1">
      <c r="A244" s="80">
        <v>243</v>
      </c>
      <c r="B244" s="251"/>
      <c r="C244" s="109" t="s">
        <v>233</v>
      </c>
      <c r="D244" s="103">
        <v>367</v>
      </c>
      <c r="E244" s="16">
        <v>74397753.961255014</v>
      </c>
      <c r="F244" s="16">
        <v>18122389.806013599</v>
      </c>
      <c r="G244" s="16">
        <v>36924840.600742325</v>
      </c>
      <c r="H244" s="16">
        <v>7175080</v>
      </c>
      <c r="I244" s="16">
        <v>4494972.5973305926</v>
      </c>
      <c r="J244" s="16">
        <v>684963.03465848567</v>
      </c>
      <c r="K244" s="95">
        <f t="shared" si="36"/>
        <v>141800000.00000003</v>
      </c>
    </row>
    <row r="245" spans="1:11" outlineLevel="1">
      <c r="A245" s="80">
        <v>244</v>
      </c>
      <c r="B245" s="251"/>
      <c r="C245" s="109" t="s">
        <v>239</v>
      </c>
      <c r="D245" s="103">
        <v>368</v>
      </c>
      <c r="E245" s="16">
        <v>119422138.76604137</v>
      </c>
      <c r="F245" s="16">
        <v>40843590.645661063</v>
      </c>
      <c r="G245" s="16">
        <v>19296348.588960558</v>
      </c>
      <c r="H245" s="16">
        <v>0</v>
      </c>
      <c r="I245" s="16">
        <v>9392233.0483362488</v>
      </c>
      <c r="J245" s="16">
        <v>983688.95100075065</v>
      </c>
      <c r="K245" s="95">
        <f t="shared" si="36"/>
        <v>189937999.99999997</v>
      </c>
    </row>
    <row r="246" spans="1:11" outlineLevel="1">
      <c r="A246" s="80">
        <v>245</v>
      </c>
      <c r="B246" s="251"/>
      <c r="C246" s="109" t="s">
        <v>240</v>
      </c>
      <c r="D246" s="103">
        <v>369</v>
      </c>
      <c r="E246" s="16">
        <v>98219600.748397306</v>
      </c>
      <c r="F246" s="16">
        <v>16626469.600322235</v>
      </c>
      <c r="G246" s="16">
        <v>323969.68437675684</v>
      </c>
      <c r="H246" s="16">
        <v>0</v>
      </c>
      <c r="I246" s="16">
        <v>862959.96690368396</v>
      </c>
      <c r="J246" s="16">
        <v>0</v>
      </c>
      <c r="K246" s="95">
        <f t="shared" si="36"/>
        <v>116032999.99999999</v>
      </c>
    </row>
    <row r="247" spans="1:11" outlineLevel="1">
      <c r="A247" s="80">
        <v>246</v>
      </c>
      <c r="B247" s="251"/>
      <c r="C247" s="109" t="s">
        <v>241</v>
      </c>
      <c r="D247" s="103">
        <v>370</v>
      </c>
      <c r="E247" s="16">
        <v>48009924.159013286</v>
      </c>
      <c r="F247" s="16">
        <v>9345234.7756813243</v>
      </c>
      <c r="G247" s="16">
        <v>852245.0790817854</v>
      </c>
      <c r="H247" s="16">
        <v>88282.974456054028</v>
      </c>
      <c r="I247" s="16">
        <v>844313.01176754781</v>
      </c>
      <c r="J247" s="16">
        <v>0</v>
      </c>
      <c r="K247" s="95">
        <f t="shared" si="36"/>
        <v>59140000.000000007</v>
      </c>
    </row>
    <row r="248" spans="1:11" ht="15.75" customHeight="1" outlineLevel="1">
      <c r="A248" s="80">
        <v>247</v>
      </c>
      <c r="B248" s="251"/>
      <c r="C248" s="109" t="s">
        <v>242</v>
      </c>
      <c r="D248" s="103">
        <v>371</v>
      </c>
      <c r="E248" s="16">
        <v>1716959.5805937285</v>
      </c>
      <c r="F248" s="16">
        <v>334209.8672736896</v>
      </c>
      <c r="G248" s="16">
        <v>30478.497501825772</v>
      </c>
      <c r="H248" s="16">
        <v>3157.2284574662544</v>
      </c>
      <c r="I248" s="16">
        <v>30194.826173289879</v>
      </c>
      <c r="J248" s="16">
        <v>0</v>
      </c>
      <c r="K248" s="95">
        <f t="shared" si="36"/>
        <v>2115000</v>
      </c>
    </row>
    <row r="249" spans="1:11" ht="15.75" customHeight="1" outlineLevel="1">
      <c r="A249" s="80">
        <v>248</v>
      </c>
      <c r="B249" s="251"/>
      <c r="C249" s="109" t="s">
        <v>243</v>
      </c>
      <c r="D249" s="103">
        <v>372</v>
      </c>
      <c r="E249" s="16">
        <v>0</v>
      </c>
      <c r="F249" s="16">
        <v>0</v>
      </c>
      <c r="G249" s="16">
        <v>0</v>
      </c>
      <c r="H249" s="16">
        <v>0</v>
      </c>
      <c r="I249" s="16">
        <v>0</v>
      </c>
      <c r="J249" s="16">
        <v>0</v>
      </c>
      <c r="K249" s="95">
        <f t="shared" si="36"/>
        <v>0</v>
      </c>
    </row>
    <row r="250" spans="1:11" outlineLevel="1">
      <c r="A250" s="80">
        <v>249</v>
      </c>
      <c r="B250" s="251"/>
      <c r="C250" s="109" t="s">
        <v>244</v>
      </c>
      <c r="D250" s="103">
        <v>373</v>
      </c>
      <c r="E250" s="16">
        <v>0</v>
      </c>
      <c r="F250" s="16">
        <v>0</v>
      </c>
      <c r="G250" s="16">
        <v>0</v>
      </c>
      <c r="H250" s="16">
        <v>0</v>
      </c>
      <c r="I250" s="16">
        <v>0</v>
      </c>
      <c r="J250" s="16">
        <v>42569000</v>
      </c>
      <c r="K250" s="95">
        <f t="shared" si="36"/>
        <v>42569000</v>
      </c>
    </row>
    <row r="251" spans="1:11" ht="15.75" customHeight="1" outlineLevel="1">
      <c r="A251" s="80">
        <v>250</v>
      </c>
      <c r="B251" s="251"/>
      <c r="C251" s="110" t="s">
        <v>245</v>
      </c>
      <c r="D251" s="111">
        <v>374</v>
      </c>
      <c r="E251" s="16">
        <v>0</v>
      </c>
      <c r="F251" s="16">
        <v>0</v>
      </c>
      <c r="G251" s="16">
        <v>0</v>
      </c>
      <c r="H251" s="16">
        <v>0</v>
      </c>
      <c r="I251" s="16">
        <v>0</v>
      </c>
      <c r="J251" s="16">
        <v>0</v>
      </c>
      <c r="K251" s="95">
        <f t="shared" si="36"/>
        <v>0</v>
      </c>
    </row>
    <row r="252" spans="1:11">
      <c r="A252" s="80">
        <v>251</v>
      </c>
      <c r="B252" s="233"/>
      <c r="C252" s="259" t="s">
        <v>246</v>
      </c>
      <c r="D252" s="260"/>
      <c r="E252" s="22">
        <f>SUM(E237:E251)</f>
        <v>716643473.14077377</v>
      </c>
      <c r="F252" s="22">
        <f t="shared" ref="F252:I252" si="41">SUM(F237:F251)</f>
        <v>174334460.39060676</v>
      </c>
      <c r="G252" s="22">
        <f t="shared" si="41"/>
        <v>239587849.50294068</v>
      </c>
      <c r="H252" s="22">
        <f t="shared" si="41"/>
        <v>42651271.402913518</v>
      </c>
      <c r="I252" s="22">
        <f t="shared" si="41"/>
        <v>36568241.436605752</v>
      </c>
      <c r="J252" s="22">
        <f>SUM(J237:J251)</f>
        <v>50166704.12615943</v>
      </c>
      <c r="K252" s="22">
        <f t="shared" si="36"/>
        <v>1259952000</v>
      </c>
    </row>
    <row r="253" spans="1:11" outlineLevel="1">
      <c r="A253" s="80">
        <v>252</v>
      </c>
      <c r="B253" s="251"/>
      <c r="C253" s="107" t="s">
        <v>208</v>
      </c>
      <c r="D253" s="108">
        <v>389</v>
      </c>
      <c r="E253" s="16">
        <v>4242894.0438241241</v>
      </c>
      <c r="F253" s="16">
        <v>851517.43442074687</v>
      </c>
      <c r="G253" s="16">
        <v>1088142.5394178235</v>
      </c>
      <c r="H253" s="16">
        <v>576521.91450832901</v>
      </c>
      <c r="I253" s="16">
        <v>133737.1140677814</v>
      </c>
      <c r="J253" s="16">
        <v>69186.953761195473</v>
      </c>
      <c r="K253" s="95">
        <f t="shared" si="36"/>
        <v>6962000.0000000009</v>
      </c>
    </row>
    <row r="254" spans="1:11" outlineLevel="1">
      <c r="A254" s="80">
        <v>253</v>
      </c>
      <c r="B254" s="251"/>
      <c r="C254" s="109" t="s">
        <v>209</v>
      </c>
      <c r="D254" s="103">
        <v>390</v>
      </c>
      <c r="E254" s="16">
        <v>49405155.336209461</v>
      </c>
      <c r="F254" s="16">
        <v>9915249.045703344</v>
      </c>
      <c r="G254" s="16">
        <v>12670561.798762526</v>
      </c>
      <c r="H254" s="16">
        <v>6713143.0685789585</v>
      </c>
      <c r="I254" s="16">
        <v>1557263.2327108351</v>
      </c>
      <c r="J254" s="16">
        <v>805627.51803487982</v>
      </c>
      <c r="K254" s="95">
        <f t="shared" si="36"/>
        <v>81067000</v>
      </c>
    </row>
    <row r="255" spans="1:11" outlineLevel="1">
      <c r="A255" s="80">
        <v>254</v>
      </c>
      <c r="B255" s="251"/>
      <c r="C255" s="109" t="s">
        <v>247</v>
      </c>
      <c r="D255" s="103">
        <v>391</v>
      </c>
      <c r="E255" s="16">
        <v>30828933.941523578</v>
      </c>
      <c r="F255" s="16">
        <v>6187138.887906909</v>
      </c>
      <c r="G255" s="16">
        <v>7906460.5715297367</v>
      </c>
      <c r="H255" s="16">
        <v>4189017.1742772674</v>
      </c>
      <c r="I255" s="16">
        <v>971735.9454514205</v>
      </c>
      <c r="J255" s="16">
        <v>502713.47931109363</v>
      </c>
      <c r="K255" s="95">
        <f t="shared" si="36"/>
        <v>50586000.000000015</v>
      </c>
    </row>
    <row r="256" spans="1:11" outlineLevel="1">
      <c r="A256" s="80">
        <v>255</v>
      </c>
      <c r="B256" s="251"/>
      <c r="C256" s="109" t="s">
        <v>248</v>
      </c>
      <c r="D256" s="103">
        <v>392</v>
      </c>
      <c r="E256" s="16">
        <v>25768786.103851687</v>
      </c>
      <c r="F256" s="16">
        <v>5171604.6652703881</v>
      </c>
      <c r="G256" s="16">
        <v>6608723.2108882265</v>
      </c>
      <c r="H256" s="16">
        <v>3501447.3012289107</v>
      </c>
      <c r="I256" s="16">
        <v>812238.78111577139</v>
      </c>
      <c r="J256" s="16">
        <v>420199.93764501985</v>
      </c>
      <c r="K256" s="95">
        <f t="shared" si="36"/>
        <v>42283000</v>
      </c>
    </row>
    <row r="257" spans="1:11" outlineLevel="1">
      <c r="A257" s="80">
        <v>256</v>
      </c>
      <c r="B257" s="251"/>
      <c r="C257" s="109" t="s">
        <v>249</v>
      </c>
      <c r="D257" s="103">
        <v>393</v>
      </c>
      <c r="E257" s="16">
        <v>1751519.3165685914</v>
      </c>
      <c r="F257" s="16">
        <v>351516.96445349418</v>
      </c>
      <c r="G257" s="16">
        <v>449198.74436754163</v>
      </c>
      <c r="H257" s="16">
        <v>237995.40107683677</v>
      </c>
      <c r="I257" s="16">
        <v>55208.34039511688</v>
      </c>
      <c r="J257" s="16">
        <v>28561.233138419389</v>
      </c>
      <c r="K257" s="95">
        <f t="shared" si="36"/>
        <v>2874000.0000000005</v>
      </c>
    </row>
    <row r="258" spans="1:11" outlineLevel="1">
      <c r="A258" s="80">
        <v>257</v>
      </c>
      <c r="B258" s="251"/>
      <c r="C258" s="109" t="s">
        <v>250</v>
      </c>
      <c r="D258" s="103">
        <v>394</v>
      </c>
      <c r="E258" s="16">
        <v>6696483.7336310651</v>
      </c>
      <c r="F258" s="16">
        <v>1343934.7270059129</v>
      </c>
      <c r="G258" s="16">
        <v>1717395.895306384</v>
      </c>
      <c r="H258" s="16">
        <v>909914.21956586035</v>
      </c>
      <c r="I258" s="16">
        <v>211074.89361918729</v>
      </c>
      <c r="J258" s="16">
        <v>109196.53087159089</v>
      </c>
      <c r="K258" s="95">
        <f t="shared" si="36"/>
        <v>10988000</v>
      </c>
    </row>
    <row r="259" spans="1:11" outlineLevel="1">
      <c r="A259" s="80">
        <v>258</v>
      </c>
      <c r="B259" s="251"/>
      <c r="C259" s="109" t="s">
        <v>251</v>
      </c>
      <c r="D259" s="103">
        <v>395</v>
      </c>
      <c r="E259" s="16">
        <v>1311506.4611188616</v>
      </c>
      <c r="F259" s="16">
        <v>263209.6407459706</v>
      </c>
      <c r="G259" s="16">
        <v>336352.01735523646</v>
      </c>
      <c r="H259" s="16">
        <v>178206.71646393623</v>
      </c>
      <c r="I259" s="16">
        <v>41339.021757234354</v>
      </c>
      <c r="J259" s="16">
        <v>21386.142558760796</v>
      </c>
      <c r="K259" s="95">
        <f t="shared" si="36"/>
        <v>2152000</v>
      </c>
    </row>
    <row r="260" spans="1:11" outlineLevel="1">
      <c r="A260" s="80">
        <v>259</v>
      </c>
      <c r="B260" s="251"/>
      <c r="C260" s="109" t="s">
        <v>252</v>
      </c>
      <c r="D260" s="103">
        <v>396</v>
      </c>
      <c r="E260" s="16">
        <v>12532443.711174848</v>
      </c>
      <c r="F260" s="16">
        <v>2515168.7046004366</v>
      </c>
      <c r="G260" s="16">
        <v>3214099.8535748525</v>
      </c>
      <c r="H260" s="16">
        <v>1702900.9839053834</v>
      </c>
      <c r="I260" s="16">
        <v>395025.8566058398</v>
      </c>
      <c r="J260" s="16">
        <v>204360.89013864173</v>
      </c>
      <c r="K260" s="95">
        <f t="shared" si="36"/>
        <v>20564000</v>
      </c>
    </row>
    <row r="261" spans="1:11" outlineLevel="1">
      <c r="A261" s="80">
        <v>260</v>
      </c>
      <c r="B261" s="251"/>
      <c r="C261" s="109" t="s">
        <v>253</v>
      </c>
      <c r="D261" s="103">
        <v>397</v>
      </c>
      <c r="E261" s="16">
        <v>47688983.312737942</v>
      </c>
      <c r="F261" s="16">
        <v>9570826.0213814806</v>
      </c>
      <c r="G261" s="16">
        <v>12230428.303933369</v>
      </c>
      <c r="H261" s="16">
        <v>6479950.6366261495</v>
      </c>
      <c r="I261" s="16">
        <v>1503169.0481065731</v>
      </c>
      <c r="J261" s="16">
        <v>777642.67721449398</v>
      </c>
      <c r="K261" s="95">
        <f t="shared" ref="K261:K324" si="42">SUM(E261:J261)</f>
        <v>78251000</v>
      </c>
    </row>
    <row r="262" spans="1:11" outlineLevel="1">
      <c r="A262" s="80">
        <v>261</v>
      </c>
      <c r="B262" s="251"/>
      <c r="C262" s="109" t="s">
        <v>254</v>
      </c>
      <c r="D262" s="103">
        <v>398</v>
      </c>
      <c r="E262" s="16">
        <v>262666.95387650066</v>
      </c>
      <c r="F262" s="16">
        <v>52715.313736762699</v>
      </c>
      <c r="G262" s="16">
        <v>67364.181914547822</v>
      </c>
      <c r="H262" s="16">
        <v>35691.029180277197</v>
      </c>
      <c r="I262" s="16">
        <v>8279.3301010074374</v>
      </c>
      <c r="J262" s="16">
        <v>4283.1911909042301</v>
      </c>
      <c r="K262" s="95">
        <f t="shared" si="42"/>
        <v>431000</v>
      </c>
    </row>
    <row r="263" spans="1:11" outlineLevel="1">
      <c r="A263" s="80">
        <v>262</v>
      </c>
      <c r="B263" s="251"/>
      <c r="C263" s="109" t="s">
        <v>255</v>
      </c>
      <c r="D263" s="103">
        <v>399</v>
      </c>
      <c r="E263" s="16">
        <v>0</v>
      </c>
      <c r="F263" s="16">
        <v>0</v>
      </c>
      <c r="G263" s="16">
        <v>0</v>
      </c>
      <c r="H263" s="16">
        <v>0</v>
      </c>
      <c r="I263" s="16">
        <v>0</v>
      </c>
      <c r="J263" s="16">
        <v>0</v>
      </c>
      <c r="K263" s="95">
        <f t="shared" si="42"/>
        <v>0</v>
      </c>
    </row>
    <row r="264" spans="1:11" ht="15.75" customHeight="1" outlineLevel="1">
      <c r="A264" s="80">
        <v>263</v>
      </c>
      <c r="B264" s="251"/>
      <c r="C264" s="110" t="s">
        <v>256</v>
      </c>
      <c r="D264" s="122">
        <v>399.1</v>
      </c>
      <c r="E264" s="16">
        <v>0</v>
      </c>
      <c r="F264" s="16">
        <v>0</v>
      </c>
      <c r="G264" s="16">
        <v>0</v>
      </c>
      <c r="H264" s="16">
        <v>0</v>
      </c>
      <c r="I264" s="16">
        <v>0</v>
      </c>
      <c r="J264" s="16">
        <v>0</v>
      </c>
      <c r="K264" s="95">
        <f t="shared" si="42"/>
        <v>0</v>
      </c>
    </row>
    <row r="265" spans="1:11">
      <c r="A265" s="80">
        <v>264</v>
      </c>
      <c r="B265" s="234"/>
      <c r="C265" s="261" t="s">
        <v>257</v>
      </c>
      <c r="D265" s="262"/>
      <c r="E265" s="22">
        <f t="shared" ref="E265:J265" si="43">SUM(E253:E264)</f>
        <v>180489372.91451666</v>
      </c>
      <c r="F265" s="22">
        <f t="shared" si="43"/>
        <v>36222881.405225448</v>
      </c>
      <c r="G265" s="22">
        <f t="shared" si="43"/>
        <v>46288727.117050238</v>
      </c>
      <c r="H265" s="22">
        <f t="shared" si="43"/>
        <v>24524788.445411909</v>
      </c>
      <c r="I265" s="22">
        <f t="shared" si="43"/>
        <v>5689071.5639307667</v>
      </c>
      <c r="J265" s="22">
        <f t="shared" si="43"/>
        <v>2943158.5538649997</v>
      </c>
      <c r="K265" s="22">
        <f t="shared" si="42"/>
        <v>296158000</v>
      </c>
    </row>
    <row r="266" spans="1:11" ht="16.5" thickBot="1">
      <c r="A266" s="80">
        <v>265</v>
      </c>
      <c r="B266" s="239" t="s">
        <v>203</v>
      </c>
      <c r="C266" s="239"/>
      <c r="D266" s="240"/>
      <c r="E266" s="28">
        <f t="shared" ref="E266:J266" si="44">E197+E206+E215+E225+E236+E252+E265</f>
        <v>1731287414.9560721</v>
      </c>
      <c r="F266" s="28">
        <f t="shared" si="44"/>
        <v>403926781.55142224</v>
      </c>
      <c r="G266" s="28">
        <f t="shared" si="44"/>
        <v>690472808.16862547</v>
      </c>
      <c r="H266" s="28">
        <f t="shared" si="44"/>
        <v>335043516.7057296</v>
      </c>
      <c r="I266" s="28">
        <f t="shared" si="44"/>
        <v>76875971.423261538</v>
      </c>
      <c r="J266" s="28">
        <f t="shared" si="44"/>
        <v>57973507.194889158</v>
      </c>
      <c r="K266" s="28">
        <f t="shared" si="42"/>
        <v>3295580000</v>
      </c>
    </row>
    <row r="267" spans="1:11" ht="16.5" outlineLevel="1" thickTop="1">
      <c r="A267" s="80">
        <v>266</v>
      </c>
      <c r="B267" s="250" t="s">
        <v>258</v>
      </c>
      <c r="C267" s="112" t="s">
        <v>207</v>
      </c>
      <c r="D267" s="126">
        <v>101.1</v>
      </c>
      <c r="E267" s="16"/>
      <c r="K267" s="95">
        <f t="shared" si="42"/>
        <v>0</v>
      </c>
    </row>
    <row r="268" spans="1:11" outlineLevel="1">
      <c r="A268" s="80">
        <v>267</v>
      </c>
      <c r="B268" s="251"/>
      <c r="C268" s="114" t="s">
        <v>216</v>
      </c>
      <c r="D268" s="105">
        <v>101.1</v>
      </c>
      <c r="E268" s="16"/>
      <c r="K268" s="95">
        <f t="shared" si="42"/>
        <v>0</v>
      </c>
    </row>
    <row r="269" spans="1:11" outlineLevel="1">
      <c r="A269" s="80">
        <v>268</v>
      </c>
      <c r="B269" s="251"/>
      <c r="C269" s="114" t="s">
        <v>221</v>
      </c>
      <c r="D269" s="105">
        <v>101.1</v>
      </c>
      <c r="E269" s="16"/>
      <c r="K269" s="95">
        <f t="shared" si="42"/>
        <v>0</v>
      </c>
    </row>
    <row r="270" spans="1:11" outlineLevel="1">
      <c r="A270" s="80">
        <v>269</v>
      </c>
      <c r="B270" s="251"/>
      <c r="C270" s="114" t="s">
        <v>227</v>
      </c>
      <c r="D270" s="105">
        <v>101.1</v>
      </c>
      <c r="E270" s="16"/>
      <c r="K270" s="95">
        <f t="shared" si="42"/>
        <v>0</v>
      </c>
    </row>
    <row r="271" spans="1:11" outlineLevel="1">
      <c r="A271" s="80">
        <v>270</v>
      </c>
      <c r="B271" s="251"/>
      <c r="C271" s="114" t="s">
        <v>236</v>
      </c>
      <c r="D271" s="105">
        <v>101.1</v>
      </c>
      <c r="E271" s="16"/>
      <c r="K271" s="95">
        <f t="shared" si="42"/>
        <v>0</v>
      </c>
    </row>
    <row r="272" spans="1:11" outlineLevel="1">
      <c r="A272" s="80">
        <v>271</v>
      </c>
      <c r="B272" s="251"/>
      <c r="C272" s="114" t="s">
        <v>246</v>
      </c>
      <c r="D272" s="105">
        <v>101.1</v>
      </c>
      <c r="E272" s="16"/>
      <c r="K272" s="95">
        <f t="shared" si="42"/>
        <v>0</v>
      </c>
    </row>
    <row r="273" spans="1:11">
      <c r="A273" s="80">
        <v>272</v>
      </c>
      <c r="B273" s="252"/>
      <c r="C273" s="115" t="s">
        <v>257</v>
      </c>
      <c r="D273" s="127">
        <v>101.1</v>
      </c>
      <c r="E273" s="16"/>
      <c r="K273" s="95">
        <f t="shared" si="42"/>
        <v>0</v>
      </c>
    </row>
    <row r="274" spans="1:11">
      <c r="A274" s="80">
        <v>273</v>
      </c>
      <c r="B274" s="246" t="s">
        <v>259</v>
      </c>
      <c r="C274" s="255"/>
      <c r="D274" s="256"/>
      <c r="E274" s="22">
        <f>SUM(E267:E273)</f>
        <v>0</v>
      </c>
      <c r="F274" s="22">
        <f t="shared" ref="F274:J274" si="45">SUM(F267:F273)</f>
        <v>0</v>
      </c>
      <c r="G274" s="22">
        <f t="shared" si="45"/>
        <v>0</v>
      </c>
      <c r="H274" s="22">
        <f t="shared" si="45"/>
        <v>0</v>
      </c>
      <c r="I274" s="22">
        <f t="shared" si="45"/>
        <v>0</v>
      </c>
      <c r="J274" s="22">
        <f t="shared" si="45"/>
        <v>0</v>
      </c>
      <c r="K274" s="22">
        <f t="shared" si="42"/>
        <v>0</v>
      </c>
    </row>
    <row r="275" spans="1:11" ht="33" customHeight="1">
      <c r="A275" s="80">
        <v>274</v>
      </c>
      <c r="B275" s="128" t="s">
        <v>260</v>
      </c>
      <c r="C275" s="129" t="s">
        <v>260</v>
      </c>
      <c r="D275" s="130">
        <v>102</v>
      </c>
      <c r="E275" s="16"/>
      <c r="F275" s="16"/>
      <c r="G275" s="16"/>
      <c r="H275" s="16"/>
      <c r="I275" s="16"/>
      <c r="J275" s="16"/>
      <c r="K275" s="95">
        <f t="shared" si="42"/>
        <v>0</v>
      </c>
    </row>
    <row r="276" spans="1:11">
      <c r="A276" s="80">
        <v>275</v>
      </c>
      <c r="B276" s="246" t="s">
        <v>261</v>
      </c>
      <c r="C276" s="246"/>
      <c r="D276" s="247"/>
      <c r="E276" s="22">
        <f>SUM(E275)</f>
        <v>0</v>
      </c>
      <c r="F276" s="22">
        <f t="shared" ref="F276:J276" si="46">SUM(F275)</f>
        <v>0</v>
      </c>
      <c r="G276" s="22">
        <f t="shared" si="46"/>
        <v>0</v>
      </c>
      <c r="H276" s="22">
        <f t="shared" si="46"/>
        <v>0</v>
      </c>
      <c r="I276" s="22">
        <f t="shared" si="46"/>
        <v>0</v>
      </c>
      <c r="J276" s="22">
        <f t="shared" si="46"/>
        <v>0</v>
      </c>
      <c r="K276" s="22">
        <f t="shared" si="42"/>
        <v>0</v>
      </c>
    </row>
    <row r="277" spans="1:11" outlineLevel="1">
      <c r="A277" s="80">
        <v>276</v>
      </c>
      <c r="B277" s="232" t="s">
        <v>262</v>
      </c>
      <c r="C277" s="112" t="s">
        <v>207</v>
      </c>
      <c r="D277" s="126">
        <v>104</v>
      </c>
      <c r="E277" s="16"/>
      <c r="F277" s="16"/>
      <c r="G277" s="16"/>
      <c r="H277" s="16"/>
      <c r="I277" s="16"/>
      <c r="J277" s="16"/>
      <c r="K277" s="95">
        <f t="shared" si="42"/>
        <v>0</v>
      </c>
    </row>
    <row r="278" spans="1:11" outlineLevel="1">
      <c r="A278" s="80">
        <v>277</v>
      </c>
      <c r="B278" s="233"/>
      <c r="C278" s="114" t="s">
        <v>216</v>
      </c>
      <c r="D278" s="105">
        <v>104</v>
      </c>
      <c r="E278" s="16"/>
      <c r="F278" s="16"/>
      <c r="G278" s="16"/>
      <c r="H278" s="16"/>
      <c r="I278" s="16"/>
      <c r="J278" s="16"/>
      <c r="K278" s="95">
        <f t="shared" si="42"/>
        <v>0</v>
      </c>
    </row>
    <row r="279" spans="1:11" outlineLevel="1">
      <c r="A279" s="80">
        <v>278</v>
      </c>
      <c r="B279" s="233"/>
      <c r="C279" s="114" t="s">
        <v>221</v>
      </c>
      <c r="D279" s="105">
        <v>104</v>
      </c>
      <c r="E279" s="16"/>
      <c r="F279" s="16"/>
      <c r="G279" s="16"/>
      <c r="H279" s="16"/>
      <c r="I279" s="16"/>
      <c r="J279" s="16"/>
      <c r="K279" s="95">
        <f t="shared" si="42"/>
        <v>0</v>
      </c>
    </row>
    <row r="280" spans="1:11" outlineLevel="1">
      <c r="A280" s="80">
        <v>279</v>
      </c>
      <c r="B280" s="233"/>
      <c r="C280" s="114" t="s">
        <v>227</v>
      </c>
      <c r="D280" s="105">
        <v>104</v>
      </c>
      <c r="E280" s="16"/>
      <c r="F280" s="16"/>
      <c r="G280" s="16"/>
      <c r="H280" s="16"/>
      <c r="I280" s="16"/>
      <c r="J280" s="16"/>
      <c r="K280" s="95">
        <f t="shared" si="42"/>
        <v>0</v>
      </c>
    </row>
    <row r="281" spans="1:11" outlineLevel="1">
      <c r="A281" s="80">
        <v>280</v>
      </c>
      <c r="B281" s="233"/>
      <c r="C281" s="114" t="s">
        <v>236</v>
      </c>
      <c r="D281" s="105">
        <v>104</v>
      </c>
      <c r="E281" s="16"/>
      <c r="F281" s="16"/>
      <c r="G281" s="16"/>
      <c r="H281" s="16"/>
      <c r="I281" s="16"/>
      <c r="J281" s="16"/>
      <c r="K281" s="95">
        <f t="shared" si="42"/>
        <v>0</v>
      </c>
    </row>
    <row r="282" spans="1:11" outlineLevel="1">
      <c r="A282" s="80">
        <v>281</v>
      </c>
      <c r="B282" s="233"/>
      <c r="C282" s="114" t="s">
        <v>246</v>
      </c>
      <c r="D282" s="105">
        <v>104</v>
      </c>
      <c r="E282" s="16"/>
      <c r="F282" s="16"/>
      <c r="G282" s="16"/>
      <c r="H282" s="16"/>
      <c r="I282" s="16"/>
      <c r="J282" s="16"/>
      <c r="K282" s="95">
        <f t="shared" si="42"/>
        <v>0</v>
      </c>
    </row>
    <row r="283" spans="1:11">
      <c r="A283" s="80">
        <v>282</v>
      </c>
      <c r="B283" s="234"/>
      <c r="C283" s="115" t="s">
        <v>257</v>
      </c>
      <c r="D283" s="127">
        <v>104</v>
      </c>
      <c r="E283" s="16"/>
      <c r="F283" s="16"/>
      <c r="G283" s="16"/>
      <c r="H283" s="16"/>
      <c r="I283" s="16"/>
      <c r="J283" s="16"/>
      <c r="K283" s="95">
        <f t="shared" si="42"/>
        <v>0</v>
      </c>
    </row>
    <row r="284" spans="1:11">
      <c r="A284" s="80">
        <v>283</v>
      </c>
      <c r="B284" s="246" t="s">
        <v>263</v>
      </c>
      <c r="C284" s="246"/>
      <c r="D284" s="247"/>
      <c r="E284" s="22">
        <f>SUM(E277:E283)</f>
        <v>0</v>
      </c>
      <c r="F284" s="22">
        <f t="shared" ref="F284:J284" si="47">SUM(F277:F283)</f>
        <v>0</v>
      </c>
      <c r="G284" s="22">
        <f t="shared" si="47"/>
        <v>0</v>
      </c>
      <c r="H284" s="22">
        <f t="shared" si="47"/>
        <v>0</v>
      </c>
      <c r="I284" s="22">
        <f t="shared" si="47"/>
        <v>0</v>
      </c>
      <c r="J284" s="22">
        <f t="shared" si="47"/>
        <v>0</v>
      </c>
      <c r="K284" s="22">
        <f t="shared" si="42"/>
        <v>0</v>
      </c>
    </row>
    <row r="285" spans="1:11" outlineLevel="1">
      <c r="A285" s="80">
        <v>284</v>
      </c>
      <c r="B285" s="232" t="s">
        <v>264</v>
      </c>
      <c r="C285" s="112" t="s">
        <v>216</v>
      </c>
      <c r="D285" s="126">
        <v>105</v>
      </c>
      <c r="E285" s="16"/>
      <c r="F285" s="16"/>
      <c r="G285" s="16"/>
      <c r="H285" s="16"/>
      <c r="I285" s="16"/>
      <c r="J285" s="16"/>
      <c r="K285" s="95">
        <f t="shared" si="42"/>
        <v>0</v>
      </c>
    </row>
    <row r="286" spans="1:11" outlineLevel="1">
      <c r="A286" s="80">
        <v>285</v>
      </c>
      <c r="B286" s="233"/>
      <c r="C286" s="114" t="s">
        <v>221</v>
      </c>
      <c r="D286" s="105">
        <v>105</v>
      </c>
      <c r="E286" s="16"/>
      <c r="F286" s="16"/>
      <c r="G286" s="16"/>
      <c r="H286" s="16"/>
      <c r="I286" s="16"/>
      <c r="J286" s="16"/>
      <c r="K286" s="95">
        <f t="shared" si="42"/>
        <v>0</v>
      </c>
    </row>
    <row r="287" spans="1:11" outlineLevel="1">
      <c r="A287" s="80">
        <v>286</v>
      </c>
      <c r="B287" s="233"/>
      <c r="C287" s="114" t="s">
        <v>227</v>
      </c>
      <c r="D287" s="105">
        <v>105</v>
      </c>
      <c r="E287" s="16"/>
      <c r="F287" s="16"/>
      <c r="G287" s="16"/>
      <c r="H287" s="16"/>
      <c r="I287" s="16"/>
      <c r="J287" s="16"/>
      <c r="K287" s="95">
        <f t="shared" si="42"/>
        <v>0</v>
      </c>
    </row>
    <row r="288" spans="1:11" outlineLevel="1">
      <c r="A288" s="80">
        <v>287</v>
      </c>
      <c r="B288" s="233"/>
      <c r="C288" s="114" t="s">
        <v>236</v>
      </c>
      <c r="D288" s="105">
        <v>105</v>
      </c>
      <c r="E288" s="16"/>
      <c r="F288" s="16"/>
      <c r="G288" s="16"/>
      <c r="H288" s="16"/>
      <c r="I288" s="16"/>
      <c r="J288" s="16"/>
      <c r="K288" s="95">
        <f t="shared" si="42"/>
        <v>0</v>
      </c>
    </row>
    <row r="289" spans="1:11" outlineLevel="1">
      <c r="A289" s="80">
        <v>288</v>
      </c>
      <c r="B289" s="233"/>
      <c r="C289" s="114" t="s">
        <v>246</v>
      </c>
      <c r="D289" s="105">
        <v>105</v>
      </c>
      <c r="E289" s="16"/>
      <c r="F289" s="16"/>
      <c r="G289" s="16"/>
      <c r="H289" s="16"/>
      <c r="I289" s="16"/>
      <c r="J289" s="16"/>
      <c r="K289" s="95">
        <f t="shared" si="42"/>
        <v>0</v>
      </c>
    </row>
    <row r="290" spans="1:11">
      <c r="A290" s="80">
        <v>289</v>
      </c>
      <c r="B290" s="234"/>
      <c r="C290" s="115" t="s">
        <v>257</v>
      </c>
      <c r="D290" s="127">
        <v>105</v>
      </c>
      <c r="E290" s="16"/>
      <c r="F290" s="16"/>
      <c r="G290" s="16"/>
      <c r="H290" s="16"/>
      <c r="I290" s="16"/>
      <c r="J290" s="16"/>
      <c r="K290" s="95">
        <f t="shared" si="42"/>
        <v>0</v>
      </c>
    </row>
    <row r="291" spans="1:11">
      <c r="A291" s="80">
        <v>290</v>
      </c>
      <c r="B291" s="246" t="s">
        <v>265</v>
      </c>
      <c r="C291" s="246"/>
      <c r="D291" s="247"/>
      <c r="E291" s="22">
        <f>SUM(E285:E290)</f>
        <v>0</v>
      </c>
      <c r="F291" s="22">
        <f t="shared" ref="F291:J291" si="48">SUM(F285:F290)</f>
        <v>0</v>
      </c>
      <c r="G291" s="22">
        <f t="shared" si="48"/>
        <v>0</v>
      </c>
      <c r="H291" s="22">
        <f t="shared" si="48"/>
        <v>0</v>
      </c>
      <c r="I291" s="22">
        <f t="shared" si="48"/>
        <v>0</v>
      </c>
      <c r="J291" s="22">
        <f t="shared" si="48"/>
        <v>0</v>
      </c>
      <c r="K291" s="22">
        <f t="shared" si="42"/>
        <v>0</v>
      </c>
    </row>
    <row r="292" spans="1:11" ht="50.25" customHeight="1">
      <c r="A292" s="80">
        <v>291</v>
      </c>
      <c r="B292" s="128" t="s">
        <v>266</v>
      </c>
      <c r="C292" s="129" t="s">
        <v>266</v>
      </c>
      <c r="D292" s="130">
        <v>106</v>
      </c>
      <c r="E292" s="16"/>
      <c r="F292" s="16"/>
      <c r="G292" s="16"/>
      <c r="H292" s="16"/>
      <c r="I292" s="16"/>
      <c r="J292" s="16"/>
      <c r="K292" s="95">
        <f t="shared" si="42"/>
        <v>0</v>
      </c>
    </row>
    <row r="293" spans="1:11">
      <c r="A293" s="80">
        <v>292</v>
      </c>
      <c r="B293" s="246" t="s">
        <v>267</v>
      </c>
      <c r="C293" s="246"/>
      <c r="D293" s="247"/>
      <c r="E293" s="22">
        <f>SUM(E292)</f>
        <v>0</v>
      </c>
      <c r="F293" s="22">
        <f t="shared" ref="F293:J293" si="49">SUM(F292)</f>
        <v>0</v>
      </c>
      <c r="G293" s="22">
        <f t="shared" si="49"/>
        <v>0</v>
      </c>
      <c r="H293" s="22">
        <f t="shared" si="49"/>
        <v>0</v>
      </c>
      <c r="I293" s="22">
        <f t="shared" si="49"/>
        <v>0</v>
      </c>
      <c r="J293" s="22">
        <f t="shared" si="49"/>
        <v>0</v>
      </c>
      <c r="K293" s="22">
        <f t="shared" si="42"/>
        <v>0</v>
      </c>
    </row>
    <row r="294" spans="1:11" outlineLevel="1">
      <c r="A294" s="80">
        <v>293</v>
      </c>
      <c r="B294" s="232" t="s">
        <v>268</v>
      </c>
      <c r="C294" s="112" t="s">
        <v>216</v>
      </c>
      <c r="D294" s="126">
        <v>107</v>
      </c>
      <c r="E294" s="16"/>
      <c r="F294" s="16"/>
      <c r="G294" s="16"/>
      <c r="H294" s="16"/>
      <c r="I294" s="16"/>
      <c r="J294" s="16"/>
      <c r="K294" s="95">
        <f t="shared" si="42"/>
        <v>0</v>
      </c>
    </row>
    <row r="295" spans="1:11" outlineLevel="1">
      <c r="A295" s="80">
        <v>294</v>
      </c>
      <c r="B295" s="233"/>
      <c r="C295" s="114" t="s">
        <v>221</v>
      </c>
      <c r="D295" s="105">
        <v>107</v>
      </c>
      <c r="E295" s="16"/>
      <c r="F295" s="16"/>
      <c r="G295" s="16"/>
      <c r="H295" s="16"/>
      <c r="I295" s="16"/>
      <c r="J295" s="16"/>
      <c r="K295" s="95">
        <f t="shared" si="42"/>
        <v>0</v>
      </c>
    </row>
    <row r="296" spans="1:11" outlineLevel="1">
      <c r="A296" s="80">
        <v>295</v>
      </c>
      <c r="B296" s="233"/>
      <c r="C296" s="114" t="s">
        <v>227</v>
      </c>
      <c r="D296" s="105">
        <v>107</v>
      </c>
      <c r="E296" s="16"/>
      <c r="F296" s="16"/>
      <c r="G296" s="16"/>
      <c r="H296" s="16"/>
      <c r="I296" s="16"/>
      <c r="J296" s="16"/>
      <c r="K296" s="95">
        <f t="shared" si="42"/>
        <v>0</v>
      </c>
    </row>
    <row r="297" spans="1:11" outlineLevel="1">
      <c r="A297" s="80">
        <v>296</v>
      </c>
      <c r="B297" s="233"/>
      <c r="C297" s="114" t="s">
        <v>236</v>
      </c>
      <c r="D297" s="105">
        <v>107</v>
      </c>
      <c r="E297" s="16"/>
      <c r="F297" s="16"/>
      <c r="G297" s="16"/>
      <c r="H297" s="16"/>
      <c r="I297" s="16"/>
      <c r="J297" s="16"/>
      <c r="K297" s="95">
        <f t="shared" si="42"/>
        <v>0</v>
      </c>
    </row>
    <row r="298" spans="1:11" outlineLevel="1">
      <c r="A298" s="80">
        <v>297</v>
      </c>
      <c r="B298" s="233"/>
      <c r="C298" s="114" t="s">
        <v>246</v>
      </c>
      <c r="D298" s="105">
        <v>107</v>
      </c>
      <c r="E298" s="16"/>
      <c r="F298" s="16"/>
      <c r="G298" s="16"/>
      <c r="H298" s="16"/>
      <c r="I298" s="16"/>
      <c r="J298" s="16"/>
      <c r="K298" s="95">
        <f t="shared" si="42"/>
        <v>0</v>
      </c>
    </row>
    <row r="299" spans="1:11">
      <c r="A299" s="80">
        <v>298</v>
      </c>
      <c r="B299" s="234"/>
      <c r="C299" s="115" t="s">
        <v>257</v>
      </c>
      <c r="D299" s="127">
        <v>107</v>
      </c>
      <c r="E299" s="16"/>
      <c r="F299" s="16"/>
      <c r="G299" s="16"/>
      <c r="H299" s="16"/>
      <c r="I299" s="16"/>
      <c r="J299" s="16"/>
      <c r="K299" s="95">
        <f t="shared" si="42"/>
        <v>0</v>
      </c>
    </row>
    <row r="300" spans="1:11">
      <c r="A300" s="80">
        <v>299</v>
      </c>
      <c r="B300" s="246" t="s">
        <v>269</v>
      </c>
      <c r="C300" s="246"/>
      <c r="D300" s="247"/>
      <c r="E300" s="22">
        <f>SUM(E294:E299)</f>
        <v>0</v>
      </c>
      <c r="F300" s="22">
        <f t="shared" ref="F300:J300" si="50">SUM(F294:F299)</f>
        <v>0</v>
      </c>
      <c r="G300" s="22">
        <f t="shared" si="50"/>
        <v>0</v>
      </c>
      <c r="H300" s="22">
        <f t="shared" si="50"/>
        <v>0</v>
      </c>
      <c r="I300" s="22">
        <f t="shared" si="50"/>
        <v>0</v>
      </c>
      <c r="J300" s="22">
        <f t="shared" si="50"/>
        <v>0</v>
      </c>
      <c r="K300" s="22">
        <f t="shared" si="42"/>
        <v>0</v>
      </c>
    </row>
    <row r="301" spans="1:11" ht="15.75" customHeight="1" outlineLevel="1">
      <c r="A301" s="80">
        <v>300</v>
      </c>
      <c r="B301" s="232" t="s">
        <v>270</v>
      </c>
      <c r="C301" s="112" t="s">
        <v>216</v>
      </c>
      <c r="D301" s="126">
        <v>108</v>
      </c>
      <c r="E301" s="16">
        <v>-105254499.17446385</v>
      </c>
      <c r="F301" s="16">
        <v>-24967072.211426411</v>
      </c>
      <c r="G301" s="16">
        <v>-54852353.336576499</v>
      </c>
      <c r="H301" s="16">
        <v>-37941907.53837952</v>
      </c>
      <c r="I301" s="16">
        <v>-4677518.9327225201</v>
      </c>
      <c r="J301" s="16">
        <v>-392648.80643121374</v>
      </c>
      <c r="K301" s="95">
        <f t="shared" si="42"/>
        <v>-228086000</v>
      </c>
    </row>
    <row r="302" spans="1:11" outlineLevel="1">
      <c r="A302" s="80">
        <v>301</v>
      </c>
      <c r="B302" s="233"/>
      <c r="C302" s="114" t="s">
        <v>221</v>
      </c>
      <c r="D302" s="105">
        <v>108</v>
      </c>
      <c r="E302" s="16">
        <v>-43367884.584839784</v>
      </c>
      <c r="F302" s="16">
        <v>-10287152.70680985</v>
      </c>
      <c r="G302" s="16">
        <v>-22600749.11158416</v>
      </c>
      <c r="H302" s="16">
        <v>-15633158.486894546</v>
      </c>
      <c r="I302" s="16">
        <v>-1927272.4948457903</v>
      </c>
      <c r="J302" s="16">
        <v>-161782.61502587888</v>
      </c>
      <c r="K302" s="95">
        <f t="shared" si="42"/>
        <v>-93978000.000000015</v>
      </c>
    </row>
    <row r="303" spans="1:11" outlineLevel="1">
      <c r="A303" s="80">
        <v>302</v>
      </c>
      <c r="B303" s="233"/>
      <c r="C303" s="114" t="s">
        <v>227</v>
      </c>
      <c r="D303" s="105">
        <v>108</v>
      </c>
      <c r="E303" s="16">
        <v>-41895338.672921836</v>
      </c>
      <c r="F303" s="16">
        <v>-9937854.9532140084</v>
      </c>
      <c r="G303" s="16">
        <v>-21833346.204360507</v>
      </c>
      <c r="H303" s="16">
        <v>-15102338.41483853</v>
      </c>
      <c r="I303" s="16">
        <v>-1861832.428755291</v>
      </c>
      <c r="J303" s="16">
        <v>-156289.32590983491</v>
      </c>
      <c r="K303" s="95">
        <f t="shared" si="42"/>
        <v>-90787000</v>
      </c>
    </row>
    <row r="304" spans="1:11" outlineLevel="1">
      <c r="A304" s="80">
        <v>303</v>
      </c>
      <c r="B304" s="233"/>
      <c r="C304" s="114" t="s">
        <v>236</v>
      </c>
      <c r="D304" s="105">
        <v>108</v>
      </c>
      <c r="E304" s="16">
        <v>-69856896.977957428</v>
      </c>
      <c r="F304" s="16">
        <v>-16055949.66917119</v>
      </c>
      <c r="G304" s="16">
        <v>-34298121.092656828</v>
      </c>
      <c r="H304" s="16">
        <v>-22317950.598116897</v>
      </c>
      <c r="I304" s="16">
        <v>-2697611.7604715945</v>
      </c>
      <c r="J304" s="16">
        <v>-152469.90162606491</v>
      </c>
      <c r="K304" s="95">
        <f t="shared" si="42"/>
        <v>-145378999.99999997</v>
      </c>
    </row>
    <row r="305" spans="1:11" outlineLevel="1">
      <c r="A305" s="80">
        <v>304</v>
      </c>
      <c r="B305" s="233"/>
      <c r="C305" s="114" t="s">
        <v>246</v>
      </c>
      <c r="D305" s="105">
        <v>108</v>
      </c>
      <c r="E305" s="16">
        <v>-205965419.70893243</v>
      </c>
      <c r="F305" s="16">
        <v>-49642075.440207906</v>
      </c>
      <c r="G305" s="16">
        <v>-66479526.581199691</v>
      </c>
      <c r="H305" s="16">
        <v>-11890557.695226481</v>
      </c>
      <c r="I305" s="16">
        <v>-10267503.901556717</v>
      </c>
      <c r="J305" s="16">
        <v>-14656916.672876719</v>
      </c>
      <c r="K305" s="95">
        <f t="shared" si="42"/>
        <v>-358901999.99999994</v>
      </c>
    </row>
    <row r="306" spans="1:11">
      <c r="A306" s="80">
        <v>305</v>
      </c>
      <c r="B306" s="234"/>
      <c r="C306" s="115" t="s">
        <v>257</v>
      </c>
      <c r="D306" s="127">
        <v>108</v>
      </c>
      <c r="E306" s="16">
        <v>-49822619.056407616</v>
      </c>
      <c r="F306" s="16">
        <v>-9999030.924844142</v>
      </c>
      <c r="G306" s="16">
        <v>-12777625.521758964</v>
      </c>
      <c r="H306" s="16">
        <v>-6769867.7901299801</v>
      </c>
      <c r="I306" s="16">
        <v>-1570421.7967924827</v>
      </c>
      <c r="J306" s="16">
        <v>-812434.91006682743</v>
      </c>
      <c r="K306" s="95">
        <f t="shared" si="42"/>
        <v>-81752000</v>
      </c>
    </row>
    <row r="307" spans="1:11">
      <c r="A307" s="80">
        <v>306</v>
      </c>
      <c r="B307" s="246" t="s">
        <v>271</v>
      </c>
      <c r="C307" s="246"/>
      <c r="D307" s="247"/>
      <c r="E307" s="22">
        <f>SUM(E301:E306)</f>
        <v>-516162658.17552298</v>
      </c>
      <c r="F307" s="22">
        <f t="shared" ref="F307:J307" si="51">SUM(F301:F306)</f>
        <v>-120889135.90567352</v>
      </c>
      <c r="G307" s="22">
        <f t="shared" si="51"/>
        <v>-212841721.84813666</v>
      </c>
      <c r="H307" s="22">
        <f t="shared" si="51"/>
        <v>-109655780.52358595</v>
      </c>
      <c r="I307" s="22">
        <f t="shared" si="51"/>
        <v>-23002161.315144394</v>
      </c>
      <c r="J307" s="22">
        <f t="shared" si="51"/>
        <v>-16332542.23193654</v>
      </c>
      <c r="K307" s="22">
        <f t="shared" si="42"/>
        <v>-998884000.00000012</v>
      </c>
    </row>
    <row r="308" spans="1:11" ht="15.75" customHeight="1" outlineLevel="1">
      <c r="A308" s="80">
        <v>307</v>
      </c>
      <c r="B308" s="232" t="s">
        <v>272</v>
      </c>
      <c r="C308" s="112" t="s">
        <v>207</v>
      </c>
      <c r="D308" s="126">
        <v>111</v>
      </c>
      <c r="E308" s="16">
        <v>-40521619.483530194</v>
      </c>
      <c r="F308" s="16">
        <v>-8337944.0655667819</v>
      </c>
      <c r="G308" s="16">
        <v>-11402163.387925908</v>
      </c>
      <c r="H308" s="16">
        <v>-5912816.2983561857</v>
      </c>
      <c r="I308" s="16">
        <v>-1349399.3382618544</v>
      </c>
      <c r="J308" s="16">
        <v>-807057.42635908478</v>
      </c>
      <c r="K308" s="95">
        <f t="shared" si="42"/>
        <v>-68331000</v>
      </c>
    </row>
    <row r="309" spans="1:11" outlineLevel="1">
      <c r="A309" s="80">
        <v>308</v>
      </c>
      <c r="B309" s="233"/>
      <c r="C309" s="114" t="s">
        <v>216</v>
      </c>
      <c r="D309" s="105">
        <v>111</v>
      </c>
      <c r="E309" s="16"/>
      <c r="F309" s="16"/>
      <c r="G309" s="16"/>
      <c r="H309" s="16"/>
      <c r="I309" s="16"/>
      <c r="J309" s="16"/>
      <c r="K309" s="95">
        <f t="shared" si="42"/>
        <v>0</v>
      </c>
    </row>
    <row r="310" spans="1:11" outlineLevel="1">
      <c r="A310" s="80">
        <v>309</v>
      </c>
      <c r="B310" s="233"/>
      <c r="C310" s="114" t="s">
        <v>221</v>
      </c>
      <c r="D310" s="105">
        <v>111</v>
      </c>
      <c r="E310" s="16"/>
      <c r="F310" s="16"/>
      <c r="G310" s="16"/>
      <c r="H310" s="16"/>
      <c r="I310" s="16"/>
      <c r="J310" s="16"/>
      <c r="K310" s="95">
        <f t="shared" si="42"/>
        <v>0</v>
      </c>
    </row>
    <row r="311" spans="1:11" outlineLevel="1">
      <c r="A311" s="80">
        <v>310</v>
      </c>
      <c r="B311" s="233"/>
      <c r="C311" s="114" t="s">
        <v>227</v>
      </c>
      <c r="D311" s="105">
        <v>111</v>
      </c>
      <c r="E311" s="16"/>
      <c r="F311" s="16"/>
      <c r="G311" s="16"/>
      <c r="H311" s="16"/>
      <c r="I311" s="16"/>
      <c r="J311" s="16"/>
      <c r="K311" s="95">
        <f t="shared" si="42"/>
        <v>0</v>
      </c>
    </row>
    <row r="312" spans="1:11" outlineLevel="1">
      <c r="A312" s="80">
        <v>311</v>
      </c>
      <c r="B312" s="233"/>
      <c r="C312" s="114" t="s">
        <v>236</v>
      </c>
      <c r="D312" s="105">
        <v>111</v>
      </c>
      <c r="E312" s="16"/>
      <c r="F312" s="16"/>
      <c r="G312" s="16"/>
      <c r="H312" s="16"/>
      <c r="I312" s="16"/>
      <c r="J312" s="16"/>
      <c r="K312" s="95">
        <f t="shared" si="42"/>
        <v>0</v>
      </c>
    </row>
    <row r="313" spans="1:11" outlineLevel="1">
      <c r="A313" s="80">
        <v>312</v>
      </c>
      <c r="B313" s="233"/>
      <c r="C313" s="114" t="s">
        <v>246</v>
      </c>
      <c r="D313" s="105">
        <v>111</v>
      </c>
      <c r="E313" s="16"/>
      <c r="F313" s="16"/>
      <c r="G313" s="16"/>
      <c r="H313" s="16"/>
      <c r="I313" s="16"/>
      <c r="J313" s="16"/>
      <c r="K313" s="95">
        <f t="shared" si="42"/>
        <v>0</v>
      </c>
    </row>
    <row r="314" spans="1:11">
      <c r="A314" s="80">
        <v>313</v>
      </c>
      <c r="B314" s="234"/>
      <c r="C314" s="115" t="s">
        <v>257</v>
      </c>
      <c r="D314" s="127">
        <v>111</v>
      </c>
      <c r="E314" s="16"/>
      <c r="F314" s="16"/>
      <c r="G314" s="16"/>
      <c r="H314" s="16"/>
      <c r="I314" s="16"/>
      <c r="J314" s="16"/>
      <c r="K314" s="95">
        <f t="shared" si="42"/>
        <v>0</v>
      </c>
    </row>
    <row r="315" spans="1:11">
      <c r="A315" s="80">
        <v>314</v>
      </c>
      <c r="B315" s="246" t="s">
        <v>273</v>
      </c>
      <c r="C315" s="246"/>
      <c r="D315" s="247"/>
      <c r="E315" s="22">
        <f>SUM(E308:E314)</f>
        <v>-40521619.483530194</v>
      </c>
      <c r="F315" s="22">
        <f t="shared" ref="F315:J315" si="52">SUM(F308:F314)</f>
        <v>-8337944.0655667819</v>
      </c>
      <c r="G315" s="22">
        <f t="shared" si="52"/>
        <v>-11402163.387925908</v>
      </c>
      <c r="H315" s="22">
        <f t="shared" si="52"/>
        <v>-5912816.2983561857</v>
      </c>
      <c r="I315" s="22">
        <f t="shared" si="52"/>
        <v>-1349399.3382618544</v>
      </c>
      <c r="J315" s="22">
        <f t="shared" si="52"/>
        <v>-807057.42635908478</v>
      </c>
      <c r="K315" s="22">
        <f t="shared" si="42"/>
        <v>-68331000</v>
      </c>
    </row>
    <row r="316" spans="1:11" ht="31.5" customHeight="1">
      <c r="A316" s="80">
        <v>315</v>
      </c>
      <c r="B316" s="131" t="s">
        <v>274</v>
      </c>
      <c r="C316" s="129" t="s">
        <v>274</v>
      </c>
      <c r="D316" s="130">
        <v>114</v>
      </c>
      <c r="E316" s="16"/>
      <c r="F316" s="16"/>
      <c r="G316" s="16"/>
      <c r="H316" s="16"/>
      <c r="I316" s="16"/>
      <c r="J316" s="16"/>
      <c r="K316" s="95">
        <f t="shared" si="42"/>
        <v>0</v>
      </c>
    </row>
    <row r="317" spans="1:11">
      <c r="A317" s="80">
        <v>316</v>
      </c>
      <c r="B317" s="246" t="s">
        <v>352</v>
      </c>
      <c r="C317" s="246"/>
      <c r="D317" s="247"/>
      <c r="E317" s="22">
        <f>SUM(E316)</f>
        <v>0</v>
      </c>
      <c r="F317" s="22">
        <f t="shared" ref="F317:J317" si="53">SUM(F316)</f>
        <v>0</v>
      </c>
      <c r="G317" s="22">
        <f t="shared" si="53"/>
        <v>0</v>
      </c>
      <c r="H317" s="22">
        <f t="shared" si="53"/>
        <v>0</v>
      </c>
      <c r="I317" s="22">
        <f t="shared" si="53"/>
        <v>0</v>
      </c>
      <c r="J317" s="22">
        <f t="shared" si="53"/>
        <v>0</v>
      </c>
      <c r="K317" s="22">
        <f t="shared" si="42"/>
        <v>0</v>
      </c>
    </row>
    <row r="318" spans="1:11" ht="54.75" customHeight="1">
      <c r="A318" s="80">
        <v>317</v>
      </c>
      <c r="B318" s="131" t="s">
        <v>276</v>
      </c>
      <c r="C318" s="132" t="s">
        <v>276</v>
      </c>
      <c r="D318" s="130">
        <v>115</v>
      </c>
      <c r="E318" s="16"/>
      <c r="F318" s="16"/>
      <c r="G318" s="16"/>
      <c r="H318" s="16"/>
      <c r="I318" s="16"/>
      <c r="J318" s="16"/>
      <c r="K318" s="95">
        <f t="shared" si="42"/>
        <v>0</v>
      </c>
    </row>
    <row r="319" spans="1:11">
      <c r="A319" s="80">
        <v>318</v>
      </c>
      <c r="B319" s="246" t="s">
        <v>277</v>
      </c>
      <c r="C319" s="246"/>
      <c r="D319" s="247"/>
      <c r="E319" s="22">
        <f>SUM(E318)</f>
        <v>0</v>
      </c>
      <c r="F319" s="22">
        <f t="shared" ref="F319:J319" si="54">SUM(F318)</f>
        <v>0</v>
      </c>
      <c r="G319" s="22">
        <f t="shared" si="54"/>
        <v>0</v>
      </c>
      <c r="H319" s="22">
        <f t="shared" si="54"/>
        <v>0</v>
      </c>
      <c r="I319" s="22">
        <f t="shared" si="54"/>
        <v>0</v>
      </c>
      <c r="J319" s="22">
        <f t="shared" si="54"/>
        <v>0</v>
      </c>
      <c r="K319" s="22">
        <f t="shared" si="42"/>
        <v>0</v>
      </c>
    </row>
    <row r="320" spans="1:11" ht="16.5" thickBot="1">
      <c r="A320" s="80">
        <v>319</v>
      </c>
      <c r="B320" s="257" t="s">
        <v>353</v>
      </c>
      <c r="C320" s="257"/>
      <c r="D320" s="258"/>
      <c r="E320" s="28">
        <f>E266+E274+E276+E284+E291+E293+E300+E307+E315+E317+E319</f>
        <v>1174603137.2970188</v>
      </c>
      <c r="F320" s="28">
        <f t="shared" ref="F320:J320" si="55">F266+F274+F276+F284+F291+F293+F300+F307+F315+F317+F319</f>
        <v>274699701.58018196</v>
      </c>
      <c r="G320" s="28">
        <f t="shared" si="55"/>
        <v>466228922.93256289</v>
      </c>
      <c r="H320" s="28">
        <f t="shared" si="55"/>
        <v>219474919.88378748</v>
      </c>
      <c r="I320" s="28">
        <f t="shared" si="55"/>
        <v>52524410.769855291</v>
      </c>
      <c r="J320" s="28">
        <f t="shared" si="55"/>
        <v>40833907.536593527</v>
      </c>
      <c r="K320" s="28">
        <f t="shared" si="42"/>
        <v>2228364999.9999995</v>
      </c>
    </row>
    <row r="321" spans="1:11" ht="18" customHeight="1" thickTop="1">
      <c r="A321" s="80">
        <v>320</v>
      </c>
      <c r="B321" s="131" t="s">
        <v>279</v>
      </c>
      <c r="C321" s="129" t="s">
        <v>279</v>
      </c>
      <c r="D321" s="130">
        <v>151</v>
      </c>
      <c r="E321" s="16"/>
      <c r="K321" s="95">
        <f t="shared" si="42"/>
        <v>0</v>
      </c>
    </row>
    <row r="322" spans="1:11">
      <c r="A322" s="80">
        <v>321</v>
      </c>
      <c r="B322" s="246" t="s">
        <v>354</v>
      </c>
      <c r="C322" s="246"/>
      <c r="D322" s="247"/>
      <c r="E322" s="22">
        <f>SUM(E321)</f>
        <v>0</v>
      </c>
      <c r="F322" s="22">
        <f t="shared" ref="F322:I322" si="56">SUM(F321)</f>
        <v>0</v>
      </c>
      <c r="G322" s="22">
        <f t="shared" si="56"/>
        <v>0</v>
      </c>
      <c r="H322" s="22">
        <f t="shared" si="56"/>
        <v>0</v>
      </c>
      <c r="I322" s="22">
        <f t="shared" si="56"/>
        <v>0</v>
      </c>
      <c r="J322" s="22">
        <f>SUM(J321)</f>
        <v>0</v>
      </c>
      <c r="K322" s="22">
        <f t="shared" si="42"/>
        <v>0</v>
      </c>
    </row>
    <row r="323" spans="1:11" ht="31.5" customHeight="1">
      <c r="A323" s="80">
        <v>322</v>
      </c>
      <c r="B323" s="131" t="s">
        <v>281</v>
      </c>
      <c r="C323" s="129" t="s">
        <v>281</v>
      </c>
      <c r="D323" s="130">
        <v>154</v>
      </c>
      <c r="E323" s="16"/>
      <c r="F323" s="16"/>
      <c r="G323" s="16"/>
      <c r="H323" s="16"/>
      <c r="I323" s="16"/>
      <c r="J323" s="16"/>
      <c r="K323" s="95">
        <f t="shared" si="42"/>
        <v>0</v>
      </c>
    </row>
    <row r="324" spans="1:11">
      <c r="A324" s="80">
        <v>323</v>
      </c>
      <c r="B324" s="246" t="s">
        <v>282</v>
      </c>
      <c r="C324" s="246"/>
      <c r="D324" s="247"/>
      <c r="E324" s="22">
        <f>SUM(E323)</f>
        <v>0</v>
      </c>
      <c r="F324" s="22">
        <f t="shared" ref="F324:I324" si="57">SUM(F323)</f>
        <v>0</v>
      </c>
      <c r="G324" s="22">
        <f t="shared" si="57"/>
        <v>0</v>
      </c>
      <c r="H324" s="22">
        <f t="shared" si="57"/>
        <v>0</v>
      </c>
      <c r="I324" s="22">
        <f t="shared" si="57"/>
        <v>0</v>
      </c>
      <c r="J324" s="22">
        <f>SUM(J323)</f>
        <v>0</v>
      </c>
      <c r="K324" s="22">
        <f t="shared" si="42"/>
        <v>0</v>
      </c>
    </row>
    <row r="325" spans="1:11" ht="18" customHeight="1">
      <c r="A325" s="80">
        <v>324</v>
      </c>
      <c r="B325" s="131" t="s">
        <v>283</v>
      </c>
      <c r="C325" s="129" t="s">
        <v>283</v>
      </c>
      <c r="D325" s="130">
        <v>165</v>
      </c>
      <c r="E325" s="16"/>
      <c r="F325" s="16"/>
      <c r="G325" s="16"/>
      <c r="H325" s="16"/>
      <c r="I325" s="16"/>
      <c r="J325" s="16"/>
      <c r="K325" s="95">
        <f t="shared" ref="K325:K353" si="58">SUM(E325:J325)</f>
        <v>0</v>
      </c>
    </row>
    <row r="326" spans="1:11">
      <c r="A326" s="80">
        <v>325</v>
      </c>
      <c r="B326" s="246" t="s">
        <v>284</v>
      </c>
      <c r="C326" s="246"/>
      <c r="D326" s="247"/>
      <c r="E326" s="22">
        <f>SUM(E325)</f>
        <v>0</v>
      </c>
      <c r="F326" s="22">
        <f t="shared" ref="F326:I326" si="59">SUM(F325)</f>
        <v>0</v>
      </c>
      <c r="G326" s="22">
        <f t="shared" si="59"/>
        <v>0</v>
      </c>
      <c r="H326" s="22">
        <f t="shared" si="59"/>
        <v>0</v>
      </c>
      <c r="I326" s="22">
        <f t="shared" si="59"/>
        <v>0</v>
      </c>
      <c r="J326" s="22">
        <f>SUM(J325)</f>
        <v>0</v>
      </c>
      <c r="K326" s="22">
        <f t="shared" si="58"/>
        <v>0</v>
      </c>
    </row>
    <row r="327" spans="1:11" ht="16.5" thickBot="1">
      <c r="A327" s="80">
        <v>326</v>
      </c>
      <c r="B327" s="257" t="s">
        <v>355</v>
      </c>
      <c r="C327" s="257"/>
      <c r="D327" s="258"/>
      <c r="E327" s="28">
        <f>E322+E324+E326</f>
        <v>0</v>
      </c>
      <c r="F327" s="28">
        <f t="shared" ref="F327:I327" si="60">F322+F324+F326</f>
        <v>0</v>
      </c>
      <c r="G327" s="28">
        <f t="shared" si="60"/>
        <v>0</v>
      </c>
      <c r="H327" s="28">
        <f t="shared" si="60"/>
        <v>0</v>
      </c>
      <c r="I327" s="28">
        <f t="shared" si="60"/>
        <v>0</v>
      </c>
      <c r="J327" s="28">
        <f>J322+J324+J326</f>
        <v>0</v>
      </c>
      <c r="K327" s="28">
        <f t="shared" si="58"/>
        <v>0</v>
      </c>
    </row>
    <row r="328" spans="1:11" ht="16.5" outlineLevel="2" thickTop="1">
      <c r="A328" s="80">
        <v>327</v>
      </c>
      <c r="B328" s="232" t="s">
        <v>286</v>
      </c>
      <c r="C328" s="112" t="s">
        <v>287</v>
      </c>
      <c r="D328" s="126">
        <v>182.3</v>
      </c>
      <c r="E328" s="16">
        <v>54764342.583227359</v>
      </c>
      <c r="F328" s="16">
        <v>11256366.000626436</v>
      </c>
      <c r="G328" s="16">
        <v>7884712.0169828599</v>
      </c>
      <c r="H328" s="16">
        <v>4890577.5660994472</v>
      </c>
      <c r="I328" s="16">
        <v>1342985.5065282532</v>
      </c>
      <c r="J328" s="16">
        <v>103016.32653565001</v>
      </c>
      <c r="K328" s="95">
        <f t="shared" si="58"/>
        <v>80242000.000000015</v>
      </c>
    </row>
    <row r="329" spans="1:11" outlineLevel="2">
      <c r="A329" s="80">
        <v>328</v>
      </c>
      <c r="B329" s="233"/>
      <c r="C329" s="114" t="s">
        <v>288</v>
      </c>
      <c r="D329" s="105">
        <v>186</v>
      </c>
      <c r="E329" s="16">
        <v>36456.009727833567</v>
      </c>
      <c r="F329" s="16">
        <v>8647.6096941622345</v>
      </c>
      <c r="G329" s="16">
        <v>18998.693096417774</v>
      </c>
      <c r="H329" s="16">
        <v>13141.581226081313</v>
      </c>
      <c r="I329" s="16">
        <v>1620.1081858819882</v>
      </c>
      <c r="J329" s="16">
        <v>135.99806962315043</v>
      </c>
      <c r="K329" s="95">
        <f t="shared" si="58"/>
        <v>79000.000000000015</v>
      </c>
    </row>
    <row r="330" spans="1:11">
      <c r="A330" s="80">
        <v>329</v>
      </c>
      <c r="B330" s="234"/>
      <c r="C330" s="115" t="s">
        <v>289</v>
      </c>
      <c r="D330" s="127">
        <v>190</v>
      </c>
      <c r="E330" s="16">
        <v>1869870.2711035646</v>
      </c>
      <c r="F330" s="16">
        <v>443545.75292082754</v>
      </c>
      <c r="G330" s="16">
        <v>974464.61299601034</v>
      </c>
      <c r="H330" s="16">
        <v>674046.67250736046</v>
      </c>
      <c r="I330" s="16">
        <v>83097.194546757164</v>
      </c>
      <c r="J330" s="16">
        <v>6975.4959254810828</v>
      </c>
      <c r="K330" s="95">
        <f t="shared" si="58"/>
        <v>4052000.0000000014</v>
      </c>
    </row>
    <row r="331" spans="1:11">
      <c r="A331" s="80">
        <v>330</v>
      </c>
      <c r="B331" s="266" t="s">
        <v>290</v>
      </c>
      <c r="C331" s="267"/>
      <c r="D331" s="268"/>
      <c r="E331" s="22">
        <f>SUM(E328:E330)</f>
        <v>56670668.864058763</v>
      </c>
      <c r="F331" s="22">
        <f>SUM(F328:F330)</f>
        <v>11708559.363241425</v>
      </c>
      <c r="G331" s="22">
        <f t="shared" ref="G331:I331" si="61">SUM(G328:G330)</f>
        <v>8878175.3230752889</v>
      </c>
      <c r="H331" s="22">
        <f t="shared" si="61"/>
        <v>5577765.8198328894</v>
      </c>
      <c r="I331" s="22">
        <f t="shared" si="61"/>
        <v>1427702.8092608924</v>
      </c>
      <c r="J331" s="22">
        <f>SUM(J328:J330)</f>
        <v>110127.82053075424</v>
      </c>
      <c r="K331" s="22">
        <f t="shared" si="58"/>
        <v>84373000.000000015</v>
      </c>
    </row>
    <row r="332" spans="1:11" ht="15.75" customHeight="1" outlineLevel="1">
      <c r="A332" s="80">
        <v>331</v>
      </c>
      <c r="B332" s="269" t="s">
        <v>297</v>
      </c>
      <c r="C332" s="107" t="s">
        <v>292</v>
      </c>
      <c r="D332" s="120">
        <v>228.1</v>
      </c>
      <c r="E332" s="16"/>
      <c r="F332" s="16"/>
      <c r="G332" s="16"/>
      <c r="H332" s="16"/>
      <c r="I332" s="16"/>
      <c r="J332" s="16"/>
      <c r="K332" s="95">
        <f t="shared" si="58"/>
        <v>0</v>
      </c>
    </row>
    <row r="333" spans="1:11" ht="15.75" customHeight="1" outlineLevel="1">
      <c r="A333" s="80">
        <v>332</v>
      </c>
      <c r="B333" s="270"/>
      <c r="C333" s="109" t="s">
        <v>293</v>
      </c>
      <c r="D333" s="121">
        <v>228.2</v>
      </c>
      <c r="E333" s="16"/>
      <c r="F333" s="16"/>
      <c r="G333" s="16"/>
      <c r="H333" s="16"/>
      <c r="I333" s="16"/>
      <c r="J333" s="16"/>
      <c r="K333" s="95">
        <f t="shared" si="58"/>
        <v>0</v>
      </c>
    </row>
    <row r="334" spans="1:11" ht="15.75" customHeight="1" outlineLevel="1">
      <c r="A334" s="80">
        <v>333</v>
      </c>
      <c r="B334" s="270"/>
      <c r="C334" s="109" t="s">
        <v>294</v>
      </c>
      <c r="D334" s="121">
        <v>228.3</v>
      </c>
      <c r="E334" s="16"/>
      <c r="F334" s="16"/>
      <c r="G334" s="16"/>
      <c r="H334" s="16"/>
      <c r="I334" s="16"/>
      <c r="J334" s="16"/>
      <c r="K334" s="95">
        <f t="shared" si="58"/>
        <v>0</v>
      </c>
    </row>
    <row r="335" spans="1:11" ht="15.75" customHeight="1" outlineLevel="1">
      <c r="A335" s="80">
        <v>334</v>
      </c>
      <c r="B335" s="270"/>
      <c r="C335" s="109" t="s">
        <v>295</v>
      </c>
      <c r="D335" s="121">
        <v>228.4</v>
      </c>
      <c r="E335" s="16"/>
      <c r="F335" s="16"/>
      <c r="G335" s="16"/>
      <c r="H335" s="16"/>
      <c r="I335" s="16"/>
      <c r="J335" s="16"/>
      <c r="K335" s="95">
        <f t="shared" si="58"/>
        <v>0</v>
      </c>
    </row>
    <row r="336" spans="1:11">
      <c r="A336" s="80">
        <v>335</v>
      </c>
      <c r="B336" s="271"/>
      <c r="C336" s="110" t="s">
        <v>296</v>
      </c>
      <c r="D336" s="111">
        <v>230</v>
      </c>
      <c r="E336" s="16"/>
      <c r="F336" s="16"/>
      <c r="G336" s="16"/>
      <c r="H336" s="16"/>
      <c r="I336" s="16"/>
      <c r="J336" s="16"/>
      <c r="K336" s="95">
        <f t="shared" si="58"/>
        <v>0</v>
      </c>
    </row>
    <row r="337" spans="1:11">
      <c r="A337" s="80">
        <v>336</v>
      </c>
      <c r="B337" s="266" t="s">
        <v>297</v>
      </c>
      <c r="C337" s="272"/>
      <c r="D337" s="273"/>
      <c r="E337" s="22">
        <f>SUM(E332:E336)</f>
        <v>0</v>
      </c>
      <c r="F337" s="22">
        <f>SUM(F332:F336)</f>
        <v>0</v>
      </c>
      <c r="G337" s="22">
        <f t="shared" ref="G337:I337" si="62">SUM(G332:G336)</f>
        <v>0</v>
      </c>
      <c r="H337" s="22">
        <f t="shared" si="62"/>
        <v>0</v>
      </c>
      <c r="I337" s="22">
        <f t="shared" si="62"/>
        <v>0</v>
      </c>
      <c r="J337" s="22">
        <f>SUM(J332:J336)</f>
        <v>0</v>
      </c>
      <c r="K337" s="22">
        <f t="shared" si="58"/>
        <v>0</v>
      </c>
    </row>
    <row r="338" spans="1:11" ht="18" customHeight="1">
      <c r="A338" s="80">
        <v>337</v>
      </c>
      <c r="B338" s="133" t="s">
        <v>298</v>
      </c>
      <c r="C338" s="134" t="s">
        <v>298</v>
      </c>
      <c r="D338" s="135">
        <v>235</v>
      </c>
      <c r="E338" s="16">
        <v>-1692113.2944597329</v>
      </c>
      <c r="F338" s="16">
        <v>-286438.45053600398</v>
      </c>
      <c r="G338" s="16">
        <v>-5581.3035866446344</v>
      </c>
      <c r="H338" s="16">
        <v>0</v>
      </c>
      <c r="I338" s="16">
        <v>-14866.951417617955</v>
      </c>
      <c r="J338" s="16">
        <v>0</v>
      </c>
      <c r="K338" s="95">
        <f t="shared" si="58"/>
        <v>-1998999.9999999995</v>
      </c>
    </row>
    <row r="339" spans="1:11" ht="16.5" thickBot="1">
      <c r="A339" s="80">
        <v>338</v>
      </c>
      <c r="B339" s="257" t="s">
        <v>356</v>
      </c>
      <c r="C339" s="274"/>
      <c r="D339" s="275"/>
      <c r="E339" s="28">
        <f>E331+E337+E338</f>
        <v>54978555.569599032</v>
      </c>
      <c r="F339" s="28">
        <f>F331+F337+F338</f>
        <v>11422120.912705421</v>
      </c>
      <c r="G339" s="28">
        <f t="shared" ref="G339:I339" si="63">G331+G337+G338</f>
        <v>8872594.0194886439</v>
      </c>
      <c r="H339" s="28">
        <f t="shared" si="63"/>
        <v>5577765.8198328894</v>
      </c>
      <c r="I339" s="28">
        <f t="shared" si="63"/>
        <v>1412835.8578432745</v>
      </c>
      <c r="J339" s="28">
        <f>J331+J337+J338</f>
        <v>110127.82053075424</v>
      </c>
      <c r="K339" s="28">
        <f t="shared" si="58"/>
        <v>82374000.00000003</v>
      </c>
    </row>
    <row r="340" spans="1:11" ht="16.5" outlineLevel="1" thickTop="1">
      <c r="A340" s="80">
        <v>339</v>
      </c>
      <c r="B340" s="276" t="s">
        <v>300</v>
      </c>
      <c r="C340" s="107" t="s">
        <v>301</v>
      </c>
      <c r="D340" s="108">
        <v>253</v>
      </c>
      <c r="E340" s="16"/>
      <c r="F340" s="16"/>
      <c r="G340" s="16"/>
      <c r="H340" s="16"/>
      <c r="I340" s="16"/>
      <c r="J340" s="16"/>
      <c r="K340" s="95">
        <f t="shared" si="58"/>
        <v>0</v>
      </c>
    </row>
    <row r="341" spans="1:11" ht="31.5" customHeight="1" outlineLevel="1">
      <c r="A341" s="80">
        <v>340</v>
      </c>
      <c r="B341" s="277"/>
      <c r="C341" s="109" t="s">
        <v>302</v>
      </c>
      <c r="D341" s="103">
        <v>281</v>
      </c>
      <c r="E341" s="16"/>
      <c r="F341" s="16"/>
      <c r="G341" s="16"/>
      <c r="H341" s="16"/>
      <c r="I341" s="16"/>
      <c r="J341" s="16"/>
      <c r="K341" s="95">
        <f t="shared" si="58"/>
        <v>0</v>
      </c>
    </row>
    <row r="342" spans="1:11" ht="31.5" outlineLevel="1">
      <c r="A342" s="80">
        <v>341</v>
      </c>
      <c r="B342" s="277"/>
      <c r="C342" s="109" t="s">
        <v>303</v>
      </c>
      <c r="D342" s="103">
        <v>282</v>
      </c>
      <c r="E342" s="16">
        <v>-242352482.34179279</v>
      </c>
      <c r="F342" s="16">
        <v>-56560144.889863864</v>
      </c>
      <c r="G342" s="16">
        <v>-95914806.718735248</v>
      </c>
      <c r="H342" s="16">
        <v>-45901322.406794578</v>
      </c>
      <c r="I342" s="16">
        <v>-10797849.071336927</v>
      </c>
      <c r="J342" s="16">
        <v>-8334394.571476616</v>
      </c>
      <c r="K342" s="95">
        <f t="shared" si="58"/>
        <v>-459861000</v>
      </c>
    </row>
    <row r="343" spans="1:11" ht="15.75" customHeight="1" outlineLevel="1">
      <c r="A343" s="80">
        <v>342</v>
      </c>
      <c r="B343" s="277"/>
      <c r="C343" s="109" t="s">
        <v>304</v>
      </c>
      <c r="D343" s="103">
        <v>283</v>
      </c>
      <c r="E343" s="16">
        <v>-3561446.0592952487</v>
      </c>
      <c r="F343" s="16">
        <v>-844414.0723693904</v>
      </c>
      <c r="G343" s="16">
        <v>-1814515.2987833587</v>
      </c>
      <c r="H343" s="16">
        <v>-1222856.453941334</v>
      </c>
      <c r="I343" s="16">
        <v>-158707.1835461118</v>
      </c>
      <c r="J343" s="16">
        <v>-25060.932064558609</v>
      </c>
      <c r="K343" s="95">
        <f t="shared" si="58"/>
        <v>-7627000.0000000019</v>
      </c>
    </row>
    <row r="344" spans="1:11" ht="15.75" customHeight="1" outlineLevel="1">
      <c r="A344" s="80">
        <v>343</v>
      </c>
      <c r="B344" s="277"/>
      <c r="C344" s="109" t="s">
        <v>305</v>
      </c>
      <c r="D344" s="103">
        <v>255</v>
      </c>
      <c r="E344" s="16"/>
      <c r="F344" s="16"/>
      <c r="G344" s="16"/>
      <c r="H344" s="16"/>
      <c r="I344" s="16"/>
      <c r="J344" s="16"/>
      <c r="K344" s="95">
        <f t="shared" si="58"/>
        <v>0</v>
      </c>
    </row>
    <row r="345" spans="1:11" ht="15.75" customHeight="1" outlineLevel="1">
      <c r="A345" s="80">
        <v>344</v>
      </c>
      <c r="B345" s="277"/>
      <c r="C345" s="109" t="s">
        <v>306</v>
      </c>
      <c r="D345" s="103">
        <v>252</v>
      </c>
      <c r="E345" s="16">
        <v>-794844.61405587255</v>
      </c>
      <c r="F345" s="16">
        <v>-134550.12759044909</v>
      </c>
      <c r="G345" s="16">
        <v>-2621.7329003798459</v>
      </c>
      <c r="H345" s="16">
        <v>0</v>
      </c>
      <c r="I345" s="16">
        <v>-6983.525453298279</v>
      </c>
      <c r="J345" s="16">
        <v>0</v>
      </c>
      <c r="K345" s="95">
        <f t="shared" si="58"/>
        <v>-938999.99999999965</v>
      </c>
    </row>
    <row r="346" spans="1:11">
      <c r="A346" s="80">
        <v>345</v>
      </c>
      <c r="B346" s="278"/>
      <c r="C346" s="110" t="s">
        <v>307</v>
      </c>
      <c r="D346" s="111">
        <v>254</v>
      </c>
      <c r="E346" s="16">
        <v>-3320950.3255966529</v>
      </c>
      <c r="F346" s="16">
        <v>-667585.41001747258</v>
      </c>
      <c r="G346" s="16">
        <v>-859637.8275967649</v>
      </c>
      <c r="H346" s="16">
        <v>-457985.68082336982</v>
      </c>
      <c r="I346" s="16">
        <v>-105064.74645121022</v>
      </c>
      <c r="J346" s="16">
        <v>-53776.009514530146</v>
      </c>
      <c r="K346" s="95">
        <f t="shared" si="58"/>
        <v>-5465000.0000000009</v>
      </c>
    </row>
    <row r="347" spans="1:11">
      <c r="A347" s="80">
        <v>346</v>
      </c>
      <c r="B347" s="266" t="s">
        <v>308</v>
      </c>
      <c r="C347" s="272"/>
      <c r="D347" s="273"/>
      <c r="E347" s="22">
        <f>SUM(E340:E346)</f>
        <v>-250029723.34074056</v>
      </c>
      <c r="F347" s="22">
        <f>SUM(F340:F346)</f>
        <v>-58206694.499841176</v>
      </c>
      <c r="G347" s="22">
        <f t="shared" ref="G347:I347" si="64">SUM(G340:G346)</f>
        <v>-98591581.57801576</v>
      </c>
      <c r="H347" s="22">
        <f t="shared" si="64"/>
        <v>-47582164.541559279</v>
      </c>
      <c r="I347" s="22">
        <f t="shared" si="64"/>
        <v>-11068604.526787546</v>
      </c>
      <c r="J347" s="22">
        <f>SUM(J340:J346)</f>
        <v>-8413231.5130557045</v>
      </c>
      <c r="K347" s="22">
        <f t="shared" si="58"/>
        <v>-473891999.99999994</v>
      </c>
    </row>
    <row r="348" spans="1:11" ht="18" customHeight="1">
      <c r="A348" s="80">
        <v>347</v>
      </c>
      <c r="B348" s="136" t="s">
        <v>309</v>
      </c>
      <c r="C348" s="129" t="s">
        <v>309</v>
      </c>
      <c r="D348" s="130" t="s">
        <v>310</v>
      </c>
      <c r="E348" s="16">
        <v>21289996.214362741</v>
      </c>
      <c r="F348" s="16">
        <v>4993447.8308106288</v>
      </c>
      <c r="G348" s="16">
        <v>8591795.4010316543</v>
      </c>
      <c r="H348" s="16">
        <v>4149447.9857989033</v>
      </c>
      <c r="I348" s="16">
        <v>956187.97477929504</v>
      </c>
      <c r="J348" s="16">
        <v>729124.59321677976</v>
      </c>
      <c r="K348" s="50">
        <f t="shared" si="58"/>
        <v>40709999.999999993</v>
      </c>
    </row>
    <row r="349" spans="1:11">
      <c r="A349" s="80">
        <v>348</v>
      </c>
      <c r="B349" s="266" t="s">
        <v>311</v>
      </c>
      <c r="C349" s="279"/>
      <c r="D349" s="280"/>
      <c r="E349" s="22">
        <f>E348</f>
        <v>21289996.214362741</v>
      </c>
      <c r="F349" s="22">
        <f>F348</f>
        <v>4993447.8308106288</v>
      </c>
      <c r="G349" s="22">
        <f t="shared" ref="G349:I349" si="65">G348</f>
        <v>8591795.4010316543</v>
      </c>
      <c r="H349" s="22">
        <f t="shared" si="65"/>
        <v>4149447.9857989033</v>
      </c>
      <c r="I349" s="22">
        <f t="shared" si="65"/>
        <v>956187.97477929504</v>
      </c>
      <c r="J349" s="22">
        <f>J348</f>
        <v>729124.59321677976</v>
      </c>
      <c r="K349" s="22">
        <f t="shared" si="58"/>
        <v>40709999.999999993</v>
      </c>
    </row>
    <row r="350" spans="1:11" ht="16.5" thickBot="1">
      <c r="A350" s="80">
        <v>349</v>
      </c>
      <c r="B350" s="239" t="s">
        <v>357</v>
      </c>
      <c r="C350" s="239"/>
      <c r="D350" s="240"/>
      <c r="E350" s="28">
        <f>E320+E327+E339+E347+E349</f>
        <v>1000841965.7402399</v>
      </c>
      <c r="F350" s="28">
        <f>F320+F327+F339+F347+F349</f>
        <v>232908575.82385683</v>
      </c>
      <c r="G350" s="28">
        <f t="shared" ref="G350:I350" si="66">G320+G327+G339+G347+G349</f>
        <v>385101730.77506745</v>
      </c>
      <c r="H350" s="28">
        <f t="shared" si="66"/>
        <v>181619969.14785999</v>
      </c>
      <c r="I350" s="28">
        <f t="shared" si="66"/>
        <v>43824830.075690314</v>
      </c>
      <c r="J350" s="28">
        <f>J320+J327+J339+J347+J349</f>
        <v>33259928.43728536</v>
      </c>
      <c r="K350" s="28">
        <f t="shared" si="58"/>
        <v>1877557000</v>
      </c>
    </row>
    <row r="351" spans="1:11" ht="16.5" thickTop="1">
      <c r="A351" s="137">
        <v>350</v>
      </c>
      <c r="B351" s="138"/>
      <c r="C351" s="139"/>
      <c r="D351" s="105"/>
      <c r="E351" s="16"/>
      <c r="F351" s="16"/>
      <c r="G351" s="16"/>
      <c r="H351" s="16"/>
      <c r="I351" s="16"/>
      <c r="J351" s="16"/>
      <c r="K351" s="95">
        <f t="shared" si="58"/>
        <v>0</v>
      </c>
    </row>
    <row r="352" spans="1:11">
      <c r="A352" s="137">
        <v>351</v>
      </c>
      <c r="B352" s="281" t="s">
        <v>313</v>
      </c>
      <c r="C352" s="282"/>
      <c r="D352" s="283"/>
      <c r="E352" s="50">
        <f t="shared" ref="E352:J352" si="67">(E353*0.0721-E191)/0.754948</f>
        <v>72920652.925112903</v>
      </c>
      <c r="F352" s="50">
        <f t="shared" si="67"/>
        <v>-10677678.053000571</v>
      </c>
      <c r="G352" s="50">
        <f t="shared" si="67"/>
        <v>-19123010.511990536</v>
      </c>
      <c r="H352" s="50">
        <f t="shared" si="67"/>
        <v>-4610085.9477718892</v>
      </c>
      <c r="I352" s="50">
        <f t="shared" si="67"/>
        <v>518455.67747874517</v>
      </c>
      <c r="J352" s="50">
        <f t="shared" si="67"/>
        <v>-296050.93920100684</v>
      </c>
      <c r="K352" s="95">
        <f t="shared" si="58"/>
        <v>38732283.15062765</v>
      </c>
    </row>
    <row r="353" spans="1:11">
      <c r="A353" s="137">
        <v>352</v>
      </c>
      <c r="B353" s="281" t="s">
        <v>358</v>
      </c>
      <c r="C353" s="282"/>
      <c r="D353" s="283"/>
      <c r="E353" s="50">
        <f>E350</f>
        <v>1000841965.7402399</v>
      </c>
      <c r="F353" s="50">
        <f>F350</f>
        <v>232908575.82385683</v>
      </c>
      <c r="G353" s="50">
        <f t="shared" ref="G353:I353" si="68">G350</f>
        <v>385101730.77506745</v>
      </c>
      <c r="H353" s="50">
        <f t="shared" si="68"/>
        <v>181619969.14785999</v>
      </c>
      <c r="I353" s="50">
        <f t="shared" si="68"/>
        <v>43824830.075690314</v>
      </c>
      <c r="J353" s="50">
        <f>J350</f>
        <v>33259928.43728536</v>
      </c>
      <c r="K353" s="95">
        <f t="shared" si="58"/>
        <v>1877557000</v>
      </c>
    </row>
    <row r="354" spans="1:11">
      <c r="A354" s="137">
        <v>353</v>
      </c>
      <c r="B354" s="263" t="s">
        <v>315</v>
      </c>
      <c r="C354" s="264"/>
      <c r="D354" s="265"/>
      <c r="E354" s="140">
        <f t="shared" ref="E354:K354" si="69">E191/E350</f>
        <v>1.709501123157715E-2</v>
      </c>
      <c r="F354" s="140">
        <f t="shared" si="69"/>
        <v>0.10671054047598955</v>
      </c>
      <c r="G354" s="140">
        <f t="shared" si="69"/>
        <v>0.10958848002046143</v>
      </c>
      <c r="H354" s="140">
        <f t="shared" si="69"/>
        <v>9.1262954285412617E-2</v>
      </c>
      <c r="I354" s="140">
        <f t="shared" si="69"/>
        <v>6.3168828421576978E-2</v>
      </c>
      <c r="J354" s="140">
        <f t="shared" si="69"/>
        <v>7.8819890118505723E-2</v>
      </c>
      <c r="K354" s="140">
        <f t="shared" si="69"/>
        <v>5.652611345487777E-2</v>
      </c>
    </row>
  </sheetData>
  <mergeCells count="87">
    <mergeCell ref="B354:D354"/>
    <mergeCell ref="B328:B330"/>
    <mergeCell ref="B331:D331"/>
    <mergeCell ref="B332:B336"/>
    <mergeCell ref="B337:D337"/>
    <mergeCell ref="B339:D339"/>
    <mergeCell ref="B340:B346"/>
    <mergeCell ref="B347:D347"/>
    <mergeCell ref="B349:D349"/>
    <mergeCell ref="B350:D350"/>
    <mergeCell ref="B352:D352"/>
    <mergeCell ref="B353:D353"/>
    <mergeCell ref="B327:D327"/>
    <mergeCell ref="B300:D300"/>
    <mergeCell ref="B301:B306"/>
    <mergeCell ref="B307:D307"/>
    <mergeCell ref="B308:B314"/>
    <mergeCell ref="B315:D315"/>
    <mergeCell ref="B317:D317"/>
    <mergeCell ref="B319:D319"/>
    <mergeCell ref="B320:D320"/>
    <mergeCell ref="B322:D322"/>
    <mergeCell ref="B324:D324"/>
    <mergeCell ref="B326:D326"/>
    <mergeCell ref="B294:B299"/>
    <mergeCell ref="C252:D252"/>
    <mergeCell ref="C265:D265"/>
    <mergeCell ref="B266:D266"/>
    <mergeCell ref="B267:B273"/>
    <mergeCell ref="B274:D274"/>
    <mergeCell ref="B276:D276"/>
    <mergeCell ref="B277:B283"/>
    <mergeCell ref="B284:D284"/>
    <mergeCell ref="B285:B290"/>
    <mergeCell ref="B291:D291"/>
    <mergeCell ref="B293:D293"/>
    <mergeCell ref="B182:B188"/>
    <mergeCell ref="B189:D189"/>
    <mergeCell ref="B190:D190"/>
    <mergeCell ref="B191:D191"/>
    <mergeCell ref="B194:B265"/>
    <mergeCell ref="C197:D197"/>
    <mergeCell ref="C206:D206"/>
    <mergeCell ref="C215:D215"/>
    <mergeCell ref="C225:D225"/>
    <mergeCell ref="C236:D236"/>
    <mergeCell ref="B181:D181"/>
    <mergeCell ref="B133:D133"/>
    <mergeCell ref="B134:B137"/>
    <mergeCell ref="B138:D138"/>
    <mergeCell ref="B139:B152"/>
    <mergeCell ref="B153:D153"/>
    <mergeCell ref="B154:B160"/>
    <mergeCell ref="B161:D161"/>
    <mergeCell ref="B162:B171"/>
    <mergeCell ref="B172:D172"/>
    <mergeCell ref="B174:D174"/>
    <mergeCell ref="B175:B180"/>
    <mergeCell ref="B128:B132"/>
    <mergeCell ref="C70:D70"/>
    <mergeCell ref="C75:D75"/>
    <mergeCell ref="B76:D76"/>
    <mergeCell ref="B77:B103"/>
    <mergeCell ref="C92:D92"/>
    <mergeCell ref="C103:D103"/>
    <mergeCell ref="B104:D104"/>
    <mergeCell ref="B105:B126"/>
    <mergeCell ref="C115:D115"/>
    <mergeCell ref="C126:D126"/>
    <mergeCell ref="B127:D127"/>
    <mergeCell ref="B25:D25"/>
    <mergeCell ref="B26:B75"/>
    <mergeCell ref="C35:D35"/>
    <mergeCell ref="C41:D41"/>
    <mergeCell ref="C42:D42"/>
    <mergeCell ref="C49:D49"/>
    <mergeCell ref="C55:D55"/>
    <mergeCell ref="C56:D56"/>
    <mergeCell ref="C63:D63"/>
    <mergeCell ref="C69:D69"/>
    <mergeCell ref="B3:D3"/>
    <mergeCell ref="E3:G3"/>
    <mergeCell ref="B4:B24"/>
    <mergeCell ref="C10:D10"/>
    <mergeCell ref="C12:D12"/>
    <mergeCell ref="C14:D14"/>
    <mergeCell ref="C24:D24"/>
  </mergeCells>
  <printOptions horizontalCentered="1"/>
  <pageMargins left="0.5" right="0.5" top="0.5" bottom="0.5" header="0.3" footer="0.3"/>
  <pageSetup scale="65" firstPageNumber="37" orientation="landscape" horizontalDpi="1200" verticalDpi="1200" r:id="rId1"/>
  <headerFooter scaleWithDoc="0">
    <oddHeader>&amp;RExh. TLK-2</oddHeader>
    <oddFooter>&amp;LSection &amp;A&amp;RPage &amp;P of &amp;N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816462-6753-4BA6-B437-3AF73187FB2B}">
  <sheetPr>
    <pageSetUpPr fitToPage="1"/>
  </sheetPr>
  <dimension ref="A1:N54"/>
  <sheetViews>
    <sheetView tabSelected="1" workbookViewId="0">
      <selection activeCell="BM25" sqref="BM25"/>
    </sheetView>
  </sheetViews>
  <sheetFormatPr defaultRowHeight="15"/>
  <cols>
    <col min="1" max="1" width="9.140625" style="142"/>
    <col min="2" max="2" width="21.85546875" style="142" bestFit="1" customWidth="1"/>
    <col min="3" max="3" width="46.7109375" style="142" customWidth="1"/>
    <col min="4" max="4" width="9.85546875" style="142" customWidth="1"/>
    <col min="5" max="5" width="17.5703125" style="142" customWidth="1"/>
    <col min="6" max="6" width="13.42578125" style="142" customWidth="1"/>
    <col min="7" max="7" width="14.85546875" style="142" customWidth="1"/>
    <col min="8" max="9" width="11.42578125" style="142" customWidth="1"/>
    <col min="10" max="10" width="11.5703125" style="142" customWidth="1"/>
    <col min="11" max="11" width="13.5703125" style="142" customWidth="1"/>
    <col min="12" max="12" width="11" style="142" customWidth="1"/>
    <col min="13" max="13" width="12.85546875" style="142" customWidth="1"/>
    <col min="14" max="14" width="9.140625" style="142" customWidth="1"/>
    <col min="15" max="16384" width="9.140625" style="142"/>
  </cols>
  <sheetData>
    <row r="1" spans="1:14" ht="48" thickBot="1">
      <c r="A1" s="142" t="s">
        <v>9</v>
      </c>
      <c r="B1" s="143" t="s">
        <v>359</v>
      </c>
      <c r="C1" s="143" t="s">
        <v>360</v>
      </c>
      <c r="D1" s="143" t="s">
        <v>361</v>
      </c>
      <c r="E1" s="143" t="s">
        <v>362</v>
      </c>
      <c r="F1" s="143" t="s">
        <v>363</v>
      </c>
      <c r="G1" s="143" t="s">
        <v>364</v>
      </c>
      <c r="H1" s="144" t="s">
        <v>365</v>
      </c>
      <c r="I1" s="144" t="s">
        <v>366</v>
      </c>
      <c r="J1" s="144" t="s">
        <v>367</v>
      </c>
      <c r="K1" s="144" t="s">
        <v>368</v>
      </c>
      <c r="L1" s="144" t="s">
        <v>369</v>
      </c>
      <c r="M1" s="144" t="s">
        <v>370</v>
      </c>
      <c r="N1" s="145" t="s">
        <v>371</v>
      </c>
    </row>
    <row r="2" spans="1:14" ht="30.75" customHeight="1">
      <c r="A2" s="146">
        <v>1</v>
      </c>
      <c r="B2" s="143" t="s">
        <v>372</v>
      </c>
      <c r="C2" s="147" t="s">
        <v>373</v>
      </c>
      <c r="D2" s="143" t="s">
        <v>374</v>
      </c>
      <c r="E2" s="143" t="s">
        <v>375</v>
      </c>
      <c r="F2" s="148" t="s">
        <v>376</v>
      </c>
      <c r="G2" s="148" t="s">
        <v>377</v>
      </c>
      <c r="H2" s="149">
        <v>0.42688393208263353</v>
      </c>
      <c r="I2" s="149">
        <v>0.11082443478110818</v>
      </c>
      <c r="J2" s="149">
        <v>0.24383200194725727</v>
      </c>
      <c r="K2" s="149">
        <v>0.19037743494241274</v>
      </c>
      <c r="L2" s="149">
        <v>2.4881318318140101E-2</v>
      </c>
      <c r="M2" s="149">
        <v>3.2008779284481061E-3</v>
      </c>
      <c r="N2" s="71">
        <f>SUM(Table1[[#This Row],[Residential Service 
Sch 1-2]:[Street &amp; Area Lights 
Sch 41-48]])</f>
        <v>1</v>
      </c>
    </row>
    <row r="3" spans="1:14" ht="96.75" customHeight="1">
      <c r="A3" s="146">
        <v>2</v>
      </c>
      <c r="B3" s="143" t="s">
        <v>372</v>
      </c>
      <c r="C3" s="147" t="s">
        <v>378</v>
      </c>
      <c r="D3" s="143" t="s">
        <v>379</v>
      </c>
      <c r="E3" s="143" t="s">
        <v>375</v>
      </c>
      <c r="F3" s="148" t="s">
        <v>380</v>
      </c>
      <c r="G3" s="148" t="s">
        <v>381</v>
      </c>
      <c r="H3" s="149">
        <v>0.46146847756751341</v>
      </c>
      <c r="I3" s="149">
        <v>0.1094634138501548</v>
      </c>
      <c r="J3" s="149">
        <v>0.24048978603060461</v>
      </c>
      <c r="K3" s="149">
        <v>0.16634912944406718</v>
      </c>
      <c r="L3" s="149">
        <v>2.0507698555468187E-2</v>
      </c>
      <c r="M3" s="149">
        <v>1.721494552191777E-3</v>
      </c>
      <c r="N3" s="71">
        <f>SUM(Table1[[#This Row],[Residential Service 
Sch 1-2]:[Street &amp; Area Lights 
Sch 41-48]])</f>
        <v>0.99999999999999989</v>
      </c>
    </row>
    <row r="4" spans="1:14" ht="34.5" customHeight="1">
      <c r="A4" s="146">
        <v>3</v>
      </c>
      <c r="B4" s="143" t="s">
        <v>91</v>
      </c>
      <c r="C4" s="147" t="s">
        <v>382</v>
      </c>
      <c r="D4" s="143" t="s">
        <v>374</v>
      </c>
      <c r="E4" s="143" t="s">
        <v>383</v>
      </c>
      <c r="F4" s="148" t="s">
        <v>376</v>
      </c>
      <c r="G4" s="148" t="s">
        <v>377</v>
      </c>
      <c r="H4" s="149">
        <v>0.42688393208263353</v>
      </c>
      <c r="I4" s="149">
        <v>0.11082443478110818</v>
      </c>
      <c r="J4" s="149">
        <v>0.24383200194725727</v>
      </c>
      <c r="K4" s="149">
        <v>0.19037743494241274</v>
      </c>
      <c r="L4" s="149">
        <v>2.4881318318140101E-2</v>
      </c>
      <c r="M4" s="149">
        <v>3.2008779284481061E-3</v>
      </c>
      <c r="N4" s="71">
        <f>SUM(Table1[[#This Row],[Residential Service 
Sch 1-2]:[Street &amp; Area Lights 
Sch 41-48]])</f>
        <v>1</v>
      </c>
    </row>
    <row r="5" spans="1:14" ht="45" customHeight="1">
      <c r="A5" s="146">
        <v>4</v>
      </c>
      <c r="B5" s="143" t="s">
        <v>91</v>
      </c>
      <c r="C5" s="147" t="s">
        <v>384</v>
      </c>
      <c r="D5" s="143" t="s">
        <v>385</v>
      </c>
      <c r="E5" s="143" t="s">
        <v>383</v>
      </c>
      <c r="F5" s="148" t="s">
        <v>386</v>
      </c>
      <c r="G5" s="148" t="s">
        <v>387</v>
      </c>
      <c r="H5" s="149">
        <v>0.48051573458310648</v>
      </c>
      <c r="I5" s="149">
        <v>0.11044201479698711</v>
      </c>
      <c r="J5" s="149">
        <v>0.23592211456026541</v>
      </c>
      <c r="K5" s="149">
        <v>0.15351564254890251</v>
      </c>
      <c r="L5" s="149">
        <v>1.8555718229397611E-2</v>
      </c>
      <c r="M5" s="149">
        <v>1.0487752813409426E-3</v>
      </c>
      <c r="N5" s="71">
        <f>SUM(Table1[[#This Row],[Residential Service 
Sch 1-2]:[Street &amp; Area Lights 
Sch 41-48]])</f>
        <v>1</v>
      </c>
    </row>
    <row r="6" spans="1:14" ht="33.75" customHeight="1">
      <c r="A6" s="146">
        <v>5</v>
      </c>
      <c r="B6" s="143" t="s">
        <v>116</v>
      </c>
      <c r="C6" s="147" t="s">
        <v>388</v>
      </c>
      <c r="D6" s="143" t="s">
        <v>389</v>
      </c>
      <c r="E6" s="143" t="s">
        <v>390</v>
      </c>
      <c r="F6" s="148" t="s">
        <v>386</v>
      </c>
      <c r="G6" s="148" t="s">
        <v>391</v>
      </c>
      <c r="H6" s="149">
        <v>0.46766498474194412</v>
      </c>
      <c r="I6" s="149">
        <v>0.11391751364605235</v>
      </c>
      <c r="J6" s="149">
        <v>0.23607124104739446</v>
      </c>
      <c r="K6" s="149">
        <v>0.1497851362118498</v>
      </c>
      <c r="L6" s="149">
        <v>2.8255440241392576E-2</v>
      </c>
      <c r="M6" s="149">
        <v>4.305684111366859E-3</v>
      </c>
      <c r="N6" s="71">
        <f>SUM(Table1[[#This Row],[Residential Service 
Sch 1-2]:[Street &amp; Area Lights 
Sch 41-48]])</f>
        <v>1.0000000000000002</v>
      </c>
    </row>
    <row r="7" spans="1:14" ht="31.5">
      <c r="A7" s="146">
        <v>6</v>
      </c>
      <c r="B7" s="143" t="s">
        <v>116</v>
      </c>
      <c r="C7" s="147" t="s">
        <v>392</v>
      </c>
      <c r="D7" s="143" t="s">
        <v>393</v>
      </c>
      <c r="E7" s="143" t="s">
        <v>390</v>
      </c>
      <c r="F7" s="148" t="s">
        <v>386</v>
      </c>
      <c r="G7" s="148" t="s">
        <v>394</v>
      </c>
      <c r="H7" s="149">
        <v>0.55551403765529139</v>
      </c>
      <c r="I7" s="149">
        <v>0.11791798589274242</v>
      </c>
      <c r="J7" s="149">
        <v>0.22967763038508662</v>
      </c>
      <c r="K7" s="149">
        <v>7.6227824463118585E-2</v>
      </c>
      <c r="L7" s="149">
        <v>2.0389961348394717E-2</v>
      </c>
      <c r="M7" s="149">
        <v>2.7256025536624278E-4</v>
      </c>
      <c r="N7" s="71">
        <f>SUM(Table1[[#This Row],[Residential Service 
Sch 1-2]:[Street &amp; Area Lights 
Sch 41-48]])</f>
        <v>1</v>
      </c>
    </row>
    <row r="8" spans="1:14" ht="31.5">
      <c r="A8" s="146">
        <v>7</v>
      </c>
      <c r="B8" s="143" t="s">
        <v>116</v>
      </c>
      <c r="C8" s="147" t="s">
        <v>392</v>
      </c>
      <c r="D8" s="143" t="s">
        <v>395</v>
      </c>
      <c r="E8" s="143" t="s">
        <v>390</v>
      </c>
      <c r="F8" s="148" t="s">
        <v>386</v>
      </c>
      <c r="G8" s="148" t="s">
        <v>396</v>
      </c>
      <c r="H8" s="149">
        <v>0.56603281493206437</v>
      </c>
      <c r="I8" s="149">
        <v>0.120150788209974</v>
      </c>
      <c r="J8" s="149">
        <v>0.2340266255062087</v>
      </c>
      <c r="K8" s="149">
        <v>5.8736000476157409E-2</v>
      </c>
      <c r="L8" s="149">
        <v>2.0776049633419946E-2</v>
      </c>
      <c r="M8" s="149">
        <v>2.7772124217550299E-4</v>
      </c>
      <c r="N8" s="71">
        <f>SUM(Table1[[#This Row],[Residential Service 
Sch 1-2]:[Street &amp; Area Lights 
Sch 41-48]])</f>
        <v>1</v>
      </c>
    </row>
    <row r="9" spans="1:14" ht="31.5">
      <c r="A9" s="146">
        <v>8</v>
      </c>
      <c r="B9" s="143" t="s">
        <v>116</v>
      </c>
      <c r="C9" s="147" t="s">
        <v>392</v>
      </c>
      <c r="D9" s="143" t="s">
        <v>397</v>
      </c>
      <c r="E9" s="143" t="s">
        <v>390</v>
      </c>
      <c r="F9" s="148" t="s">
        <v>386</v>
      </c>
      <c r="G9" s="148" t="s">
        <v>398</v>
      </c>
      <c r="H9" s="149">
        <v>0.52002618657339905</v>
      </c>
      <c r="I9" s="149">
        <v>0.12667206683854731</v>
      </c>
      <c r="J9" s="149">
        <v>0.26231016217200742</v>
      </c>
      <c r="K9" s="149">
        <v>4.8468816193673069E-2</v>
      </c>
      <c r="L9" s="149">
        <v>3.1419005737177007E-2</v>
      </c>
      <c r="M9" s="149">
        <v>1.1103762485196114E-2</v>
      </c>
      <c r="N9" s="71">
        <f>SUM(Table1[[#This Row],[Residential Service 
Sch 1-2]:[Street &amp; Area Lights 
Sch 41-48]])</f>
        <v>0.99999999999999989</v>
      </c>
    </row>
    <row r="10" spans="1:14" ht="31.5">
      <c r="A10" s="146">
        <v>9</v>
      </c>
      <c r="B10" s="143" t="s">
        <v>116</v>
      </c>
      <c r="C10" s="147" t="s">
        <v>392</v>
      </c>
      <c r="D10" s="143" t="s">
        <v>399</v>
      </c>
      <c r="E10" s="143" t="s">
        <v>390</v>
      </c>
      <c r="F10" s="148" t="s">
        <v>386</v>
      </c>
      <c r="G10" s="148" t="s">
        <v>400</v>
      </c>
      <c r="H10" s="149">
        <v>0.52583214718073701</v>
      </c>
      <c r="I10" s="149">
        <v>0.12808632836826139</v>
      </c>
      <c r="J10" s="149">
        <v>0.26073478666666899</v>
      </c>
      <c r="K10" s="149">
        <v>4.8735730991771045E-2</v>
      </c>
      <c r="L10" s="149">
        <v>3.1769790975193148E-2</v>
      </c>
      <c r="M10" s="149">
        <v>4.8412158173683304E-3</v>
      </c>
      <c r="N10" s="71">
        <f>SUM(Table1[[#This Row],[Residential Service 
Sch 1-2]:[Street &amp; Area Lights 
Sch 41-48]])</f>
        <v>0.99999999999999989</v>
      </c>
    </row>
    <row r="11" spans="1:14" ht="31.5">
      <c r="A11" s="146">
        <v>10</v>
      </c>
      <c r="B11" s="143" t="s">
        <v>116</v>
      </c>
      <c r="C11" s="147" t="s">
        <v>392</v>
      </c>
      <c r="D11" s="143" t="s">
        <v>401</v>
      </c>
      <c r="E11" s="143" t="s">
        <v>390</v>
      </c>
      <c r="F11" s="148" t="s">
        <v>386</v>
      </c>
      <c r="G11" s="148" t="s">
        <v>402</v>
      </c>
      <c r="H11" s="149">
        <v>0.62874274113679929</v>
      </c>
      <c r="I11" s="149">
        <v>0.21503643634060099</v>
      </c>
      <c r="J11" s="149">
        <v>0.10159288077667745</v>
      </c>
      <c r="K11" s="149">
        <v>0</v>
      </c>
      <c r="L11" s="149">
        <v>4.9448941487939491E-2</v>
      </c>
      <c r="M11" s="149">
        <v>5.1790002579828725E-3</v>
      </c>
      <c r="N11" s="71">
        <f>SUM(Table1[[#This Row],[Residential Service 
Sch 1-2]:[Street &amp; Area Lights 
Sch 41-48]])</f>
        <v>1</v>
      </c>
    </row>
    <row r="12" spans="1:14" ht="31.5">
      <c r="A12" s="146">
        <v>11</v>
      </c>
      <c r="B12" s="143" t="s">
        <v>116</v>
      </c>
      <c r="C12" s="147" t="s">
        <v>392</v>
      </c>
      <c r="D12" s="143" t="s">
        <v>403</v>
      </c>
      <c r="E12" s="143" t="s">
        <v>390</v>
      </c>
      <c r="F12" s="148" t="s">
        <v>404</v>
      </c>
      <c r="G12" s="148" t="s">
        <v>405</v>
      </c>
      <c r="H12" s="149">
        <v>0.84647988717345335</v>
      </c>
      <c r="I12" s="149">
        <v>0.14329087070335367</v>
      </c>
      <c r="J12" s="149">
        <v>2.7920478172309333E-3</v>
      </c>
      <c r="K12" s="149">
        <v>0</v>
      </c>
      <c r="L12" s="149">
        <v>7.43719430596196E-3</v>
      </c>
      <c r="M12" s="149">
        <v>0</v>
      </c>
      <c r="N12" s="71">
        <f>SUM(Table1[[#This Row],[Residential Service 
Sch 1-2]:[Street &amp; Area Lights 
Sch 41-48]])</f>
        <v>1</v>
      </c>
    </row>
    <row r="13" spans="1:14" ht="31.5">
      <c r="A13" s="146">
        <v>12</v>
      </c>
      <c r="B13" s="143" t="s">
        <v>116</v>
      </c>
      <c r="C13" s="147" t="s">
        <v>392</v>
      </c>
      <c r="D13" s="143" t="s">
        <v>406</v>
      </c>
      <c r="E13" s="143" t="s">
        <v>390</v>
      </c>
      <c r="F13" s="148" t="s">
        <v>404</v>
      </c>
      <c r="G13" s="148" t="s">
        <v>407</v>
      </c>
      <c r="H13" s="149">
        <v>0.81180122013887857</v>
      </c>
      <c r="I13" s="149">
        <v>0.15801884977479411</v>
      </c>
      <c r="J13" s="149">
        <v>1.441063711670249E-2</v>
      </c>
      <c r="K13" s="149">
        <v>1.4927794125135952E-3</v>
      </c>
      <c r="L13" s="149">
        <v>1.4276513557111053E-2</v>
      </c>
      <c r="M13" s="149">
        <v>0</v>
      </c>
      <c r="N13" s="71">
        <f>SUM(Table1[[#This Row],[Residential Service 
Sch 1-2]:[Street &amp; Area Lights 
Sch 41-48]])</f>
        <v>0.99999999999999978</v>
      </c>
    </row>
    <row r="14" spans="1:14" ht="31.5">
      <c r="A14" s="146">
        <v>13</v>
      </c>
      <c r="B14" s="143" t="s">
        <v>116</v>
      </c>
      <c r="C14" s="147" t="s">
        <v>392</v>
      </c>
      <c r="D14" s="143" t="s">
        <v>408</v>
      </c>
      <c r="E14" s="143" t="s">
        <v>390</v>
      </c>
      <c r="F14" s="148" t="s">
        <v>404</v>
      </c>
      <c r="G14" s="148" t="s">
        <v>409</v>
      </c>
      <c r="H14" s="149">
        <v>0</v>
      </c>
      <c r="I14" s="149">
        <v>0</v>
      </c>
      <c r="J14" s="149">
        <v>0</v>
      </c>
      <c r="K14" s="149">
        <v>0</v>
      </c>
      <c r="L14" s="149">
        <v>0</v>
      </c>
      <c r="M14" s="149">
        <v>1</v>
      </c>
      <c r="N14" s="71">
        <f>SUM(Table1[[#This Row],[Residential Service 
Sch 1-2]:[Street &amp; Area Lights 
Sch 41-48]])</f>
        <v>1</v>
      </c>
    </row>
    <row r="15" spans="1:14" ht="31.5">
      <c r="A15" s="146">
        <v>14</v>
      </c>
      <c r="B15" s="143" t="s">
        <v>116</v>
      </c>
      <c r="C15" s="147" t="s">
        <v>410</v>
      </c>
      <c r="D15" s="143" t="s">
        <v>411</v>
      </c>
      <c r="E15" s="143" t="s">
        <v>390</v>
      </c>
      <c r="F15" s="148" t="s">
        <v>412</v>
      </c>
      <c r="G15" s="148" t="s">
        <v>413</v>
      </c>
      <c r="H15" s="149">
        <v>0.60017901484262504</v>
      </c>
      <c r="I15" s="149">
        <v>0.13192031099384663</v>
      </c>
      <c r="J15" s="149">
        <v>0.18318983927565152</v>
      </c>
      <c r="K15" s="149">
        <v>5.3921933661701685E-2</v>
      </c>
      <c r="L15" s="149">
        <v>2.4756215178405875E-2</v>
      </c>
      <c r="M15" s="149">
        <v>6.0326860477692198E-3</v>
      </c>
      <c r="N15" s="71">
        <f>SUM(Table1[[#This Row],[Residential Service 
Sch 1-2]:[Street &amp; Area Lights 
Sch 41-48]])</f>
        <v>0.99999999999999989</v>
      </c>
    </row>
    <row r="16" spans="1:14" ht="31.5">
      <c r="A16" s="146">
        <v>15</v>
      </c>
      <c r="B16" s="143" t="s">
        <v>116</v>
      </c>
      <c r="C16" s="147" t="s">
        <v>410</v>
      </c>
      <c r="D16" s="143" t="s">
        <v>414</v>
      </c>
      <c r="E16" s="143" t="s">
        <v>390</v>
      </c>
      <c r="F16" s="148" t="s">
        <v>412</v>
      </c>
      <c r="G16" s="148" t="s">
        <v>415</v>
      </c>
      <c r="H16" s="149">
        <v>0.52083444411161395</v>
      </c>
      <c r="I16" s="149">
        <v>0.12678090926072802</v>
      </c>
      <c r="J16" s="149">
        <v>0.24814475770251043</v>
      </c>
      <c r="K16" s="149">
        <v>4.7735605695121572E-2</v>
      </c>
      <c r="L16" s="149">
        <v>3.0224438813177087E-2</v>
      </c>
      <c r="M16" s="149">
        <v>2.6279844416848983E-2</v>
      </c>
      <c r="N16" s="71">
        <f>SUM(Table1[[#This Row],[Residential Service 
Sch 1-2]:[Street &amp; Area Lights 
Sch 41-48]])</f>
        <v>1</v>
      </c>
    </row>
    <row r="17" spans="1:14" ht="31.5">
      <c r="A17" s="146">
        <v>16</v>
      </c>
      <c r="B17" s="143" t="s">
        <v>416</v>
      </c>
      <c r="C17" s="147" t="s">
        <v>417</v>
      </c>
      <c r="D17" s="143" t="s">
        <v>418</v>
      </c>
      <c r="E17" s="143" t="s">
        <v>404</v>
      </c>
      <c r="F17" s="148" t="s">
        <v>404</v>
      </c>
      <c r="G17" s="148" t="s">
        <v>419</v>
      </c>
      <c r="H17" s="149">
        <v>0.84031086138117816</v>
      </c>
      <c r="I17" s="149">
        <v>0.12984714237844872</v>
      </c>
      <c r="J17" s="149">
        <v>6.2063585643131556E-3</v>
      </c>
      <c r="K17" s="149">
        <v>1.3428236490768413E-2</v>
      </c>
      <c r="L17" s="149">
        <v>8.9385634865540142E-3</v>
      </c>
      <c r="M17" s="149">
        <v>1.2688376987376297E-3</v>
      </c>
      <c r="N17" s="71">
        <f>SUM(Table1[[#This Row],[Residential Service 
Sch 1-2]:[Street &amp; Area Lights 
Sch 41-48]])</f>
        <v>1</v>
      </c>
    </row>
    <row r="18" spans="1:14" ht="31.5">
      <c r="A18" s="146">
        <v>17</v>
      </c>
      <c r="B18" s="143" t="s">
        <v>416</v>
      </c>
      <c r="C18" s="147" t="s">
        <v>420</v>
      </c>
      <c r="D18" s="143" t="s">
        <v>421</v>
      </c>
      <c r="E18" s="143" t="s">
        <v>404</v>
      </c>
      <c r="F18" s="148" t="s">
        <v>404</v>
      </c>
      <c r="G18" s="148" t="s">
        <v>422</v>
      </c>
      <c r="H18" s="149">
        <v>0.85345468525499213</v>
      </c>
      <c r="I18" s="149">
        <v>0.1276511658972212</v>
      </c>
      <c r="J18" s="149">
        <v>7.4743183321332807E-3</v>
      </c>
      <c r="K18" s="149">
        <v>8.9922490722670558E-5</v>
      </c>
      <c r="L18" s="149">
        <v>9.6086742622934779E-3</v>
      </c>
      <c r="M18" s="149">
        <v>1.7212337626372051E-3</v>
      </c>
      <c r="N18" s="71">
        <f>SUM(Table1[[#This Row],[Residential Service 
Sch 1-2]:[Street &amp; Area Lights 
Sch 41-48]])</f>
        <v>1</v>
      </c>
    </row>
    <row r="19" spans="1:14" ht="31.5">
      <c r="A19" s="146">
        <v>18</v>
      </c>
      <c r="B19" s="143" t="s">
        <v>416</v>
      </c>
      <c r="C19" s="147" t="s">
        <v>423</v>
      </c>
      <c r="D19" s="143" t="s">
        <v>424</v>
      </c>
      <c r="E19" s="143" t="s">
        <v>404</v>
      </c>
      <c r="F19" s="148" t="s">
        <v>404</v>
      </c>
      <c r="G19" s="148" t="s">
        <v>425</v>
      </c>
      <c r="H19" s="149">
        <v>0.85492621311757366</v>
      </c>
      <c r="I19" s="149">
        <v>0.12787126223104431</v>
      </c>
      <c r="J19" s="149">
        <v>7.4872055631363555E-3</v>
      </c>
      <c r="K19" s="149">
        <v>9.0077535217542146E-5</v>
      </c>
      <c r="L19" s="149">
        <v>9.62524155302809E-3</v>
      </c>
      <c r="M19" s="149">
        <v>0</v>
      </c>
      <c r="N19" s="71">
        <f>SUM(Table1[[#This Row],[Residential Service 
Sch 1-2]:[Street &amp; Area Lights 
Sch 41-48]])</f>
        <v>0.99999999999999989</v>
      </c>
    </row>
    <row r="20" spans="1:14" ht="15.75">
      <c r="A20" s="146">
        <v>19</v>
      </c>
      <c r="B20" s="143" t="s">
        <v>416</v>
      </c>
      <c r="C20" s="147" t="s">
        <v>426</v>
      </c>
      <c r="D20" s="143" t="s">
        <v>427</v>
      </c>
      <c r="E20" s="143" t="s">
        <v>404</v>
      </c>
      <c r="F20" s="148" t="s">
        <v>404</v>
      </c>
      <c r="G20" s="148" t="s">
        <v>428</v>
      </c>
      <c r="H20" s="149">
        <v>0</v>
      </c>
      <c r="I20" s="149">
        <v>0</v>
      </c>
      <c r="J20" s="149">
        <v>0</v>
      </c>
      <c r="K20" s="149">
        <v>1</v>
      </c>
      <c r="L20" s="149">
        <v>0</v>
      </c>
      <c r="M20" s="149">
        <v>0</v>
      </c>
      <c r="N20" s="71">
        <f>SUM(Table1[[#This Row],[Residential Service 
Sch 1-2]:[Street &amp; Area Lights 
Sch 41-48]])</f>
        <v>1</v>
      </c>
    </row>
    <row r="21" spans="1:14" ht="31.5">
      <c r="A21" s="146">
        <v>20</v>
      </c>
      <c r="B21" s="143" t="s">
        <v>416</v>
      </c>
      <c r="C21" s="147" t="s">
        <v>429</v>
      </c>
      <c r="D21" s="143" t="s">
        <v>430</v>
      </c>
      <c r="E21" s="143" t="s">
        <v>404</v>
      </c>
      <c r="F21" s="148" t="s">
        <v>431</v>
      </c>
      <c r="G21" s="148" t="s">
        <v>432</v>
      </c>
      <c r="H21" s="149">
        <v>0.43736012427546728</v>
      </c>
      <c r="I21" s="149">
        <v>0.14630953769074817</v>
      </c>
      <c r="J21" s="149">
        <v>0.2506309688145309</v>
      </c>
      <c r="K21" s="149">
        <v>0.13023346786478648</v>
      </c>
      <c r="L21" s="149">
        <v>2.2998860306701622E-2</v>
      </c>
      <c r="M21" s="149">
        <v>1.2467041047765562E-2</v>
      </c>
      <c r="N21" s="71">
        <f>SUM(Table1[[#This Row],[Residential Service 
Sch 1-2]:[Street &amp; Area Lights 
Sch 41-48]])</f>
        <v>1</v>
      </c>
    </row>
    <row r="22" spans="1:14" ht="31.5">
      <c r="A22" s="146">
        <v>21</v>
      </c>
      <c r="B22" s="143" t="s">
        <v>433</v>
      </c>
      <c r="C22" s="147" t="s">
        <v>434</v>
      </c>
      <c r="D22" s="143" t="s">
        <v>379</v>
      </c>
      <c r="E22" s="143" t="s">
        <v>375</v>
      </c>
      <c r="F22" s="148" t="s">
        <v>435</v>
      </c>
      <c r="G22" s="148" t="s">
        <v>381</v>
      </c>
      <c r="H22" s="149">
        <v>0.46146847756751341</v>
      </c>
      <c r="I22" s="149">
        <v>0.1094634138501548</v>
      </c>
      <c r="J22" s="149">
        <v>0.24048978603060461</v>
      </c>
      <c r="K22" s="149">
        <v>0.16634912944406718</v>
      </c>
      <c r="L22" s="149">
        <v>2.0507698555468187E-2</v>
      </c>
      <c r="M22" s="149">
        <v>1.721494552191777E-3</v>
      </c>
      <c r="N22" s="71">
        <f>SUM(Table1[[#This Row],[Residential Service 
Sch 1-2]:[Street &amp; Area Lights 
Sch 41-48]])</f>
        <v>0.99999999999999989</v>
      </c>
    </row>
    <row r="23" spans="1:14" ht="31.5">
      <c r="A23" s="146">
        <v>22</v>
      </c>
      <c r="B23" s="143" t="s">
        <v>433</v>
      </c>
      <c r="C23" s="147" t="s">
        <v>434</v>
      </c>
      <c r="D23" s="143" t="s">
        <v>385</v>
      </c>
      <c r="E23" s="143" t="s">
        <v>383</v>
      </c>
      <c r="F23" s="148" t="s">
        <v>386</v>
      </c>
      <c r="G23" s="148" t="s">
        <v>387</v>
      </c>
      <c r="H23" s="149">
        <v>0.48051573458310648</v>
      </c>
      <c r="I23" s="149">
        <v>0.11044201479698711</v>
      </c>
      <c r="J23" s="149">
        <v>0.23592211456026541</v>
      </c>
      <c r="K23" s="149">
        <v>0.15351564254890251</v>
      </c>
      <c r="L23" s="149">
        <v>1.8555718229397611E-2</v>
      </c>
      <c r="M23" s="149">
        <v>1.0487752813409426E-3</v>
      </c>
      <c r="N23" s="71">
        <f>SUM(Table1[[#This Row],[Residential Service 
Sch 1-2]:[Street &amp; Area Lights 
Sch 41-48]])</f>
        <v>1</v>
      </c>
    </row>
    <row r="24" spans="1:14" ht="31.5">
      <c r="A24" s="146">
        <v>23</v>
      </c>
      <c r="B24" s="143" t="s">
        <v>433</v>
      </c>
      <c r="C24" s="147" t="s">
        <v>434</v>
      </c>
      <c r="D24" s="143" t="s">
        <v>436</v>
      </c>
      <c r="E24" s="143" t="s">
        <v>390</v>
      </c>
      <c r="F24" s="148" t="s">
        <v>437</v>
      </c>
      <c r="G24" s="148" t="s">
        <v>438</v>
      </c>
      <c r="H24" s="149">
        <v>0.56878632927347528</v>
      </c>
      <c r="I24" s="149">
        <v>0.13836595393364728</v>
      </c>
      <c r="J24" s="149">
        <v>0.19015633095779894</v>
      </c>
      <c r="K24" s="149">
        <v>3.385150498027982E-2</v>
      </c>
      <c r="L24" s="149">
        <v>2.9023519496461574E-2</v>
      </c>
      <c r="M24" s="149">
        <v>3.9816361358337007E-2</v>
      </c>
      <c r="N24" s="71">
        <f>SUM(Table1[[#This Row],[Residential Service 
Sch 1-2]:[Street &amp; Area Lights 
Sch 41-48]])</f>
        <v>0.99999999999999978</v>
      </c>
    </row>
    <row r="25" spans="1:14" ht="47.25">
      <c r="A25" s="146">
        <v>24</v>
      </c>
      <c r="B25" s="143" t="s">
        <v>433</v>
      </c>
      <c r="C25" s="147" t="s">
        <v>434</v>
      </c>
      <c r="D25" s="143" t="s">
        <v>439</v>
      </c>
      <c r="E25" s="143" t="s">
        <v>440</v>
      </c>
      <c r="F25" s="148" t="s">
        <v>441</v>
      </c>
      <c r="G25" s="148" t="s">
        <v>442</v>
      </c>
      <c r="H25" s="149">
        <v>0.60943608788051196</v>
      </c>
      <c r="I25" s="149">
        <v>0.12230931261429862</v>
      </c>
      <c r="J25" s="149">
        <v>0.15629740583421764</v>
      </c>
      <c r="K25" s="149">
        <v>8.2809812483241749E-2</v>
      </c>
      <c r="L25" s="149">
        <v>1.9209582600945328E-2</v>
      </c>
      <c r="M25" s="149">
        <v>9.9377985867847574E-3</v>
      </c>
      <c r="N25" s="71">
        <f>SUM(Table1[[#This Row],[Residential Service 
Sch 1-2]:[Street &amp; Area Lights 
Sch 41-48]])</f>
        <v>1</v>
      </c>
    </row>
    <row r="26" spans="1:14" ht="15.75">
      <c r="A26" s="146">
        <v>25</v>
      </c>
      <c r="B26" s="143" t="s">
        <v>433</v>
      </c>
      <c r="C26" s="147" t="s">
        <v>443</v>
      </c>
      <c r="D26" s="143" t="s">
        <v>421</v>
      </c>
      <c r="E26" s="143" t="s">
        <v>404</v>
      </c>
      <c r="F26" s="148" t="s">
        <v>404</v>
      </c>
      <c r="G26" s="148" t="s">
        <v>422</v>
      </c>
      <c r="H26" s="149">
        <f>H18</f>
        <v>0.85345468525499213</v>
      </c>
      <c r="I26" s="149">
        <f t="shared" ref="I26:M26" si="0">I18</f>
        <v>0.1276511658972212</v>
      </c>
      <c r="J26" s="149">
        <f t="shared" si="0"/>
        <v>7.4743183321332807E-3</v>
      </c>
      <c r="K26" s="149">
        <f t="shared" si="0"/>
        <v>8.9922490722670558E-5</v>
      </c>
      <c r="L26" s="149">
        <f t="shared" si="0"/>
        <v>9.6086742622934779E-3</v>
      </c>
      <c r="M26" s="149">
        <f t="shared" si="0"/>
        <v>1.7212337626372051E-3</v>
      </c>
      <c r="N26" s="71">
        <f>SUM(Table1[[#This Row],[Residential Service 
Sch 1-2]:[Street &amp; Area Lights 
Sch 41-48]])</f>
        <v>1</v>
      </c>
    </row>
    <row r="27" spans="1:14" ht="47.25">
      <c r="A27" s="146">
        <v>26</v>
      </c>
      <c r="B27" s="143" t="s">
        <v>433</v>
      </c>
      <c r="C27" s="147" t="s">
        <v>444</v>
      </c>
      <c r="D27" s="143" t="s">
        <v>445</v>
      </c>
      <c r="E27" s="143" t="s">
        <v>440</v>
      </c>
      <c r="F27" s="148" t="s">
        <v>441</v>
      </c>
      <c r="G27" s="148" t="s">
        <v>446</v>
      </c>
      <c r="H27" s="149">
        <v>0.60563434190465737</v>
      </c>
      <c r="I27" s="149">
        <v>0.12181496130164091</v>
      </c>
      <c r="J27" s="149">
        <v>0.15847924668031482</v>
      </c>
      <c r="K27" s="149">
        <v>8.5653138972326737E-2</v>
      </c>
      <c r="L27" s="149">
        <v>1.9256029716037328E-2</v>
      </c>
      <c r="M27" s="149">
        <v>9.1622814250229001E-3</v>
      </c>
      <c r="N27" s="71">
        <f>SUM(Table1[[#This Row],[Residential Service 
Sch 1-2]:[Street &amp; Area Lights 
Sch 41-48]])</f>
        <v>1.0000000000000002</v>
      </c>
    </row>
    <row r="28" spans="1:14" ht="47.25">
      <c r="A28" s="146">
        <v>27</v>
      </c>
      <c r="B28" s="143" t="s">
        <v>433</v>
      </c>
      <c r="C28" s="147" t="s">
        <v>447</v>
      </c>
      <c r="D28" s="143" t="s">
        <v>448</v>
      </c>
      <c r="E28" s="143" t="s">
        <v>440</v>
      </c>
      <c r="F28" s="148" t="s">
        <v>441</v>
      </c>
      <c r="G28" s="148" t="s">
        <v>449</v>
      </c>
      <c r="H28" s="149">
        <v>0.55627670206162017</v>
      </c>
      <c r="I28" s="149">
        <v>0.12191309799452146</v>
      </c>
      <c r="J28" s="149">
        <v>0.18792921626934042</v>
      </c>
      <c r="K28" s="149">
        <v>9.8903346916790397E-2</v>
      </c>
      <c r="L28" s="149">
        <v>2.1231479328997774E-2</v>
      </c>
      <c r="M28" s="149">
        <v>1.3746157428729689E-2</v>
      </c>
      <c r="N28" s="71">
        <f>SUM(Table1[[#This Row],[Residential Service 
Sch 1-2]:[Street &amp; Area Lights 
Sch 41-48]])</f>
        <v>0.99999999999999989</v>
      </c>
    </row>
    <row r="29" spans="1:14" ht="31.5">
      <c r="A29" s="146">
        <v>28</v>
      </c>
      <c r="B29" s="143" t="s">
        <v>433</v>
      </c>
      <c r="C29" s="147" t="s">
        <v>450</v>
      </c>
      <c r="D29" s="143" t="s">
        <v>374</v>
      </c>
      <c r="E29" s="143" t="s">
        <v>375</v>
      </c>
      <c r="F29" s="148" t="s">
        <v>376</v>
      </c>
      <c r="G29" s="148" t="s">
        <v>377</v>
      </c>
      <c r="H29" s="149">
        <v>0.42688393208263353</v>
      </c>
      <c r="I29" s="149">
        <v>0.11082443478110818</v>
      </c>
      <c r="J29" s="149">
        <v>0.24383200194725727</v>
      </c>
      <c r="K29" s="149">
        <v>0.19037743494241274</v>
      </c>
      <c r="L29" s="149">
        <v>2.4881318318140101E-2</v>
      </c>
      <c r="M29" s="149">
        <v>3.2008779284481061E-3</v>
      </c>
      <c r="N29" s="71">
        <f>SUM(Table1[[#This Row],[Residential Service 
Sch 1-2]:[Street &amp; Area Lights 
Sch 41-48]])</f>
        <v>1</v>
      </c>
    </row>
    <row r="30" spans="1:14" ht="31.5">
      <c r="A30" s="146">
        <v>29</v>
      </c>
      <c r="B30" s="143" t="s">
        <v>433</v>
      </c>
      <c r="C30" s="147" t="s">
        <v>451</v>
      </c>
      <c r="D30" s="143" t="s">
        <v>430</v>
      </c>
      <c r="E30" s="143" t="s">
        <v>440</v>
      </c>
      <c r="F30" s="148" t="s">
        <v>431</v>
      </c>
      <c r="G30" s="148" t="s">
        <v>432</v>
      </c>
      <c r="H30" s="149">
        <v>0.43736012427546728</v>
      </c>
      <c r="I30" s="149">
        <v>0.14630953769074817</v>
      </c>
      <c r="J30" s="149">
        <v>0.2506309688145309</v>
      </c>
      <c r="K30" s="149">
        <v>0.13023346786478648</v>
      </c>
      <c r="L30" s="149">
        <v>2.2998860306701622E-2</v>
      </c>
      <c r="M30" s="149">
        <v>1.2467041047765562E-2</v>
      </c>
      <c r="N30" s="71">
        <f>SUM(Table1[[#This Row],[Residential Service 
Sch 1-2]:[Street &amp; Area Lights 
Sch 41-48]])</f>
        <v>1</v>
      </c>
    </row>
    <row r="31" spans="1:14" ht="31.5">
      <c r="A31" s="146">
        <v>30</v>
      </c>
      <c r="B31" s="143" t="s">
        <v>168</v>
      </c>
      <c r="C31" s="147" t="s">
        <v>452</v>
      </c>
      <c r="D31" s="143" t="s">
        <v>379</v>
      </c>
      <c r="E31" s="143" t="s">
        <v>375</v>
      </c>
      <c r="F31" s="148" t="s">
        <v>380</v>
      </c>
      <c r="G31" s="148" t="str">
        <f>G22</f>
        <v>Prod Plant</v>
      </c>
      <c r="H31" s="149">
        <v>0.46146847756751341</v>
      </c>
      <c r="I31" s="149">
        <v>0.1094634138501548</v>
      </c>
      <c r="J31" s="149">
        <v>0.24048978603060461</v>
      </c>
      <c r="K31" s="149">
        <v>0.16634912944406718</v>
      </c>
      <c r="L31" s="149">
        <v>2.0507698555468187E-2</v>
      </c>
      <c r="M31" s="149">
        <v>1.721494552191777E-3</v>
      </c>
      <c r="N31" s="71">
        <f>SUM(Table1[[#This Row],[Residential Service 
Sch 1-2]:[Street &amp; Area Lights 
Sch 41-48]])</f>
        <v>0.99999999999999989</v>
      </c>
    </row>
    <row r="32" spans="1:14" ht="31.5">
      <c r="A32" s="146">
        <v>31</v>
      </c>
      <c r="B32" s="143" t="s">
        <v>168</v>
      </c>
      <c r="C32" s="147" t="s">
        <v>452</v>
      </c>
      <c r="D32" s="143" t="s">
        <v>385</v>
      </c>
      <c r="E32" s="143" t="s">
        <v>383</v>
      </c>
      <c r="F32" s="148" t="s">
        <v>386</v>
      </c>
      <c r="G32" s="148" t="str">
        <f>G23</f>
        <v>Trans Plant</v>
      </c>
      <c r="H32" s="149">
        <v>0.48051573458310648</v>
      </c>
      <c r="I32" s="149">
        <v>0.11044201479698711</v>
      </c>
      <c r="J32" s="149">
        <v>0.23592211456026541</v>
      </c>
      <c r="K32" s="149">
        <v>0.15351564254890251</v>
      </c>
      <c r="L32" s="149">
        <v>1.8555718229397611E-2</v>
      </c>
      <c r="M32" s="149">
        <v>1.0487752813409426E-3</v>
      </c>
      <c r="N32" s="71">
        <f>SUM(Table1[[#This Row],[Residential Service 
Sch 1-2]:[Street &amp; Area Lights 
Sch 41-48]])</f>
        <v>1</v>
      </c>
    </row>
    <row r="33" spans="1:14" ht="47.25">
      <c r="A33" s="146">
        <v>32</v>
      </c>
      <c r="B33" s="143" t="s">
        <v>168</v>
      </c>
      <c r="C33" s="147" t="s">
        <v>452</v>
      </c>
      <c r="D33" s="143" t="s">
        <v>436</v>
      </c>
      <c r="E33" s="143" t="s">
        <v>390</v>
      </c>
      <c r="F33" s="148" t="s">
        <v>441</v>
      </c>
      <c r="G33" s="148" t="str">
        <f>G24</f>
        <v>Dist Plant</v>
      </c>
      <c r="H33" s="149">
        <v>0.56878632927347528</v>
      </c>
      <c r="I33" s="149">
        <v>0.13836595393364728</v>
      </c>
      <c r="J33" s="149">
        <v>0.19015633095779894</v>
      </c>
      <c r="K33" s="149">
        <v>3.385150498027982E-2</v>
      </c>
      <c r="L33" s="149">
        <v>2.9023519496461574E-2</v>
      </c>
      <c r="M33" s="149">
        <v>3.9816361358337007E-2</v>
      </c>
      <c r="N33" s="71">
        <f>SUM(Table1[[#This Row],[Residential Service 
Sch 1-2]:[Street &amp; Area Lights 
Sch 41-48]])</f>
        <v>0.99999999999999978</v>
      </c>
    </row>
    <row r="34" spans="1:14" ht="47.25">
      <c r="A34" s="146">
        <v>33</v>
      </c>
      <c r="B34" s="143" t="s">
        <v>168</v>
      </c>
      <c r="C34" s="147" t="s">
        <v>452</v>
      </c>
      <c r="D34" s="143" t="s">
        <v>453</v>
      </c>
      <c r="E34" s="143" t="s">
        <v>440</v>
      </c>
      <c r="F34" s="148" t="s">
        <v>441</v>
      </c>
      <c r="G34" s="148" t="s">
        <v>454</v>
      </c>
      <c r="H34" s="149">
        <v>0.52296723690402203</v>
      </c>
      <c r="I34" s="149">
        <v>0.12265899854607291</v>
      </c>
      <c r="J34" s="149">
        <v>0.211048769369483</v>
      </c>
      <c r="K34" s="149">
        <v>0.10192699547528626</v>
      </c>
      <c r="L34" s="149">
        <v>2.3487791077850529E-2</v>
      </c>
      <c r="M34" s="149">
        <v>1.7910208627285183E-2</v>
      </c>
      <c r="N34" s="71">
        <f>SUM(Table1[[#This Row],[Residential Service 
Sch 1-2]:[Street &amp; Area Lights 
Sch 41-48]])</f>
        <v>0.99999999999999989</v>
      </c>
    </row>
    <row r="35" spans="1:14" ht="31.5">
      <c r="A35" s="146">
        <v>34</v>
      </c>
      <c r="B35" s="143" t="s">
        <v>455</v>
      </c>
      <c r="C35" s="147" t="s">
        <v>456</v>
      </c>
      <c r="D35" s="143" t="str">
        <f>D2</f>
        <v>E02</v>
      </c>
      <c r="E35" s="143" t="str">
        <f>E2</f>
        <v>Generation</v>
      </c>
      <c r="F35" s="148" t="str">
        <f>F2</f>
        <v>Energy</v>
      </c>
      <c r="G35" s="148" t="str">
        <f>G2</f>
        <v>Sales + Losses</v>
      </c>
      <c r="H35" s="149">
        <v>0.42688393208263353</v>
      </c>
      <c r="I35" s="149">
        <v>0.11082443478110818</v>
      </c>
      <c r="J35" s="149">
        <v>0.24383200194725727</v>
      </c>
      <c r="K35" s="149">
        <v>0.19037743494241274</v>
      </c>
      <c r="L35" s="149">
        <v>2.4881318318140101E-2</v>
      </c>
      <c r="M35" s="149">
        <v>3.2008779284481061E-3</v>
      </c>
      <c r="N35" s="71">
        <f>SUM(Table1[[#This Row],[Residential Service 
Sch 1-2]:[Street &amp; Area Lights 
Sch 41-48]])</f>
        <v>1</v>
      </c>
    </row>
    <row r="36" spans="1:14" ht="52.5" customHeight="1">
      <c r="A36" s="146">
        <v>35</v>
      </c>
      <c r="B36" s="143" t="s">
        <v>455</v>
      </c>
      <c r="C36" s="147" t="s">
        <v>457</v>
      </c>
      <c r="D36" s="143" t="s">
        <v>458</v>
      </c>
      <c r="E36" s="143" t="s">
        <v>375</v>
      </c>
      <c r="F36" s="148" t="s">
        <v>386</v>
      </c>
      <c r="G36" s="148" t="s">
        <v>459</v>
      </c>
      <c r="H36" s="149">
        <f>H3</f>
        <v>0.46146847756751341</v>
      </c>
      <c r="I36" s="149">
        <f t="shared" ref="I36:M36" si="1">I3</f>
        <v>0.1094634138501548</v>
      </c>
      <c r="J36" s="149">
        <f t="shared" si="1"/>
        <v>0.24048978603060461</v>
      </c>
      <c r="K36" s="149">
        <f t="shared" si="1"/>
        <v>0.16634912944406718</v>
      </c>
      <c r="L36" s="149">
        <f t="shared" si="1"/>
        <v>2.0507698555468187E-2</v>
      </c>
      <c r="M36" s="149">
        <f t="shared" si="1"/>
        <v>1.721494552191777E-3</v>
      </c>
      <c r="N36" s="71">
        <f>SUM(Table1[[#This Row],[Residential Service 
Sch 1-2]:[Street &amp; Area Lights 
Sch 41-48]])</f>
        <v>0.99999999999999989</v>
      </c>
    </row>
    <row r="37" spans="1:14" ht="35.25" customHeight="1">
      <c r="A37" s="146">
        <v>36</v>
      </c>
      <c r="B37" s="143" t="s">
        <v>460</v>
      </c>
      <c r="C37" s="147" t="s">
        <v>461</v>
      </c>
      <c r="D37" s="143" t="s">
        <v>462</v>
      </c>
      <c r="E37" s="143" t="str">
        <f>E5</f>
        <v>Transmission</v>
      </c>
      <c r="F37" s="148" t="str">
        <f>F5</f>
        <v>Demand</v>
      </c>
      <c r="G37" s="148" t="str">
        <f>G5</f>
        <v>Trans Plant</v>
      </c>
      <c r="H37" s="149">
        <f>H5</f>
        <v>0.48051573458310648</v>
      </c>
      <c r="I37" s="149">
        <f t="shared" ref="I37:M37" si="2">I5</f>
        <v>0.11044201479698711</v>
      </c>
      <c r="J37" s="149">
        <f t="shared" si="2"/>
        <v>0.23592211456026541</v>
      </c>
      <c r="K37" s="149">
        <f t="shared" si="2"/>
        <v>0.15351564254890251</v>
      </c>
      <c r="L37" s="149">
        <f t="shared" si="2"/>
        <v>1.8555718229397611E-2</v>
      </c>
      <c r="M37" s="149">
        <f t="shared" si="2"/>
        <v>1.0487752813409426E-3</v>
      </c>
      <c r="N37" s="71">
        <f>SUM(Table1[[#This Row],[Residential Service 
Sch 1-2]:[Street &amp; Area Lights 
Sch 41-48]])</f>
        <v>1</v>
      </c>
    </row>
    <row r="38" spans="1:14" ht="31.5">
      <c r="A38" s="146">
        <v>37</v>
      </c>
      <c r="B38" s="143" t="s">
        <v>463</v>
      </c>
      <c r="C38" s="147" t="s">
        <v>464</v>
      </c>
      <c r="D38" s="143" t="s">
        <v>465</v>
      </c>
      <c r="E38" s="143" t="s">
        <v>390</v>
      </c>
      <c r="F38" s="148" t="s">
        <v>386</v>
      </c>
      <c r="G38" s="148" t="s">
        <v>466</v>
      </c>
      <c r="H38" s="149">
        <v>0</v>
      </c>
      <c r="I38" s="149">
        <v>0</v>
      </c>
      <c r="J38" s="149">
        <v>0</v>
      </c>
      <c r="K38" s="149">
        <v>1</v>
      </c>
      <c r="L38" s="149">
        <v>0</v>
      </c>
      <c r="M38" s="149">
        <v>0</v>
      </c>
      <c r="N38" s="71">
        <f>SUM(Table1[[#This Row],[Residential Service 
Sch 1-2]:[Street &amp; Area Lights 
Sch 41-48]])</f>
        <v>1</v>
      </c>
    </row>
    <row r="39" spans="1:14" ht="31.5">
      <c r="A39" s="146">
        <v>38</v>
      </c>
      <c r="B39" s="143" t="s">
        <v>463</v>
      </c>
      <c r="C39" s="147" t="s">
        <v>464</v>
      </c>
      <c r="D39" s="143" t="s">
        <v>467</v>
      </c>
      <c r="E39" s="143" t="s">
        <v>390</v>
      </c>
      <c r="F39" s="148" t="s">
        <v>386</v>
      </c>
      <c r="G39" s="148" t="s">
        <v>468</v>
      </c>
      <c r="H39" s="149">
        <v>0</v>
      </c>
      <c r="I39" s="149">
        <v>0</v>
      </c>
      <c r="J39" s="149">
        <v>0</v>
      </c>
      <c r="K39" s="149">
        <v>0</v>
      </c>
      <c r="L39" s="149">
        <v>0</v>
      </c>
      <c r="M39" s="149">
        <v>1</v>
      </c>
      <c r="N39" s="71">
        <f>SUM(Table1[[#This Row],[Residential Service 
Sch 1-2]:[Street &amp; Area Lights 
Sch 41-48]])</f>
        <v>1</v>
      </c>
    </row>
    <row r="40" spans="1:14" ht="35.25" customHeight="1">
      <c r="A40" s="146">
        <v>39</v>
      </c>
      <c r="B40" s="143" t="s">
        <v>463</v>
      </c>
      <c r="C40" s="147" t="s">
        <v>469</v>
      </c>
      <c r="D40" s="143" t="s">
        <v>470</v>
      </c>
      <c r="E40" s="143" t="s">
        <v>390</v>
      </c>
      <c r="F40" s="148" t="s">
        <v>386</v>
      </c>
      <c r="G40" s="148" t="s">
        <v>471</v>
      </c>
      <c r="H40" s="149">
        <v>0.60135394025311018</v>
      </c>
      <c r="I40" s="149">
        <v>0.12764834124194138</v>
      </c>
      <c r="J40" s="149">
        <v>0.24863016712059083</v>
      </c>
      <c r="K40" s="149">
        <v>0</v>
      </c>
      <c r="L40" s="149">
        <v>2.2072500004175166E-2</v>
      </c>
      <c r="M40" s="149">
        <v>2.9505138018238655E-4</v>
      </c>
      <c r="N40" s="71">
        <f>SUM(Table1[[#This Row],[Residential Service 
Sch 1-2]:[Street &amp; Area Lights 
Sch 41-48]])</f>
        <v>0.99999999999999989</v>
      </c>
    </row>
    <row r="41" spans="1:14" ht="63">
      <c r="A41" s="146">
        <v>40</v>
      </c>
      <c r="B41" s="143" t="s">
        <v>463</v>
      </c>
      <c r="C41" s="147" t="s">
        <v>472</v>
      </c>
      <c r="D41" s="143" t="s">
        <v>473</v>
      </c>
      <c r="E41" s="143" t="s">
        <v>390</v>
      </c>
      <c r="F41" s="148" t="s">
        <v>386</v>
      </c>
      <c r="G41" s="148" t="s">
        <v>474</v>
      </c>
      <c r="H41" s="149">
        <v>0.55005505626925044</v>
      </c>
      <c r="I41" s="149">
        <v>0.13398673499836319</v>
      </c>
      <c r="J41" s="149">
        <v>0.2776606844951805</v>
      </c>
      <c r="K41" s="149">
        <v>0</v>
      </c>
      <c r="L41" s="149">
        <v>3.3233293658852144E-2</v>
      </c>
      <c r="M41" s="149">
        <v>5.0642305783537966E-3</v>
      </c>
      <c r="N41" s="71">
        <f>SUM(Table1[[#This Row],[Residential Service 
Sch 1-2]:[Street &amp; Area Lights 
Sch 41-48]])</f>
        <v>1</v>
      </c>
    </row>
    <row r="42" spans="1:14" ht="63">
      <c r="A42" s="146">
        <v>41</v>
      </c>
      <c r="B42" s="143" t="s">
        <v>463</v>
      </c>
      <c r="C42" s="147" t="s">
        <v>475</v>
      </c>
      <c r="D42" s="143" t="s">
        <v>476</v>
      </c>
      <c r="E42" s="143" t="s">
        <v>390</v>
      </c>
      <c r="F42" s="148" t="s">
        <v>386</v>
      </c>
      <c r="G42" s="148" t="s">
        <v>477</v>
      </c>
      <c r="H42" s="149">
        <v>0.56252084778676392</v>
      </c>
      <c r="I42" s="149">
        <v>0.13702325049906672</v>
      </c>
      <c r="J42" s="149">
        <v>0.26129044808092095</v>
      </c>
      <c r="K42" s="149">
        <v>0</v>
      </c>
      <c r="L42" s="149">
        <v>3.3986453375265631E-2</v>
      </c>
      <c r="M42" s="149">
        <v>5.1790002579828725E-3</v>
      </c>
      <c r="N42" s="71">
        <f>SUM(Table1[[#This Row],[Residential Service 
Sch 1-2]:[Street &amp; Area Lights 
Sch 41-48]])</f>
        <v>1</v>
      </c>
    </row>
    <row r="43" spans="1:14" ht="31.5">
      <c r="A43" s="146">
        <v>42</v>
      </c>
      <c r="B43" s="143" t="s">
        <v>463</v>
      </c>
      <c r="C43" s="147" t="s">
        <v>478</v>
      </c>
      <c r="D43" s="143" t="s">
        <v>479</v>
      </c>
      <c r="E43" s="143" t="s">
        <v>390</v>
      </c>
      <c r="F43" s="148" t="s">
        <v>386</v>
      </c>
      <c r="G43" s="148" t="s">
        <v>480</v>
      </c>
      <c r="H43" s="149">
        <v>0.6320159519148153</v>
      </c>
      <c r="I43" s="149">
        <v>0.2161559078430848</v>
      </c>
      <c r="J43" s="149">
        <v>0.10212176944698906</v>
      </c>
      <c r="K43" s="149">
        <v>0</v>
      </c>
      <c r="L43" s="149">
        <v>4.9706370795110741E-2</v>
      </c>
      <c r="M43" s="149">
        <v>0</v>
      </c>
      <c r="N43" s="71">
        <f>SUM(Table1[[#This Row],[Residential Service 
Sch 1-2]:[Street &amp; Area Lights 
Sch 41-48]])</f>
        <v>0.99999999999999989</v>
      </c>
    </row>
    <row r="44" spans="1:14" ht="47.25">
      <c r="A44" s="146">
        <v>43</v>
      </c>
      <c r="B44" s="143" t="s">
        <v>463</v>
      </c>
      <c r="C44" s="147" t="s">
        <v>481</v>
      </c>
      <c r="D44" s="143" t="s">
        <v>482</v>
      </c>
      <c r="E44" s="143" t="s">
        <v>390</v>
      </c>
      <c r="F44" s="148" t="s">
        <v>404</v>
      </c>
      <c r="G44" s="148" t="s">
        <v>483</v>
      </c>
      <c r="H44" s="149">
        <v>0.84647988717345324</v>
      </c>
      <c r="I44" s="149">
        <v>0.14329087070335367</v>
      </c>
      <c r="J44" s="149">
        <v>2.7920478172309329E-3</v>
      </c>
      <c r="K44" s="149">
        <v>0</v>
      </c>
      <c r="L44" s="149">
        <v>7.4371943059619583E-3</v>
      </c>
      <c r="M44" s="149">
        <v>0</v>
      </c>
      <c r="N44" s="71">
        <f>SUM(Table1[[#This Row],[Residential Service 
Sch 1-2]:[Street &amp; Area Lights 
Sch 41-48]])</f>
        <v>0.99999999999999978</v>
      </c>
    </row>
    <row r="45" spans="1:14" ht="48.75" customHeight="1">
      <c r="A45" s="146">
        <v>44</v>
      </c>
      <c r="B45" s="143" t="s">
        <v>463</v>
      </c>
      <c r="C45" s="147" t="s">
        <v>481</v>
      </c>
      <c r="D45" s="143" t="s">
        <v>484</v>
      </c>
      <c r="E45" s="143" t="s">
        <v>390</v>
      </c>
      <c r="F45" s="148" t="s">
        <v>404</v>
      </c>
      <c r="G45" s="148" t="s">
        <v>485</v>
      </c>
      <c r="H45" s="149">
        <v>0.81180122013887868</v>
      </c>
      <c r="I45" s="149">
        <v>0.15801884977479413</v>
      </c>
      <c r="J45" s="149">
        <v>1.4410637116702492E-2</v>
      </c>
      <c r="K45" s="149">
        <v>1.4927794125135954E-3</v>
      </c>
      <c r="L45" s="149">
        <v>1.4276513557111055E-2</v>
      </c>
      <c r="M45" s="149">
        <v>0</v>
      </c>
      <c r="N45" s="71">
        <f>SUM(Table1[[#This Row],[Residential Service 
Sch 1-2]:[Street &amp; Area Lights 
Sch 41-48]])</f>
        <v>0.99999999999999989</v>
      </c>
    </row>
    <row r="46" spans="1:14" ht="31.5">
      <c r="A46" s="146">
        <v>45</v>
      </c>
      <c r="B46" s="143" t="s">
        <v>463</v>
      </c>
      <c r="C46" s="147" t="s">
        <v>464</v>
      </c>
      <c r="D46" s="143" t="s">
        <v>486</v>
      </c>
      <c r="E46" s="143" t="s">
        <v>390</v>
      </c>
      <c r="F46" s="148" t="s">
        <v>404</v>
      </c>
      <c r="G46" s="148" t="s">
        <v>487</v>
      </c>
      <c r="H46" s="149">
        <v>0</v>
      </c>
      <c r="I46" s="149">
        <v>0</v>
      </c>
      <c r="J46" s="149">
        <v>0</v>
      </c>
      <c r="K46" s="149">
        <v>0</v>
      </c>
      <c r="L46" s="149">
        <v>0</v>
      </c>
      <c r="M46" s="149">
        <v>1</v>
      </c>
      <c r="N46" s="71">
        <f>SUM(Table1[[#This Row],[Residential Service 
Sch 1-2]:[Street &amp; Area Lights 
Sch 41-48]])</f>
        <v>1</v>
      </c>
    </row>
    <row r="47" spans="1:14" ht="50.25" customHeight="1">
      <c r="A47" s="146">
        <v>46</v>
      </c>
      <c r="B47" s="143" t="s">
        <v>488</v>
      </c>
      <c r="C47" s="147" t="s">
        <v>489</v>
      </c>
      <c r="D47" s="143" t="s">
        <v>445</v>
      </c>
      <c r="E47" s="143" t="s">
        <v>440</v>
      </c>
      <c r="F47" s="148" t="s">
        <v>441</v>
      </c>
      <c r="G47" s="148" t="s">
        <v>446</v>
      </c>
      <c r="H47" s="149">
        <v>0.60563434190465737</v>
      </c>
      <c r="I47" s="149">
        <v>0.12181496130164091</v>
      </c>
      <c r="J47" s="149">
        <v>0.15847924668031482</v>
      </c>
      <c r="K47" s="149">
        <v>8.5653138972326737E-2</v>
      </c>
      <c r="L47" s="149">
        <v>1.9256029716037328E-2</v>
      </c>
      <c r="M47" s="149">
        <v>9.1622814250229001E-3</v>
      </c>
      <c r="N47" s="71">
        <f>SUM(Table1[[#This Row],[Residential Service 
Sch 1-2]:[Street &amp; Area Lights 
Sch 41-48]])</f>
        <v>1.0000000000000002</v>
      </c>
    </row>
    <row r="48" spans="1:14" ht="31.5" customHeight="1">
      <c r="A48" s="146">
        <v>47</v>
      </c>
      <c r="B48" s="143" t="s">
        <v>490</v>
      </c>
      <c r="C48" s="147" t="s">
        <v>491</v>
      </c>
      <c r="D48" s="143" t="s">
        <v>403</v>
      </c>
      <c r="E48" s="143" t="s">
        <v>390</v>
      </c>
      <c r="F48" s="148" t="s">
        <v>404</v>
      </c>
      <c r="G48" s="148" t="s">
        <v>405</v>
      </c>
      <c r="H48" s="149">
        <v>0.84647988717345335</v>
      </c>
      <c r="I48" s="149">
        <v>0.14329087070335367</v>
      </c>
      <c r="J48" s="149">
        <v>2.7920478172309333E-3</v>
      </c>
      <c r="K48" s="149">
        <v>0</v>
      </c>
      <c r="L48" s="149">
        <v>7.43719430596196E-3</v>
      </c>
      <c r="M48" s="149">
        <v>0</v>
      </c>
      <c r="N48" s="71">
        <f>SUM(Table1[[#This Row],[Residential Service 
Sch 1-2]:[Street &amp; Area Lights 
Sch 41-48]])</f>
        <v>1</v>
      </c>
    </row>
    <row r="49" spans="1:14" ht="48" customHeight="1">
      <c r="A49" s="146">
        <v>48</v>
      </c>
      <c r="B49" s="143" t="s">
        <v>490</v>
      </c>
      <c r="C49" s="147" t="s">
        <v>492</v>
      </c>
      <c r="D49" s="143" t="s">
        <v>484</v>
      </c>
      <c r="E49" s="143" t="s">
        <v>390</v>
      </c>
      <c r="F49" s="148" t="s">
        <v>404</v>
      </c>
      <c r="G49" s="148" t="s">
        <v>485</v>
      </c>
      <c r="H49" s="149">
        <v>0.81180122013887868</v>
      </c>
      <c r="I49" s="149">
        <v>0.15801884977479413</v>
      </c>
      <c r="J49" s="149">
        <v>1.4410637116702492E-2</v>
      </c>
      <c r="K49" s="149">
        <v>1.4927794125135954E-3</v>
      </c>
      <c r="L49" s="149">
        <v>1.4276513557111055E-2</v>
      </c>
      <c r="M49" s="149">
        <v>0</v>
      </c>
      <c r="N49" s="71">
        <f>SUM(Table1[[#This Row],[Residential Service 
Sch 1-2]:[Street &amp; Area Lights 
Sch 41-48]])</f>
        <v>0.99999999999999989</v>
      </c>
    </row>
    <row r="50" spans="1:14" ht="33.75" customHeight="1">
      <c r="A50" s="146">
        <v>49</v>
      </c>
      <c r="B50" s="143" t="s">
        <v>490</v>
      </c>
      <c r="C50" s="147" t="s">
        <v>491</v>
      </c>
      <c r="D50" s="143" t="s">
        <v>379</v>
      </c>
      <c r="E50" s="143" t="str">
        <f>E31</f>
        <v>Generation</v>
      </c>
      <c r="F50" s="148" t="s">
        <v>380</v>
      </c>
      <c r="G50" s="148" t="str">
        <f t="shared" ref="G50" si="3">G31</f>
        <v>Prod Plant</v>
      </c>
      <c r="H50" s="149">
        <f>H31</f>
        <v>0.46146847756751341</v>
      </c>
      <c r="I50" s="149">
        <f t="shared" ref="I50:M52" si="4">I31</f>
        <v>0.1094634138501548</v>
      </c>
      <c r="J50" s="149">
        <f t="shared" si="4"/>
        <v>0.24048978603060461</v>
      </c>
      <c r="K50" s="149">
        <f t="shared" si="4"/>
        <v>0.16634912944406718</v>
      </c>
      <c r="L50" s="149">
        <f t="shared" si="4"/>
        <v>2.0507698555468187E-2</v>
      </c>
      <c r="M50" s="149">
        <f t="shared" si="4"/>
        <v>1.721494552191777E-3</v>
      </c>
      <c r="N50" s="71">
        <f>SUM(Table1[[#This Row],[Residential Service 
Sch 1-2]:[Street &amp; Area Lights 
Sch 41-48]])</f>
        <v>0.99999999999999989</v>
      </c>
    </row>
    <row r="51" spans="1:14" ht="35.25" customHeight="1">
      <c r="A51" s="146">
        <v>50</v>
      </c>
      <c r="B51" s="143" t="s">
        <v>490</v>
      </c>
      <c r="C51" s="147" t="s">
        <v>491</v>
      </c>
      <c r="D51" s="143" t="s">
        <v>385</v>
      </c>
      <c r="E51" s="143" t="str">
        <f t="shared" ref="E51:G52" si="5">E32</f>
        <v>Transmission</v>
      </c>
      <c r="F51" s="148" t="s">
        <v>386</v>
      </c>
      <c r="G51" s="148" t="str">
        <f t="shared" si="5"/>
        <v>Trans Plant</v>
      </c>
      <c r="H51" s="149">
        <f>H32</f>
        <v>0.48051573458310648</v>
      </c>
      <c r="I51" s="149">
        <f t="shared" si="4"/>
        <v>0.11044201479698711</v>
      </c>
      <c r="J51" s="149">
        <f t="shared" si="4"/>
        <v>0.23592211456026541</v>
      </c>
      <c r="K51" s="149">
        <f t="shared" si="4"/>
        <v>0.15351564254890251</v>
      </c>
      <c r="L51" s="149">
        <f t="shared" si="4"/>
        <v>1.8555718229397611E-2</v>
      </c>
      <c r="M51" s="149">
        <f t="shared" si="4"/>
        <v>1.0487752813409426E-3</v>
      </c>
      <c r="N51" s="71">
        <f>SUM(Table1[[#This Row],[Residential Service 
Sch 1-2]:[Street &amp; Area Lights 
Sch 41-48]])</f>
        <v>1</v>
      </c>
    </row>
    <row r="52" spans="1:14" ht="46.5" customHeight="1">
      <c r="A52" s="146">
        <v>51</v>
      </c>
      <c r="B52" s="143" t="s">
        <v>490</v>
      </c>
      <c r="C52" s="147" t="s">
        <v>491</v>
      </c>
      <c r="D52" s="143" t="s">
        <v>436</v>
      </c>
      <c r="E52" s="143" t="str">
        <f t="shared" si="5"/>
        <v>Distribution</v>
      </c>
      <c r="F52" s="148" t="str">
        <f t="shared" si="5"/>
        <v>Energy   Demand   Customer</v>
      </c>
      <c r="G52" s="148" t="str">
        <f t="shared" si="5"/>
        <v>Dist Plant</v>
      </c>
      <c r="H52" s="149">
        <f>H33</f>
        <v>0.56878632927347528</v>
      </c>
      <c r="I52" s="149">
        <f t="shared" si="4"/>
        <v>0.13836595393364728</v>
      </c>
      <c r="J52" s="149">
        <f t="shared" si="4"/>
        <v>0.19015633095779894</v>
      </c>
      <c r="K52" s="149">
        <f t="shared" si="4"/>
        <v>3.385150498027982E-2</v>
      </c>
      <c r="L52" s="149">
        <f t="shared" si="4"/>
        <v>2.9023519496461574E-2</v>
      </c>
      <c r="M52" s="149">
        <f t="shared" si="4"/>
        <v>3.9816361358337007E-2</v>
      </c>
      <c r="N52" s="71">
        <f>SUM(Table1[[#This Row],[Residential Service 
Sch 1-2]:[Street &amp; Area Lights 
Sch 41-48]])</f>
        <v>0.99999999999999978</v>
      </c>
    </row>
    <row r="53" spans="1:14" ht="46.5" customHeight="1">
      <c r="A53" s="146">
        <v>52</v>
      </c>
      <c r="B53" s="143" t="s">
        <v>490</v>
      </c>
      <c r="C53" s="147" t="s">
        <v>491</v>
      </c>
      <c r="D53" s="143" t="s">
        <v>439</v>
      </c>
      <c r="E53" s="143" t="str">
        <f>E25</f>
        <v>Common</v>
      </c>
      <c r="F53" s="148" t="s">
        <v>441</v>
      </c>
      <c r="G53" s="148" t="str">
        <f t="shared" ref="G53" si="6">G25</f>
        <v>General Plant</v>
      </c>
      <c r="H53" s="149">
        <f>H25</f>
        <v>0.60943608788051196</v>
      </c>
      <c r="I53" s="149">
        <f t="shared" ref="I53:M53" si="7">I25</f>
        <v>0.12230931261429862</v>
      </c>
      <c r="J53" s="149">
        <f t="shared" si="7"/>
        <v>0.15629740583421764</v>
      </c>
      <c r="K53" s="149">
        <f t="shared" si="7"/>
        <v>8.2809812483241749E-2</v>
      </c>
      <c r="L53" s="149">
        <f t="shared" si="7"/>
        <v>1.9209582600945328E-2</v>
      </c>
      <c r="M53" s="149">
        <f t="shared" si="7"/>
        <v>9.9377985867847574E-3</v>
      </c>
      <c r="N53" s="71">
        <f>SUM(Table1[[#This Row],[Residential Service 
Sch 1-2]:[Street &amp; Area Lights 
Sch 41-48]])</f>
        <v>1</v>
      </c>
    </row>
    <row r="54" spans="1:14" ht="45.75" customHeight="1">
      <c r="A54" s="146">
        <v>53</v>
      </c>
      <c r="B54" s="143" t="s">
        <v>490</v>
      </c>
      <c r="C54" s="147" t="s">
        <v>491</v>
      </c>
      <c r="D54" s="143" t="s">
        <v>453</v>
      </c>
      <c r="E54" s="143" t="str">
        <f>E34</f>
        <v>Common</v>
      </c>
      <c r="F54" s="148" t="str">
        <f t="shared" ref="F54:G54" si="8">F34</f>
        <v>Energy   Demand   Customer</v>
      </c>
      <c r="G54" s="148" t="str">
        <f t="shared" si="8"/>
        <v>Tangible Plant</v>
      </c>
      <c r="H54" s="149">
        <f>H34</f>
        <v>0.52296723690402203</v>
      </c>
      <c r="I54" s="149">
        <f t="shared" ref="I54:M54" si="9">I34</f>
        <v>0.12265899854607291</v>
      </c>
      <c r="J54" s="149">
        <f t="shared" si="9"/>
        <v>0.211048769369483</v>
      </c>
      <c r="K54" s="149">
        <f t="shared" si="9"/>
        <v>0.10192699547528626</v>
      </c>
      <c r="L54" s="149">
        <f t="shared" si="9"/>
        <v>2.3487791077850529E-2</v>
      </c>
      <c r="M54" s="149">
        <f t="shared" si="9"/>
        <v>1.7910208627285183E-2</v>
      </c>
      <c r="N54" s="71">
        <f>SUM(Table1[[#This Row],[Residential Service 
Sch 1-2]:[Street &amp; Area Lights 
Sch 41-48]])</f>
        <v>0.99999999999999989</v>
      </c>
    </row>
  </sheetData>
  <printOptions horizontalCentered="1"/>
  <pageMargins left="0.5" right="0.5" top="0.5" bottom="0.5" header="0.3" footer="0.3"/>
  <pageSetup scale="59" firstPageNumber="45" fitToHeight="5" orientation="landscape" r:id="rId1"/>
  <headerFooter scaleWithDoc="0">
    <oddHeader>&amp;RExh. TLK-2</oddHeader>
    <oddFooter>&amp;LSection &amp;A&amp;RPage &amp;P of &amp;N</oddFoot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9F1175-5BF6-4918-9608-A34397A942E8}">
  <sheetPr>
    <pageSetUpPr fitToPage="1"/>
  </sheetPr>
  <dimension ref="C1:I68"/>
  <sheetViews>
    <sheetView tabSelected="1" zoomScaleNormal="100" workbookViewId="0">
      <selection activeCell="BM25" sqref="BM25"/>
    </sheetView>
  </sheetViews>
  <sheetFormatPr defaultColWidth="8.7109375" defaultRowHeight="15.75"/>
  <cols>
    <col min="1" max="1" width="8.7109375" style="143"/>
    <col min="2" max="2" width="3.7109375" style="143" customWidth="1"/>
    <col min="3" max="3" width="8.7109375" style="143"/>
    <col min="4" max="4" width="23.42578125" style="143" customWidth="1"/>
    <col min="5" max="5" width="32.7109375" style="143" customWidth="1"/>
    <col min="6" max="6" width="14" style="143" bestFit="1" customWidth="1"/>
    <col min="7" max="7" width="20.42578125" style="143" bestFit="1" customWidth="1"/>
    <col min="8" max="8" width="21.85546875" style="143" bestFit="1" customWidth="1"/>
    <col min="9" max="9" width="8.7109375" style="143"/>
    <col min="10" max="10" width="3.7109375" style="143" customWidth="1"/>
    <col min="11" max="16384" width="8.7109375" style="143"/>
  </cols>
  <sheetData>
    <row r="1" spans="3:9">
      <c r="C1" s="285" t="s">
        <v>493</v>
      </c>
      <c r="D1" s="285"/>
      <c r="E1" s="285"/>
      <c r="F1" s="285"/>
      <c r="G1" s="285"/>
      <c r="H1" s="285"/>
    </row>
    <row r="2" spans="3:9">
      <c r="C2" s="286" t="s">
        <v>494</v>
      </c>
      <c r="D2" s="286"/>
      <c r="E2" s="286"/>
      <c r="F2" s="286"/>
      <c r="G2" s="286"/>
      <c r="H2" s="286"/>
    </row>
    <row r="3" spans="3:9">
      <c r="C3" s="286" t="s">
        <v>495</v>
      </c>
      <c r="D3" s="286"/>
      <c r="E3" s="286"/>
      <c r="F3" s="286"/>
      <c r="G3" s="286"/>
      <c r="H3" s="286"/>
    </row>
    <row r="4" spans="3:9">
      <c r="C4" s="286" t="s">
        <v>496</v>
      </c>
      <c r="D4" s="286"/>
      <c r="E4" s="286" t="s">
        <v>497</v>
      </c>
      <c r="F4" s="286"/>
      <c r="G4" s="286"/>
      <c r="H4" s="286"/>
    </row>
    <row r="5" spans="3:9">
      <c r="C5" s="287" t="s">
        <v>498</v>
      </c>
      <c r="D5" s="287"/>
      <c r="E5" s="287"/>
      <c r="F5" s="287"/>
      <c r="G5" s="287"/>
      <c r="H5" s="287"/>
    </row>
    <row r="6" spans="3:9">
      <c r="C6" s="150"/>
      <c r="D6" s="150"/>
      <c r="E6" s="150"/>
      <c r="F6" s="151"/>
      <c r="G6" s="151"/>
      <c r="H6" s="152"/>
    </row>
    <row r="7" spans="3:9">
      <c r="C7" s="285" t="s">
        <v>499</v>
      </c>
      <c r="D7" s="285"/>
      <c r="E7" s="285"/>
      <c r="F7" s="285"/>
      <c r="G7" s="285"/>
      <c r="H7" s="285"/>
    </row>
    <row r="8" spans="3:9">
      <c r="C8" s="150"/>
      <c r="D8" s="150"/>
      <c r="E8" s="150"/>
      <c r="F8" s="284" t="s">
        <v>500</v>
      </c>
      <c r="G8" s="284"/>
      <c r="H8" s="284"/>
      <c r="I8" s="284"/>
    </row>
    <row r="9" spans="3:9">
      <c r="C9" s="153" t="s">
        <v>501</v>
      </c>
      <c r="D9" s="153" t="s">
        <v>502</v>
      </c>
      <c r="E9" s="154" t="s">
        <v>503</v>
      </c>
      <c r="F9" s="155" t="s">
        <v>504</v>
      </c>
      <c r="G9" s="155" t="s">
        <v>505</v>
      </c>
      <c r="H9" s="155" t="s">
        <v>506</v>
      </c>
      <c r="I9" s="156" t="s">
        <v>315</v>
      </c>
    </row>
    <row r="10" spans="3:9">
      <c r="C10" s="157" t="s">
        <v>624</v>
      </c>
      <c r="D10" s="157" t="s">
        <v>625</v>
      </c>
      <c r="E10" s="158" t="s">
        <v>11</v>
      </c>
      <c r="F10" s="151">
        <v>115022789.45000005</v>
      </c>
      <c r="G10" s="151">
        <v>1710135063.5800004</v>
      </c>
      <c r="H10" s="151">
        <v>15942961.420746015</v>
      </c>
      <c r="I10" s="149">
        <f>F10/G10</f>
        <v>6.7259476692566669E-2</v>
      </c>
    </row>
    <row r="11" spans="3:9">
      <c r="C11" s="157" t="s">
        <v>626</v>
      </c>
      <c r="D11" s="157" t="s">
        <v>627</v>
      </c>
      <c r="E11" s="158" t="s">
        <v>531</v>
      </c>
      <c r="F11" s="151">
        <v>247.051896</v>
      </c>
      <c r="G11" s="151">
        <v>47437</v>
      </c>
      <c r="H11" s="151">
        <v>4339.4423912715984</v>
      </c>
      <c r="I11" s="149">
        <f>(F$10+F11)/(G$10+G11)-I$10</f>
        <v>-1.7211823293006301E-6</v>
      </c>
    </row>
    <row r="12" spans="3:9">
      <c r="C12" s="157" t="s">
        <v>628</v>
      </c>
      <c r="D12" s="157" t="s">
        <v>629</v>
      </c>
      <c r="E12" s="158" t="s">
        <v>532</v>
      </c>
      <c r="F12" s="151">
        <v>-45092.753192000004</v>
      </c>
      <c r="G12" s="151">
        <v>1451</v>
      </c>
      <c r="H12" s="151">
        <v>59844.980004727964</v>
      </c>
      <c r="I12" s="149">
        <f t="shared" ref="I12:I33" si="0">(F$10+F12)/(G$10+G12)-I$10</f>
        <v>-2.6424993740212233E-5</v>
      </c>
    </row>
    <row r="13" spans="3:9">
      <c r="C13" s="157" t="s">
        <v>630</v>
      </c>
      <c r="D13" s="157" t="s">
        <v>631</v>
      </c>
      <c r="E13" s="158" t="s">
        <v>533</v>
      </c>
      <c r="F13" s="151">
        <v>-19542.863759999997</v>
      </c>
      <c r="G13" s="151">
        <v>-3752470</v>
      </c>
      <c r="H13" s="151">
        <v>-343268.4906291489</v>
      </c>
      <c r="I13" s="149">
        <f t="shared" si="0"/>
        <v>1.3645609467689834E-4</v>
      </c>
    </row>
    <row r="14" spans="3:9">
      <c r="C14" s="157" t="s">
        <v>632</v>
      </c>
      <c r="D14" s="157" t="s">
        <v>633</v>
      </c>
      <c r="E14" s="158" t="s">
        <v>534</v>
      </c>
      <c r="F14" s="151">
        <v>-251479.61632771473</v>
      </c>
      <c r="G14" s="151">
        <v>-48287176.714230947</v>
      </c>
      <c r="H14" s="151">
        <v>-4417214.8657916104</v>
      </c>
      <c r="I14" s="149">
        <f t="shared" si="0"/>
        <v>1.8029872915047152E-3</v>
      </c>
    </row>
    <row r="15" spans="3:9">
      <c r="C15" s="157" t="s">
        <v>634</v>
      </c>
      <c r="D15" s="157" t="s">
        <v>635</v>
      </c>
      <c r="E15" s="158" t="s">
        <v>535</v>
      </c>
      <c r="F15" s="151">
        <v>-63052.269999999553</v>
      </c>
      <c r="G15" s="151">
        <v>0</v>
      </c>
      <c r="H15" s="151">
        <v>83480.415544323376</v>
      </c>
      <c r="I15" s="149">
        <f t="shared" si="0"/>
        <v>-3.6869760373203775E-5</v>
      </c>
    </row>
    <row r="16" spans="3:9">
      <c r="C16" s="157" t="s">
        <v>636</v>
      </c>
      <c r="D16" s="157" t="s">
        <v>637</v>
      </c>
      <c r="E16" s="158" t="s">
        <v>536</v>
      </c>
      <c r="F16" s="151">
        <v>-790741.81</v>
      </c>
      <c r="G16" s="151">
        <v>0</v>
      </c>
      <c r="H16" s="151">
        <v>1046932.2498154448</v>
      </c>
      <c r="I16" s="149">
        <f t="shared" si="0"/>
        <v>-4.6238558979351529E-4</v>
      </c>
    </row>
    <row r="17" spans="3:9">
      <c r="C17" s="157" t="s">
        <v>638</v>
      </c>
      <c r="D17" s="157" t="s">
        <v>639</v>
      </c>
      <c r="E17" s="158" t="s">
        <v>537</v>
      </c>
      <c r="F17" s="151">
        <v>-1135147.8400000001</v>
      </c>
      <c r="G17" s="151">
        <v>0</v>
      </c>
      <c r="H17" s="151">
        <v>1502921.5187247309</v>
      </c>
      <c r="I17" s="149">
        <f t="shared" si="0"/>
        <v>-6.6377671809365879E-4</v>
      </c>
    </row>
    <row r="18" spans="3:9">
      <c r="C18" s="157" t="s">
        <v>640</v>
      </c>
      <c r="D18" s="157" t="s">
        <v>641</v>
      </c>
      <c r="E18" s="158" t="s">
        <v>538</v>
      </c>
      <c r="F18" s="151">
        <v>293720.42</v>
      </c>
      <c r="G18" s="151">
        <v>0</v>
      </c>
      <c r="H18" s="151">
        <v>-388882.15627214313</v>
      </c>
      <c r="I18" s="149">
        <f t="shared" si="0"/>
        <v>1.7175276167083475E-4</v>
      </c>
    </row>
    <row r="19" spans="3:9">
      <c r="C19" s="157" t="s">
        <v>642</v>
      </c>
      <c r="D19" s="157" t="s">
        <v>643</v>
      </c>
      <c r="E19" s="158" t="s">
        <v>539</v>
      </c>
      <c r="F19" s="151">
        <v>-40375.32</v>
      </c>
      <c r="G19" s="151">
        <v>0</v>
      </c>
      <c r="H19" s="151">
        <v>53456.417847209217</v>
      </c>
      <c r="I19" s="149">
        <f t="shared" si="0"/>
        <v>-2.3609433465146545E-5</v>
      </c>
    </row>
    <row r="20" spans="3:9">
      <c r="C20" s="157" t="s">
        <v>644</v>
      </c>
      <c r="D20" s="157" t="s">
        <v>645</v>
      </c>
      <c r="E20" s="158" t="s">
        <v>540</v>
      </c>
      <c r="F20" s="151">
        <v>2630</v>
      </c>
      <c r="G20" s="151">
        <v>0</v>
      </c>
      <c r="H20" s="151">
        <v>-3482.0870506576853</v>
      </c>
      <c r="I20" s="149">
        <f t="shared" si="0"/>
        <v>1.5378902263329941E-6</v>
      </c>
    </row>
    <row r="21" spans="3:9">
      <c r="C21" s="157" t="s">
        <v>646</v>
      </c>
      <c r="D21" s="157" t="s">
        <v>647</v>
      </c>
      <c r="E21" s="158" t="s">
        <v>541</v>
      </c>
      <c r="F21" s="151">
        <v>40992.31</v>
      </c>
      <c r="G21" s="151">
        <v>0</v>
      </c>
      <c r="H21" s="151">
        <v>-54273.304877393733</v>
      </c>
      <c r="I21" s="149">
        <f t="shared" si="0"/>
        <v>2.3970217834248797E-5</v>
      </c>
    </row>
    <row r="22" spans="3:9">
      <c r="C22" s="157" t="s">
        <v>648</v>
      </c>
      <c r="D22" s="157" t="s">
        <v>649</v>
      </c>
      <c r="E22" s="158" t="s">
        <v>542</v>
      </c>
      <c r="F22" s="151">
        <v>-26649.07</v>
      </c>
      <c r="G22" s="151">
        <v>0</v>
      </c>
      <c r="H22" s="151">
        <v>35283.034813334678</v>
      </c>
      <c r="I22" s="149">
        <f t="shared" si="0"/>
        <v>-1.5583020644124868E-5</v>
      </c>
    </row>
    <row r="23" spans="3:9">
      <c r="C23" s="157" t="s">
        <v>650</v>
      </c>
      <c r="D23" s="157" t="s">
        <v>651</v>
      </c>
      <c r="E23" s="158" t="s">
        <v>543</v>
      </c>
      <c r="F23" s="151">
        <v>45951.93</v>
      </c>
      <c r="G23" s="151">
        <v>0</v>
      </c>
      <c r="H23" s="151">
        <v>-60839.779621949965</v>
      </c>
      <c r="I23" s="149">
        <f t="shared" si="0"/>
        <v>2.6870351341606868E-5</v>
      </c>
    </row>
    <row r="24" spans="3:9">
      <c r="C24" s="157" t="s">
        <v>652</v>
      </c>
      <c r="D24" s="157" t="s">
        <v>653</v>
      </c>
      <c r="E24" s="158" t="s">
        <v>544</v>
      </c>
      <c r="F24" s="151">
        <v>-619359.55175331817</v>
      </c>
      <c r="G24" s="151">
        <v>0</v>
      </c>
      <c r="H24" s="151">
        <v>820024.2870195352</v>
      </c>
      <c r="I24" s="149">
        <f t="shared" si="0"/>
        <v>-3.6216996244539668E-4</v>
      </c>
    </row>
    <row r="25" spans="3:9">
      <c r="C25" s="157" t="s">
        <v>654</v>
      </c>
      <c r="D25" s="157" t="s">
        <v>655</v>
      </c>
      <c r="E25" s="158" t="s">
        <v>545</v>
      </c>
      <c r="F25" s="151">
        <v>-1103894.6148143075</v>
      </c>
      <c r="G25" s="151">
        <v>0</v>
      </c>
      <c r="H25" s="151">
        <v>1461542.6401276249</v>
      </c>
      <c r="I25" s="149">
        <f t="shared" si="0"/>
        <v>-6.4550142168504077E-4</v>
      </c>
    </row>
    <row r="26" spans="3:9">
      <c r="C26" s="157" t="s">
        <v>656</v>
      </c>
      <c r="D26" s="157" t="s">
        <v>657</v>
      </c>
      <c r="E26" s="158" t="s">
        <v>546</v>
      </c>
      <c r="F26" s="151">
        <v>966925.24</v>
      </c>
      <c r="G26" s="151">
        <v>0</v>
      </c>
      <c r="H26" s="151">
        <v>-1280196.9038623855</v>
      </c>
      <c r="I26" s="149">
        <f t="shared" si="0"/>
        <v>5.6540869817371664E-4</v>
      </c>
    </row>
    <row r="27" spans="3:9">
      <c r="C27" s="157" t="s">
        <v>658</v>
      </c>
      <c r="D27" s="157" t="s">
        <v>659</v>
      </c>
      <c r="E27" s="158" t="s">
        <v>547</v>
      </c>
      <c r="F27" s="151">
        <v>-594806.80000000005</v>
      </c>
      <c r="G27" s="151">
        <v>0</v>
      </c>
      <c r="H27" s="151">
        <v>787516.75130157254</v>
      </c>
      <c r="I27" s="149">
        <f t="shared" si="0"/>
        <v>-3.4781276208373235E-4</v>
      </c>
    </row>
    <row r="28" spans="3:9">
      <c r="C28" s="157" t="s">
        <v>660</v>
      </c>
      <c r="D28" s="157" t="s">
        <v>661</v>
      </c>
      <c r="E28" s="158" t="s">
        <v>548</v>
      </c>
      <c r="F28" s="151">
        <v>-933733.79892744159</v>
      </c>
      <c r="G28" s="151">
        <v>0</v>
      </c>
      <c r="H28" s="151">
        <v>1236251.8517135556</v>
      </c>
      <c r="I28" s="149">
        <f t="shared" si="0"/>
        <v>-5.4600003170086897E-4</v>
      </c>
    </row>
    <row r="29" spans="3:9">
      <c r="C29" s="157" t="s">
        <v>662</v>
      </c>
      <c r="D29" s="157" t="s">
        <v>663</v>
      </c>
      <c r="E29" s="158" t="s">
        <v>549</v>
      </c>
      <c r="F29" s="151">
        <v>1072749.3408168049</v>
      </c>
      <c r="G29" s="151">
        <v>0</v>
      </c>
      <c r="H29" s="151">
        <v>-1420306.6875512411</v>
      </c>
      <c r="I29" s="149">
        <f t="shared" si="0"/>
        <v>6.2728924964038091E-4</v>
      </c>
    </row>
    <row r="30" spans="3:9">
      <c r="C30" s="157" t="s">
        <v>664</v>
      </c>
      <c r="D30" s="157" t="s">
        <v>665</v>
      </c>
      <c r="E30" s="158" t="s">
        <v>550</v>
      </c>
      <c r="F30" s="151">
        <v>3950.79</v>
      </c>
      <c r="G30" s="151">
        <v>0</v>
      </c>
      <c r="H30" s="151">
        <v>-5230.7964634478612</v>
      </c>
      <c r="I30" s="149">
        <f t="shared" si="0"/>
        <v>2.3102210369996268E-6</v>
      </c>
    </row>
    <row r="31" spans="3:9">
      <c r="C31" s="157" t="s">
        <v>666</v>
      </c>
      <c r="D31" s="157" t="s">
        <v>667</v>
      </c>
      <c r="E31" s="158" t="s">
        <v>551</v>
      </c>
      <c r="F31" s="151">
        <v>731778.58000000007</v>
      </c>
      <c r="G31" s="151">
        <v>0</v>
      </c>
      <c r="H31" s="151">
        <v>-968865.67200253578</v>
      </c>
      <c r="I31" s="149">
        <f t="shared" si="0"/>
        <v>4.2790689202529264E-4</v>
      </c>
    </row>
    <row r="32" spans="3:9">
      <c r="C32" s="157" t="s">
        <v>668</v>
      </c>
      <c r="D32" s="157" t="s">
        <v>669</v>
      </c>
      <c r="E32" s="158" t="s">
        <v>552</v>
      </c>
      <c r="F32" s="151">
        <v>-4633350</v>
      </c>
      <c r="G32" s="151">
        <v>0</v>
      </c>
      <c r="H32" s="151">
        <v>6134497.3521539103</v>
      </c>
      <c r="I32" s="149">
        <f t="shared" si="0"/>
        <v>-2.7093474069238427E-3</v>
      </c>
    </row>
    <row r="33" spans="3:9">
      <c r="C33" s="157" t="s">
        <v>670</v>
      </c>
      <c r="D33" s="157" t="s">
        <v>671</v>
      </c>
      <c r="E33" s="158" t="s">
        <v>553</v>
      </c>
      <c r="F33" s="151">
        <v>-1355886.0715684206</v>
      </c>
      <c r="G33" s="151">
        <v>21048694.015280217</v>
      </c>
      <c r="H33" s="151">
        <v>3865806.4501369288</v>
      </c>
      <c r="I33" s="149">
        <f t="shared" si="0"/>
        <v>-1.6009913470699799E-3</v>
      </c>
    </row>
    <row r="34" spans="3:9">
      <c r="C34" s="159"/>
      <c r="D34" s="159"/>
      <c r="E34" s="160"/>
      <c r="F34" s="161"/>
      <c r="G34" s="161"/>
      <c r="H34" s="152"/>
    </row>
    <row r="35" spans="3:9" ht="16.5" thickBot="1">
      <c r="C35" s="162"/>
      <c r="D35" s="162"/>
      <c r="E35" s="150" t="s">
        <v>507</v>
      </c>
      <c r="F35" s="163">
        <f>SUM(F10:F34)</f>
        <v>106568622.73236971</v>
      </c>
      <c r="G35" s="163">
        <f>SUM(G10:G34)</f>
        <v>1679192998.8810496</v>
      </c>
      <c r="H35" s="163">
        <f>SUM(H10:H34)</f>
        <v>24092298.068217672</v>
      </c>
      <c r="I35" s="164">
        <f>F35/G35</f>
        <v>6.3464189526387368E-2</v>
      </c>
    </row>
    <row r="36" spans="3:9" ht="16.5" thickTop="1">
      <c r="C36" s="162"/>
      <c r="D36" s="162"/>
      <c r="E36" s="150"/>
      <c r="F36" s="165"/>
      <c r="G36" s="165"/>
      <c r="H36" s="166"/>
    </row>
    <row r="37" spans="3:9">
      <c r="C37" s="162"/>
      <c r="D37" s="162"/>
      <c r="E37" s="150"/>
      <c r="F37" s="165"/>
      <c r="G37" s="165"/>
      <c r="H37" s="166"/>
    </row>
    <row r="38" spans="3:9">
      <c r="C38" s="285" t="s">
        <v>508</v>
      </c>
      <c r="D38" s="285"/>
      <c r="E38" s="285"/>
      <c r="F38" s="285"/>
      <c r="G38" s="285"/>
      <c r="H38" s="285"/>
    </row>
    <row r="39" spans="3:9">
      <c r="C39" s="150"/>
      <c r="D39" s="150"/>
      <c r="E39" s="150"/>
      <c r="F39" s="284" t="s">
        <v>500</v>
      </c>
      <c r="G39" s="284"/>
      <c r="H39" s="284"/>
      <c r="I39" s="284"/>
    </row>
    <row r="40" spans="3:9">
      <c r="C40" s="153" t="s">
        <v>501</v>
      </c>
      <c r="D40" s="153" t="s">
        <v>502</v>
      </c>
      <c r="E40" s="154" t="s">
        <v>503</v>
      </c>
      <c r="F40" s="155" t="s">
        <v>504</v>
      </c>
      <c r="G40" s="155" t="s">
        <v>505</v>
      </c>
      <c r="H40" s="155" t="s">
        <v>506</v>
      </c>
      <c r="I40" s="156" t="s">
        <v>315</v>
      </c>
    </row>
    <row r="41" spans="3:9">
      <c r="C41" s="157" t="s">
        <v>672</v>
      </c>
      <c r="D41" s="157" t="s">
        <v>673</v>
      </c>
      <c r="E41" s="158" t="s">
        <v>554</v>
      </c>
      <c r="F41" s="151">
        <v>11520570</v>
      </c>
      <c r="G41" s="151">
        <v>0</v>
      </c>
      <c r="H41" s="151">
        <v>-15253090.347222589</v>
      </c>
      <c r="I41" s="149">
        <f>(F$10+F41)/(G$10+G41)-I$10</f>
        <v>6.7366433478551202E-3</v>
      </c>
    </row>
    <row r="42" spans="3:9">
      <c r="C42" s="157" t="s">
        <v>672</v>
      </c>
      <c r="D42" s="157" t="s">
        <v>674</v>
      </c>
      <c r="E42" s="158" t="s">
        <v>555</v>
      </c>
      <c r="F42" s="151">
        <v>872950</v>
      </c>
      <c r="G42" s="151">
        <v>0</v>
      </c>
      <c r="H42" s="151">
        <v>-1155774.8634492876</v>
      </c>
      <c r="I42" s="149">
        <f t="shared" ref="I42:I63" si="1">(F$10+F42)/(G$10+G42)-I$10</f>
        <v>5.1045675782622479E-4</v>
      </c>
    </row>
    <row r="43" spans="3:9">
      <c r="C43" s="157" t="s">
        <v>675</v>
      </c>
      <c r="D43" s="157" t="s">
        <v>676</v>
      </c>
      <c r="E43" s="158" t="s">
        <v>556</v>
      </c>
      <c r="F43" s="151">
        <v>11740642.296668239</v>
      </c>
      <c r="G43" s="151">
        <v>0</v>
      </c>
      <c r="H43" s="151">
        <v>-15544463.310886836</v>
      </c>
      <c r="I43" s="149">
        <f t="shared" si="1"/>
        <v>6.8653304330772158E-3</v>
      </c>
    </row>
    <row r="44" spans="3:9">
      <c r="C44" s="157" t="s">
        <v>677</v>
      </c>
      <c r="D44" s="157" t="s">
        <v>678</v>
      </c>
      <c r="E44" s="158" t="s">
        <v>557</v>
      </c>
      <c r="F44" s="151">
        <v>1905725.1064800001</v>
      </c>
      <c r="G44" s="151">
        <v>-765690</v>
      </c>
      <c r="H44" s="151">
        <v>-2598479.6462635105</v>
      </c>
      <c r="I44" s="149">
        <f t="shared" si="1"/>
        <v>1.1449982931948932E-3</v>
      </c>
    </row>
    <row r="45" spans="3:9">
      <c r="C45" s="157" t="s">
        <v>679</v>
      </c>
      <c r="D45" s="157" t="s">
        <v>680</v>
      </c>
      <c r="E45" s="158" t="s">
        <v>558</v>
      </c>
      <c r="F45" s="151">
        <v>500000</v>
      </c>
      <c r="G45" s="151">
        <v>0</v>
      </c>
      <c r="H45" s="151">
        <v>-661993.73586648004</v>
      </c>
      <c r="I45" s="149">
        <f t="shared" si="1"/>
        <v>2.9237456774512671E-4</v>
      </c>
    </row>
    <row r="46" spans="3:9">
      <c r="C46" s="157" t="s">
        <v>681</v>
      </c>
      <c r="D46" s="157" t="s">
        <v>682</v>
      </c>
      <c r="E46" s="158" t="s">
        <v>559</v>
      </c>
      <c r="F46" s="151">
        <v>-2581238.464150467</v>
      </c>
      <c r="G46" s="151">
        <v>0</v>
      </c>
      <c r="H46" s="151">
        <v>3417527.3880904457</v>
      </c>
      <c r="I46" s="149">
        <f t="shared" si="1"/>
        <v>-1.5093769604062196E-3</v>
      </c>
    </row>
    <row r="47" spans="3:9">
      <c r="C47" s="157" t="s">
        <v>683</v>
      </c>
      <c r="D47" s="157" t="s">
        <v>684</v>
      </c>
      <c r="E47" s="158" t="s">
        <v>560</v>
      </c>
      <c r="F47" s="151">
        <v>250848.7</v>
      </c>
      <c r="G47" s="151">
        <v>0</v>
      </c>
      <c r="H47" s="151">
        <v>-332120.5361004998</v>
      </c>
      <c r="I47" s="149">
        <f t="shared" si="1"/>
        <v>1.4668356046385056E-4</v>
      </c>
    </row>
    <row r="48" spans="3:9">
      <c r="C48" s="157" t="s">
        <v>685</v>
      </c>
      <c r="D48" s="157" t="s">
        <v>686</v>
      </c>
      <c r="E48" s="158" t="s">
        <v>561</v>
      </c>
      <c r="F48" s="151">
        <v>-884751.80999999959</v>
      </c>
      <c r="G48" s="151">
        <v>0</v>
      </c>
      <c r="H48" s="151">
        <v>1171400.3120330598</v>
      </c>
      <c r="I48" s="149">
        <f t="shared" si="1"/>
        <v>-5.1735785602095852E-4</v>
      </c>
    </row>
    <row r="49" spans="3:9">
      <c r="C49" s="157" t="s">
        <v>687</v>
      </c>
      <c r="D49" s="157" t="s">
        <v>688</v>
      </c>
      <c r="E49" s="158" t="s">
        <v>562</v>
      </c>
      <c r="F49" s="151">
        <v>-2795892.16</v>
      </c>
      <c r="G49" s="151">
        <v>0</v>
      </c>
      <c r="H49" s="151">
        <v>3701726.1921564052</v>
      </c>
      <c r="I49" s="149">
        <f t="shared" si="1"/>
        <v>-1.6348955234840173E-3</v>
      </c>
    </row>
    <row r="50" spans="3:9">
      <c r="C50" s="157" t="s">
        <v>689</v>
      </c>
      <c r="D50" s="157" t="s">
        <v>690</v>
      </c>
      <c r="E50" s="158" t="s">
        <v>563</v>
      </c>
      <c r="F50" s="151">
        <v>-1590078.03</v>
      </c>
      <c r="G50" s="151">
        <v>0</v>
      </c>
      <c r="H50" s="151">
        <v>2105243.390797826</v>
      </c>
      <c r="I50" s="149">
        <f t="shared" si="1"/>
        <v>-9.2979675340457146E-4</v>
      </c>
    </row>
    <row r="51" spans="3:9">
      <c r="C51" s="157" t="s">
        <v>691</v>
      </c>
      <c r="D51" s="157" t="s">
        <v>692</v>
      </c>
      <c r="E51" s="158" t="s">
        <v>564</v>
      </c>
      <c r="F51" s="151">
        <v>-1349414.01</v>
      </c>
      <c r="G51" s="151">
        <v>0</v>
      </c>
      <c r="H51" s="151">
        <v>1786607.2434209355</v>
      </c>
      <c r="I51" s="149">
        <f t="shared" si="1"/>
        <v>-7.8906867576596096E-4</v>
      </c>
    </row>
    <row r="52" spans="3:9">
      <c r="C52" s="157" t="s">
        <v>693</v>
      </c>
      <c r="D52" s="157" t="s">
        <v>694</v>
      </c>
      <c r="E52" s="158" t="s">
        <v>565</v>
      </c>
      <c r="F52" s="151">
        <v>-1052367.69</v>
      </c>
      <c r="G52" s="151">
        <v>0</v>
      </c>
      <c r="H52" s="151">
        <v>1393321.6372165554</v>
      </c>
      <c r="I52" s="149">
        <f t="shared" si="1"/>
        <v>-6.153710969453996E-4</v>
      </c>
    </row>
    <row r="53" spans="3:9">
      <c r="C53" s="157" t="s">
        <v>695</v>
      </c>
      <c r="D53" s="157" t="s">
        <v>696</v>
      </c>
      <c r="E53" s="158" t="s">
        <v>566</v>
      </c>
      <c r="F53" s="151">
        <v>-1403502.2719999999</v>
      </c>
      <c r="G53" s="151">
        <v>9316000</v>
      </c>
      <c r="H53" s="151">
        <v>2774665.4359343583</v>
      </c>
      <c r="I53" s="149">
        <f t="shared" si="1"/>
        <v>-1.1806625962597489E-3</v>
      </c>
    </row>
    <row r="54" spans="3:9">
      <c r="C54" s="157" t="s">
        <v>697</v>
      </c>
      <c r="D54" s="157" t="s">
        <v>698</v>
      </c>
      <c r="E54" s="158" t="s">
        <v>567</v>
      </c>
      <c r="F54" s="151">
        <v>-238061.93600000002</v>
      </c>
      <c r="G54" s="151">
        <v>23308000</v>
      </c>
      <c r="H54" s="151">
        <v>2608076.7689778022</v>
      </c>
      <c r="I54" s="149">
        <f t="shared" si="1"/>
        <v>-1.0417104874624744E-3</v>
      </c>
    </row>
    <row r="55" spans="3:9">
      <c r="C55" s="157" t="s">
        <v>699</v>
      </c>
      <c r="D55" s="157" t="s">
        <v>700</v>
      </c>
      <c r="E55" s="158" t="s">
        <v>568</v>
      </c>
      <c r="F55" s="151">
        <v>-749110.09600000002</v>
      </c>
      <c r="G55" s="151">
        <v>51538000</v>
      </c>
      <c r="H55" s="151">
        <v>6061777.4451908106</v>
      </c>
      <c r="I55" s="149">
        <f t="shared" si="1"/>
        <v>-2.3929122224386479E-3</v>
      </c>
    </row>
    <row r="56" spans="3:9">
      <c r="C56" s="157" t="s">
        <v>701</v>
      </c>
      <c r="D56" s="157" t="s">
        <v>702</v>
      </c>
      <c r="E56" s="158" t="s">
        <v>569</v>
      </c>
      <c r="F56" s="151">
        <v>-375578.52800000005</v>
      </c>
      <c r="G56" s="151">
        <v>35584000</v>
      </c>
      <c r="H56" s="151">
        <v>3997778.1039152876</v>
      </c>
      <c r="I56" s="149">
        <f t="shared" si="1"/>
        <v>-1.5861313566399027E-3</v>
      </c>
    </row>
    <row r="57" spans="3:9">
      <c r="C57" s="157" t="s">
        <v>703</v>
      </c>
      <c r="D57" s="157" t="s">
        <v>704</v>
      </c>
      <c r="E57" s="158" t="s">
        <v>570</v>
      </c>
      <c r="F57" s="151">
        <v>-1495655.7120000001</v>
      </c>
      <c r="G57" s="151">
        <v>10886000</v>
      </c>
      <c r="H57" s="151">
        <v>3051121.5756960618</v>
      </c>
      <c r="I57" s="149">
        <f t="shared" si="1"/>
        <v>-1.2944887325440496E-3</v>
      </c>
    </row>
    <row r="58" spans="3:9">
      <c r="C58" s="157" t="s">
        <v>705</v>
      </c>
      <c r="D58" s="157" t="s">
        <v>706</v>
      </c>
      <c r="E58" s="158" t="s">
        <v>571</v>
      </c>
      <c r="F58" s="151">
        <v>-7153459.373182687</v>
      </c>
      <c r="G58" s="151">
        <v>92163760</v>
      </c>
      <c r="H58" s="151">
        <v>18537547.248565156</v>
      </c>
      <c r="I58" s="149">
        <f t="shared" si="1"/>
        <v>-7.4085082152356638E-3</v>
      </c>
    </row>
    <row r="59" spans="3:9">
      <c r="C59" s="157" t="s">
        <v>707</v>
      </c>
      <c r="D59" s="157" t="s">
        <v>708</v>
      </c>
      <c r="E59" s="158" t="s">
        <v>572</v>
      </c>
      <c r="F59" s="151">
        <v>-3358806.747984</v>
      </c>
      <c r="G59" s="151">
        <v>13126452</v>
      </c>
      <c r="H59" s="151">
        <v>5738310.9458190994</v>
      </c>
      <c r="I59" s="149">
        <f t="shared" si="1"/>
        <v>-2.4614285191104507E-3</v>
      </c>
    </row>
    <row r="60" spans="3:9">
      <c r="C60" s="157" t="s">
        <v>709</v>
      </c>
      <c r="D60" s="157" t="s">
        <v>710</v>
      </c>
      <c r="E60" s="158" t="s">
        <v>573</v>
      </c>
      <c r="F60" s="151">
        <v>-2159657.90704</v>
      </c>
      <c r="G60" s="151">
        <v>9358620</v>
      </c>
      <c r="H60" s="151">
        <v>3779998.6950477664</v>
      </c>
      <c r="I60" s="149">
        <f t="shared" si="1"/>
        <v>-1.6220552697801399E-3</v>
      </c>
    </row>
    <row r="61" spans="3:9">
      <c r="C61" s="157" t="s">
        <v>711</v>
      </c>
      <c r="D61" s="157" t="s">
        <v>712</v>
      </c>
      <c r="E61" s="158" t="s">
        <v>574</v>
      </c>
      <c r="F61" s="151">
        <v>104601.70441719703</v>
      </c>
      <c r="G61" s="151">
        <v>-15606771.425269375</v>
      </c>
      <c r="H61" s="151">
        <v>-1673781.5373786786</v>
      </c>
      <c r="I61" s="149">
        <f t="shared" si="1"/>
        <v>6.8119546229206129E-4</v>
      </c>
    </row>
    <row r="62" spans="3:9">
      <c r="C62" s="157" t="s">
        <v>713</v>
      </c>
      <c r="D62" s="157" t="s">
        <v>665</v>
      </c>
      <c r="E62" s="158" t="s">
        <v>575</v>
      </c>
      <c r="F62" s="151">
        <v>12868.31</v>
      </c>
      <c r="G62" s="151">
        <v>0</v>
      </c>
      <c r="H62" s="151">
        <v>-17037.481222375965</v>
      </c>
      <c r="I62" s="149">
        <f t="shared" si="1"/>
        <v>7.5247331477179547E-6</v>
      </c>
    </row>
    <row r="63" spans="3:9">
      <c r="C63" s="157" t="s">
        <v>714</v>
      </c>
      <c r="D63" s="157" t="s">
        <v>715</v>
      </c>
      <c r="E63" s="158" t="s">
        <v>576</v>
      </c>
      <c r="F63" s="151">
        <v>-159061.42879199999</v>
      </c>
      <c r="G63" s="151">
        <v>-30541749</v>
      </c>
      <c r="H63" s="151">
        <v>-2793898.4403351177</v>
      </c>
      <c r="I63" s="149">
        <f t="shared" si="1"/>
        <v>1.1283449450366634E-3</v>
      </c>
    </row>
    <row r="64" spans="3:9">
      <c r="C64" s="157"/>
      <c r="D64" s="157"/>
      <c r="E64" s="158"/>
      <c r="F64" s="151"/>
      <c r="G64" s="151"/>
      <c r="H64" s="151"/>
      <c r="I64" s="149"/>
    </row>
    <row r="65" spans="3:9">
      <c r="C65" s="157" t="s">
        <v>716</v>
      </c>
      <c r="D65" s="157" t="s">
        <v>716</v>
      </c>
      <c r="E65" s="158" t="s">
        <v>13</v>
      </c>
      <c r="F65" s="151">
        <v>807.31521412671646</v>
      </c>
      <c r="G65" s="151">
        <v>-2620.4557799834174</v>
      </c>
      <c r="H65" s="151">
        <v>-1326.6582098403035</v>
      </c>
      <c r="I65" s="149">
        <f>(F$10+F65)/(G$10+G65)-I$10</f>
        <v>5.7514007323344885E-7</v>
      </c>
    </row>
    <row r="66" spans="3:9" ht="16.5" thickBot="1">
      <c r="C66" s="162"/>
      <c r="D66" s="162"/>
      <c r="E66" s="152" t="s">
        <v>509</v>
      </c>
      <c r="F66" s="163">
        <f>F35+SUM(F41:F65)</f>
        <v>106131000.0000001</v>
      </c>
      <c r="G66" s="163">
        <f t="shared" ref="G66:H66" si="2">G35+SUM(G41:G65)</f>
        <v>1877557000.0000002</v>
      </c>
      <c r="H66" s="163">
        <f t="shared" si="2"/>
        <v>44185433.894144028</v>
      </c>
      <c r="I66" s="167">
        <f>F66/G66</f>
        <v>5.6526113454877847E-2</v>
      </c>
    </row>
    <row r="67" spans="3:9" ht="16.5" thickTop="1">
      <c r="C67" s="157"/>
      <c r="D67" s="168"/>
      <c r="E67" s="158"/>
      <c r="F67" s="151"/>
      <c r="G67" s="151"/>
      <c r="H67" s="152"/>
    </row>
    <row r="68" spans="3:9">
      <c r="C68" s="169" t="s">
        <v>510</v>
      </c>
      <c r="D68" s="162" t="s">
        <v>511</v>
      </c>
      <c r="E68" s="150" t="s">
        <v>512</v>
      </c>
      <c r="F68" s="165"/>
      <c r="G68" s="165"/>
      <c r="H68" s="166"/>
    </row>
  </sheetData>
  <mergeCells count="9">
    <mergeCell ref="F8:I8"/>
    <mergeCell ref="C38:H38"/>
    <mergeCell ref="F39:I39"/>
    <mergeCell ref="C1:H1"/>
    <mergeCell ref="C2:H2"/>
    <mergeCell ref="C3:H3"/>
    <mergeCell ref="C4:H4"/>
    <mergeCell ref="C5:H5"/>
    <mergeCell ref="C7:H7"/>
  </mergeCells>
  <printOptions horizontalCentered="1"/>
  <pageMargins left="0.5" right="0.5" top="0.5" bottom="0.5" header="0.3" footer="0.3"/>
  <pageSetup scale="69" firstPageNumber="48" orientation="portrait" r:id="rId1"/>
  <headerFooter scaleWithDoc="0">
    <oddHeader>&amp;RExh. TLK-2</oddHeader>
    <oddFooter>&amp;LSection &amp;A&amp;RPage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252A04-0726-45ED-94AD-2015262194C7}">
  <sheetPr>
    <pageSetUpPr fitToPage="1"/>
  </sheetPr>
  <dimension ref="C1:L37"/>
  <sheetViews>
    <sheetView tabSelected="1" zoomScaleNormal="100" workbookViewId="0">
      <selection activeCell="BM25" sqref="BM25"/>
    </sheetView>
  </sheetViews>
  <sheetFormatPr defaultColWidth="8.7109375" defaultRowHeight="15.75"/>
  <cols>
    <col min="1" max="2" width="8.7109375" style="143"/>
    <col min="3" max="3" width="51.140625" style="143" bestFit="1" customWidth="1"/>
    <col min="4" max="4" width="18" style="143" customWidth="1"/>
    <col min="5" max="7" width="17.85546875" style="143" customWidth="1"/>
    <col min="8" max="8" width="14" style="143" customWidth="1"/>
    <col min="9" max="9" width="14.7109375" style="143" customWidth="1"/>
    <col min="10" max="10" width="15.7109375" style="143" bestFit="1" customWidth="1"/>
    <col min="11" max="11" width="9.85546875" style="143" customWidth="1"/>
    <col min="12" max="16384" width="8.7109375" style="143"/>
  </cols>
  <sheetData>
    <row r="1" spans="3:12">
      <c r="C1" s="285" t="s">
        <v>493</v>
      </c>
      <c r="D1" s="285"/>
      <c r="E1" s="285"/>
      <c r="F1" s="285"/>
      <c r="G1" s="285"/>
      <c r="H1" s="285"/>
      <c r="I1" s="285"/>
      <c r="J1" s="285"/>
    </row>
    <row r="2" spans="3:12">
      <c r="C2" s="286" t="s">
        <v>513</v>
      </c>
      <c r="D2" s="286"/>
      <c r="E2" s="286"/>
      <c r="F2" s="286"/>
      <c r="G2" s="286"/>
      <c r="H2" s="286"/>
      <c r="I2" s="286"/>
      <c r="J2" s="286"/>
    </row>
    <row r="3" spans="3:12">
      <c r="C3" s="286" t="s">
        <v>495</v>
      </c>
      <c r="D3" s="286"/>
      <c r="E3" s="286"/>
      <c r="F3" s="286"/>
      <c r="G3" s="286"/>
      <c r="H3" s="286"/>
      <c r="I3" s="286"/>
      <c r="J3" s="286"/>
    </row>
    <row r="4" spans="3:12">
      <c r="C4" s="286" t="s">
        <v>496</v>
      </c>
      <c r="D4" s="286"/>
      <c r="E4" s="286" t="s">
        <v>497</v>
      </c>
      <c r="F4" s="286"/>
      <c r="G4" s="286"/>
      <c r="H4" s="286"/>
      <c r="I4" s="286"/>
      <c r="J4" s="286"/>
    </row>
    <row r="5" spans="3:12">
      <c r="C5" s="287" t="s">
        <v>498</v>
      </c>
      <c r="D5" s="287"/>
      <c r="E5" s="287"/>
      <c r="F5" s="287"/>
      <c r="G5" s="287"/>
      <c r="H5" s="287"/>
      <c r="I5" s="287"/>
      <c r="J5" s="287"/>
    </row>
    <row r="6" spans="3:12" ht="16.5" thickBot="1">
      <c r="C6" s="170"/>
    </row>
    <row r="7" spans="3:12" ht="48" thickBot="1">
      <c r="C7" s="171"/>
      <c r="D7" s="172" t="s">
        <v>365</v>
      </c>
      <c r="E7" s="172" t="s">
        <v>366</v>
      </c>
      <c r="F7" s="172" t="s">
        <v>367</v>
      </c>
      <c r="G7" s="172" t="s">
        <v>368</v>
      </c>
      <c r="H7" s="172" t="s">
        <v>369</v>
      </c>
      <c r="I7" s="172" t="s">
        <v>370</v>
      </c>
      <c r="J7" s="172" t="s">
        <v>316</v>
      </c>
    </row>
    <row r="8" spans="3:12">
      <c r="C8" s="143" t="s">
        <v>505</v>
      </c>
      <c r="D8" s="173">
        <v>1000841965.7402399</v>
      </c>
      <c r="E8" s="173">
        <v>232908575.82385683</v>
      </c>
      <c r="F8" s="173">
        <v>385101730.77506745</v>
      </c>
      <c r="G8" s="173">
        <v>181619969.14785999</v>
      </c>
      <c r="H8" s="173">
        <v>43824830.075690314</v>
      </c>
      <c r="I8" s="173">
        <v>33259928.43728536</v>
      </c>
      <c r="J8" s="174">
        <f>SUM(D8:I8)</f>
        <v>1877557000</v>
      </c>
    </row>
    <row r="9" spans="3:12">
      <c r="C9" s="143" t="s">
        <v>514</v>
      </c>
      <c r="D9" s="175">
        <f>$J$9</f>
        <v>7.4300806846343409E-2</v>
      </c>
      <c r="E9" s="175">
        <f t="shared" ref="E9:I9" si="0">$J$9</f>
        <v>7.4300806846343409E-2</v>
      </c>
      <c r="F9" s="175">
        <f t="shared" si="0"/>
        <v>7.4300806846343409E-2</v>
      </c>
      <c r="G9" s="175">
        <f t="shared" si="0"/>
        <v>7.4300806846343409E-2</v>
      </c>
      <c r="H9" s="175">
        <f t="shared" si="0"/>
        <v>7.4300806846343409E-2</v>
      </c>
      <c r="I9" s="175">
        <f t="shared" si="0"/>
        <v>7.4300806846343409E-2</v>
      </c>
      <c r="J9" s="176">
        <v>7.4300806846343409E-2</v>
      </c>
    </row>
    <row r="10" spans="3:12">
      <c r="C10" s="143" t="s">
        <v>515</v>
      </c>
      <c r="D10" s="174">
        <f>D8*D9</f>
        <v>74363365.580180213</v>
      </c>
      <c r="E10" s="174">
        <f t="shared" ref="E10:I10" si="1">E8*E9</f>
        <v>17305295.105145313</v>
      </c>
      <c r="F10" s="174">
        <f t="shared" si="1"/>
        <v>28613369.314510826</v>
      </c>
      <c r="G10" s="174">
        <f t="shared" si="1"/>
        <v>13494510.247093994</v>
      </c>
      <c r="H10" s="174">
        <f t="shared" si="1"/>
        <v>3256220.2345276875</v>
      </c>
      <c r="I10" s="174">
        <f t="shared" si="1"/>
        <v>2471239.5185419437</v>
      </c>
      <c r="J10" s="174">
        <f>SUM(D10:I10)</f>
        <v>139503999.99999997</v>
      </c>
    </row>
    <row r="11" spans="3:12">
      <c r="C11" s="143" t="s">
        <v>516</v>
      </c>
      <c r="D11" s="173">
        <v>215444595.35463685</v>
      </c>
      <c r="E11" s="173">
        <v>52942199.992343239</v>
      </c>
      <c r="F11" s="173">
        <v>91063286.67111139</v>
      </c>
      <c r="G11" s="173">
        <v>52672825.058340803</v>
      </c>
      <c r="H11" s="173">
        <v>9460636.8283439521</v>
      </c>
      <c r="I11" s="173">
        <v>4007456.095223804</v>
      </c>
      <c r="J11" s="174">
        <f t="shared" ref="J11:J17" si="2">SUM(D11:I11)</f>
        <v>425591000</v>
      </c>
    </row>
    <row r="12" spans="3:12">
      <c r="C12" s="143" t="s">
        <v>517</v>
      </c>
      <c r="D12" s="173">
        <v>232554000</v>
      </c>
      <c r="E12" s="173">
        <v>77796000</v>
      </c>
      <c r="F12" s="173">
        <v>133266000</v>
      </c>
      <c r="G12" s="173">
        <v>69248000</v>
      </c>
      <c r="H12" s="173">
        <v>12229000</v>
      </c>
      <c r="I12" s="173">
        <v>6629000</v>
      </c>
      <c r="J12" s="174">
        <f t="shared" si="2"/>
        <v>531722000</v>
      </c>
    </row>
    <row r="13" spans="3:12">
      <c r="C13" s="143" t="s">
        <v>518</v>
      </c>
      <c r="D13" s="173">
        <f>D12-D11</f>
        <v>17109404.645363152</v>
      </c>
      <c r="E13" s="173">
        <f t="shared" ref="E13:I13" si="3">E12-E11</f>
        <v>24853800.007656761</v>
      </c>
      <c r="F13" s="173">
        <f t="shared" si="3"/>
        <v>42202713.32888861</v>
      </c>
      <c r="G13" s="173">
        <f t="shared" si="3"/>
        <v>16575174.941659197</v>
      </c>
      <c r="H13" s="173">
        <f t="shared" si="3"/>
        <v>2768363.1716560479</v>
      </c>
      <c r="I13" s="173">
        <f t="shared" si="3"/>
        <v>2621543.904776196</v>
      </c>
      <c r="J13" s="174">
        <f t="shared" si="2"/>
        <v>106130999.99999997</v>
      </c>
    </row>
    <row r="14" spans="3:12">
      <c r="C14" s="143" t="s">
        <v>519</v>
      </c>
      <c r="D14" s="173">
        <f>D10-D13</f>
        <v>57253960.934817061</v>
      </c>
      <c r="E14" s="173">
        <f t="shared" ref="E14:I14" si="4">E10-E13</f>
        <v>-7548504.9025114477</v>
      </c>
      <c r="F14" s="173">
        <f t="shared" si="4"/>
        <v>-13589344.014377784</v>
      </c>
      <c r="G14" s="173">
        <f t="shared" si="4"/>
        <v>-3080664.694565203</v>
      </c>
      <c r="H14" s="173">
        <f t="shared" si="4"/>
        <v>487857.06287163962</v>
      </c>
      <c r="I14" s="173">
        <f t="shared" si="4"/>
        <v>-150304.38623425225</v>
      </c>
      <c r="J14" s="174">
        <f t="shared" si="2"/>
        <v>33373000.000000007</v>
      </c>
      <c r="K14" s="143">
        <v>0.75529415598706939</v>
      </c>
      <c r="L14" s="143" t="s">
        <v>520</v>
      </c>
    </row>
    <row r="15" spans="3:12">
      <c r="C15" s="143" t="s">
        <v>521</v>
      </c>
      <c r="D15" s="174">
        <f>D$14/$K$14*$K15</f>
        <v>3330158.7128657838</v>
      </c>
      <c r="E15" s="174">
        <f t="shared" ref="E15:I16" si="5">E$14/$K$14*$K15</f>
        <v>-439056.42439005349</v>
      </c>
      <c r="F15" s="174">
        <f t="shared" si="5"/>
        <v>-790419.94008296751</v>
      </c>
      <c r="G15" s="174">
        <f t="shared" si="5"/>
        <v>-179185.89747361204</v>
      </c>
      <c r="H15" s="174">
        <f t="shared" si="5"/>
        <v>28376.053325022101</v>
      </c>
      <c r="I15" s="174">
        <f t="shared" si="5"/>
        <v>-8742.4075684439522</v>
      </c>
      <c r="J15" s="174">
        <f t="shared" si="2"/>
        <v>1941130.0966757291</v>
      </c>
      <c r="K15" s="177">
        <v>4.393144811763379E-2</v>
      </c>
      <c r="L15" s="143" t="s">
        <v>520</v>
      </c>
    </row>
    <row r="16" spans="3:12">
      <c r="C16" s="143" t="s">
        <v>522</v>
      </c>
      <c r="D16" s="174">
        <f>D$14/$K$14*$K16</f>
        <v>15219407.337103266</v>
      </c>
      <c r="E16" s="174">
        <f t="shared" si="5"/>
        <v>-2006564.594338486</v>
      </c>
      <c r="F16" s="174">
        <f t="shared" si="5"/>
        <v>-3612357.2696447265</v>
      </c>
      <c r="G16" s="174">
        <f t="shared" si="5"/>
        <v>-818910.86817556014</v>
      </c>
      <c r="H16" s="174">
        <f t="shared" si="5"/>
        <v>129683.52304182823</v>
      </c>
      <c r="I16" s="174">
        <f t="shared" si="5"/>
        <v>-39954.330517965776</v>
      </c>
      <c r="J16" s="174">
        <f t="shared" si="2"/>
        <v>8871303.7974683549</v>
      </c>
      <c r="K16" s="177">
        <v>0.20077439589529689</v>
      </c>
      <c r="L16" s="143" t="s">
        <v>520</v>
      </c>
    </row>
    <row r="17" spans="3:10">
      <c r="C17" s="143" t="s">
        <v>523</v>
      </c>
      <c r="D17" s="174">
        <f>ROUND(D11+D15+D16+D10,-3)-1000</f>
        <v>308357000</v>
      </c>
      <c r="E17" s="174">
        <f t="shared" ref="E17:I17" si="6">ROUND(E11+E15+E16+E10,-3)</f>
        <v>67802000</v>
      </c>
      <c r="F17" s="174">
        <f t="shared" si="6"/>
        <v>115274000</v>
      </c>
      <c r="G17" s="174">
        <f t="shared" si="6"/>
        <v>65169000</v>
      </c>
      <c r="H17" s="174">
        <f t="shared" si="6"/>
        <v>12875000</v>
      </c>
      <c r="I17" s="174">
        <f t="shared" si="6"/>
        <v>6430000</v>
      </c>
      <c r="J17" s="174">
        <f t="shared" si="2"/>
        <v>575907000</v>
      </c>
    </row>
    <row r="18" spans="3:10">
      <c r="D18" s="174"/>
    </row>
    <row r="19" spans="3:10">
      <c r="C19" s="143" t="s">
        <v>524</v>
      </c>
      <c r="D19" s="178">
        <f>D12/D17</f>
        <v>0.75417130144605116</v>
      </c>
      <c r="E19" s="178">
        <f t="shared" ref="E19:I19" si="7">E12/E17</f>
        <v>1.1473997817173536</v>
      </c>
      <c r="F19" s="178">
        <f t="shared" si="7"/>
        <v>1.1560802956434235</v>
      </c>
      <c r="G19" s="178">
        <f t="shared" si="7"/>
        <v>1.0625911092697449</v>
      </c>
      <c r="H19" s="178">
        <f t="shared" si="7"/>
        <v>0.94982524271844659</v>
      </c>
      <c r="I19" s="178">
        <f t="shared" si="7"/>
        <v>1.0309486780715396</v>
      </c>
      <c r="J19" s="178">
        <f>J12/J17</f>
        <v>0.92327754307553134</v>
      </c>
    </row>
    <row r="20" spans="3:10">
      <c r="C20" s="143" t="s">
        <v>525</v>
      </c>
      <c r="D20" s="178">
        <f>D19/$J19</f>
        <v>0.81684137895722009</v>
      </c>
      <c r="E20" s="178">
        <f t="shared" ref="E20:I20" si="8">E19/$J19</f>
        <v>1.2427463337787339</v>
      </c>
      <c r="F20" s="178">
        <f t="shared" si="8"/>
        <v>1.2521481804836307</v>
      </c>
      <c r="G20" s="178">
        <f t="shared" si="8"/>
        <v>1.1508902358115913</v>
      </c>
      <c r="H20" s="178">
        <f t="shared" si="8"/>
        <v>1.0287537586525524</v>
      </c>
      <c r="I20" s="178">
        <f t="shared" si="8"/>
        <v>1.1166183839339845</v>
      </c>
      <c r="J20" s="178">
        <f>J19/$J19</f>
        <v>1</v>
      </c>
    </row>
    <row r="22" spans="3:10">
      <c r="C22" s="143" t="s">
        <v>526</v>
      </c>
      <c r="D22" s="179">
        <v>19321000</v>
      </c>
      <c r="E22" s="179">
        <v>6463000</v>
      </c>
      <c r="F22" s="179">
        <v>11079000</v>
      </c>
      <c r="G22" s="179">
        <v>5755000</v>
      </c>
      <c r="H22" s="179">
        <v>1017000</v>
      </c>
      <c r="I22" s="179">
        <v>550000</v>
      </c>
      <c r="J22" s="174">
        <f t="shared" ref="J22" si="9">SUM(D22:I22)</f>
        <v>44185000</v>
      </c>
    </row>
    <row r="24" spans="3:10">
      <c r="C24" s="143" t="s">
        <v>527</v>
      </c>
      <c r="D24" s="174">
        <f>D12+D22</f>
        <v>251875000</v>
      </c>
      <c r="E24" s="174">
        <f t="shared" ref="E24:I24" si="10">E12+E22</f>
        <v>84259000</v>
      </c>
      <c r="F24" s="174">
        <f t="shared" si="10"/>
        <v>144345000</v>
      </c>
      <c r="G24" s="174">
        <f t="shared" si="10"/>
        <v>75003000</v>
      </c>
      <c r="H24" s="174">
        <f t="shared" si="10"/>
        <v>13246000</v>
      </c>
      <c r="I24" s="174">
        <f t="shared" si="10"/>
        <v>7179000</v>
      </c>
      <c r="J24" s="174">
        <f t="shared" ref="J24:J25" si="11">SUM(D24:I24)</f>
        <v>575907000</v>
      </c>
    </row>
    <row r="25" spans="3:10">
      <c r="C25" s="143" t="s">
        <v>528</v>
      </c>
      <c r="D25" s="174">
        <f>D24-D17</f>
        <v>-56482000</v>
      </c>
      <c r="E25" s="174">
        <f t="shared" ref="E25:I25" si="12">E24-E17</f>
        <v>16457000</v>
      </c>
      <c r="F25" s="174">
        <f t="shared" si="12"/>
        <v>29071000</v>
      </c>
      <c r="G25" s="174">
        <f t="shared" si="12"/>
        <v>9834000</v>
      </c>
      <c r="H25" s="174">
        <f t="shared" si="12"/>
        <v>371000</v>
      </c>
      <c r="I25" s="174">
        <f t="shared" si="12"/>
        <v>749000</v>
      </c>
      <c r="J25" s="174">
        <f t="shared" si="11"/>
        <v>0</v>
      </c>
    </row>
    <row r="26" spans="3:10">
      <c r="D26" s="174"/>
    </row>
    <row r="27" spans="3:10">
      <c r="C27" s="143" t="s">
        <v>529</v>
      </c>
      <c r="D27" s="178">
        <f>D24/D17</f>
        <v>0.81682919473208004</v>
      </c>
      <c r="E27" s="178">
        <f t="shared" ref="E27:I27" si="13">E24/E17</f>
        <v>1.2427214536444353</v>
      </c>
      <c r="F27" s="178">
        <f t="shared" si="13"/>
        <v>1.2521904332286553</v>
      </c>
      <c r="G27" s="178">
        <f t="shared" si="13"/>
        <v>1.1508999677760898</v>
      </c>
      <c r="H27" s="178">
        <f t="shared" si="13"/>
        <v>1.0288155339805825</v>
      </c>
      <c r="I27" s="178">
        <f t="shared" si="13"/>
        <v>1.1164852255054432</v>
      </c>
      <c r="J27" s="178">
        <f>J24/J17</f>
        <v>1</v>
      </c>
    </row>
    <row r="28" spans="3:10">
      <c r="C28" s="143" t="s">
        <v>530</v>
      </c>
      <c r="D28" s="178">
        <f>D27/$J27</f>
        <v>0.81682919473208004</v>
      </c>
      <c r="E28" s="178">
        <f t="shared" ref="E28:J28" si="14">E27/$J27</f>
        <v>1.2427214536444353</v>
      </c>
      <c r="F28" s="178">
        <f t="shared" si="14"/>
        <v>1.2521904332286553</v>
      </c>
      <c r="G28" s="178">
        <f t="shared" si="14"/>
        <v>1.1508999677760898</v>
      </c>
      <c r="H28" s="178">
        <f t="shared" si="14"/>
        <v>1.0288155339805825</v>
      </c>
      <c r="I28" s="178">
        <f t="shared" si="14"/>
        <v>1.1164852255054432</v>
      </c>
      <c r="J28" s="178">
        <f t="shared" si="14"/>
        <v>1</v>
      </c>
    </row>
    <row r="30" spans="3:10">
      <c r="D30" s="174"/>
      <c r="E30" s="174"/>
      <c r="F30" s="174"/>
      <c r="G30" s="174"/>
      <c r="H30" s="174"/>
      <c r="I30" s="174"/>
    </row>
    <row r="31" spans="3:10">
      <c r="D31" s="174"/>
      <c r="E31" s="174"/>
      <c r="F31" s="174"/>
      <c r="G31" s="174"/>
      <c r="H31" s="174"/>
      <c r="I31" s="174"/>
    </row>
    <row r="32" spans="3:10">
      <c r="D32" s="174"/>
      <c r="E32" s="174"/>
      <c r="F32" s="174"/>
      <c r="G32" s="174"/>
      <c r="H32" s="174"/>
      <c r="I32" s="174"/>
    </row>
    <row r="34" spans="4:4">
      <c r="D34" s="16"/>
    </row>
    <row r="35" spans="4:4">
      <c r="D35" s="16"/>
    </row>
    <row r="36" spans="4:4">
      <c r="D36" s="16"/>
    </row>
    <row r="37" spans="4:4">
      <c r="D37" s="174"/>
    </row>
  </sheetData>
  <sheetProtection objects="1" scenarios="1"/>
  <mergeCells count="5">
    <mergeCell ref="C1:J1"/>
    <mergeCell ref="C2:J2"/>
    <mergeCell ref="C3:J3"/>
    <mergeCell ref="C4:J4"/>
    <mergeCell ref="C5:J5"/>
  </mergeCells>
  <printOptions horizontalCentered="1"/>
  <pageMargins left="0.5" right="0.5" top="0.75" bottom="0.5" header="0.3" footer="0.3"/>
  <pageSetup scale="76" orientation="landscape" r:id="rId1"/>
  <headerFooter scaleWithDoc="0">
    <oddHeader>&amp;RExh. TLK-2</oddHeader>
    <oddFooter>&amp;LSection &amp;A&amp;RPage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A77B5ED84937743973E7F67CD421E1E" ma:contentTypeVersion="52" ma:contentTypeDescription="" ma:contentTypeScope="" ma:versionID="5c3423d3119d0c9e52915902aa2dcee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2020-10-30T07:00:00+00:00</OpenedDate>
    <SignificantOrder xmlns="dc463f71-b30c-4ab2-9473-d307f9d35888">false</SignificantOrder>
    <Date1 xmlns="dc463f71-b30c-4ab2-9473-d307f9d35888">2020-10-30T07:00:00+00:00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200900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5D457303-9B89-41FB-AE0B-BBDE514275B9}"/>
</file>

<file path=customXml/itemProps2.xml><?xml version="1.0" encoding="utf-8"?>
<ds:datastoreItem xmlns:ds="http://schemas.openxmlformats.org/officeDocument/2006/customXml" ds:itemID="{00B46294-0335-4394-928C-B80235720C9D}"/>
</file>

<file path=customXml/itemProps3.xml><?xml version="1.0" encoding="utf-8"?>
<ds:datastoreItem xmlns:ds="http://schemas.openxmlformats.org/officeDocument/2006/customXml" ds:itemID="{887E44BE-494F-454F-AB5C-77A63110F95D}"/>
</file>

<file path=customXml/itemProps4.xml><?xml version="1.0" encoding="utf-8"?>
<ds:datastoreItem xmlns:ds="http://schemas.openxmlformats.org/officeDocument/2006/customXml" ds:itemID="{F22DC99D-E42A-44D3-AC9A-A2C4A4CF078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A-RR Cross-reference </vt:lpstr>
      <vt:lpstr>B - COS results</vt:lpstr>
      <vt:lpstr>C-COS allocation factors</vt:lpstr>
      <vt:lpstr>D-Summary of adjustments</vt:lpstr>
      <vt:lpstr>E-Summary of results</vt:lpstr>
      <vt:lpstr>'D-Summary of adjustments'!Print_Area</vt:lpstr>
      <vt:lpstr>'E-Summary of results'!Print_Area</vt:lpstr>
      <vt:lpstr>'A-RR Cross-reference '!Print_Titles</vt:lpstr>
      <vt:lpstr>'B - COS results'!Print_Titles</vt:lpstr>
      <vt:lpstr>'C-COS allocation factors'!Print_Titles</vt:lpstr>
    </vt:vector>
  </TitlesOfParts>
  <Company>Avista 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Knox, Tara</dc:creator>
  <cp:lastModifiedBy>Knox, Tara</cp:lastModifiedBy>
  <cp:lastPrinted>2020-10-26T23:13:55Z</cp:lastPrinted>
  <dcterms:created xsi:type="dcterms:W3CDTF">2020-10-26T23:01:36Z</dcterms:created>
  <dcterms:modified xsi:type="dcterms:W3CDTF">2020-10-26T23:15:36Z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0x0101006E56B4D1795A2E4DB2F0B01679ED314A00EA77B5ED84937743973E7F67CD421E1E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