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1-WA-COVID-19 Reporting\2021-August-WA-COVID-19 Monthly Reporting\"/>
    </mc:Choice>
  </mc:AlternateContent>
  <xr:revisionPtr revIDLastSave="0" documentId="13_ncr:1_{AB7F86A8-2E13-4562-8170-8E895CCC33A5}" xr6:coauthVersionLast="45" xr6:coauthVersionMax="45" xr10:uidLastSave="{00000000-0000-0000-0000-000000000000}"/>
  <bookViews>
    <workbookView xWindow="-98" yWindow="-98" windowWidth="20715" windowHeight="13425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9" l="1"/>
  <c r="F12" i="9"/>
  <c r="D12" i="9"/>
  <c r="C12" i="9"/>
  <c r="L11" i="9"/>
  <c r="K11" i="9"/>
  <c r="E11" i="9"/>
  <c r="E10" i="9"/>
  <c r="E9" i="9"/>
  <c r="E8" i="9"/>
  <c r="E7" i="9"/>
  <c r="E6" i="9"/>
  <c r="E5" i="9"/>
  <c r="E4" i="9"/>
  <c r="E12" i="9" s="1"/>
  <c r="C14" i="10" l="1"/>
  <c r="B14" i="10"/>
  <c r="G7" i="10"/>
  <c r="F7" i="10"/>
  <c r="E7" i="10"/>
  <c r="D7" i="10"/>
  <c r="C7" i="10"/>
  <c r="B7" i="10"/>
  <c r="I6" i="10"/>
  <c r="H6" i="10"/>
  <c r="I5" i="10"/>
  <c r="H5" i="10"/>
  <c r="I4" i="10"/>
  <c r="H4" i="10"/>
  <c r="I7" i="10" l="1"/>
  <c r="H7" i="10"/>
</calcChain>
</file>

<file path=xl/sharedStrings.xml><?xml version="1.0" encoding="utf-8"?>
<sst xmlns="http://schemas.openxmlformats.org/spreadsheetml/2006/main" count="60" uniqueCount="37">
  <si>
    <t>Commercial</t>
  </si>
  <si>
    <t>Residential</t>
  </si>
  <si>
    <t>Temporary COVID Debt Relief Programs</t>
  </si>
  <si>
    <t>Automatic Grants</t>
  </si>
  <si>
    <t>Total</t>
  </si>
  <si>
    <t>Number of accounts</t>
  </si>
  <si>
    <t>Average Benefits</t>
  </si>
  <si>
    <t>Forgiveness Grants</t>
  </si>
  <si>
    <t>Electric</t>
  </si>
  <si>
    <t>Gas</t>
  </si>
  <si>
    <t>Dual</t>
  </si>
  <si>
    <t>N/A*</t>
  </si>
  <si>
    <t>Debt Relief Total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</si>
  <si>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</si>
  <si>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</si>
  <si>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</si>
  <si>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</si>
  <si>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</si>
  <si>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</si>
  <si>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</si>
  <si>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</si>
  <si>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</si>
  <si>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</si>
  <si>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Aug 2021 COVID-19 Credit and Collections Monthly Reporting</t>
  </si>
  <si>
    <t>Total LIHEAP</t>
  </si>
  <si>
    <t>Total LIRAP</t>
  </si>
  <si>
    <t>Current Amount</t>
  </si>
  <si>
    <t>Number of Payments</t>
  </si>
  <si>
    <t>Housing</t>
  </si>
  <si>
    <t>LIHEAP</t>
  </si>
  <si>
    <t>LIRAP</t>
  </si>
  <si>
    <t>MISC EA</t>
  </si>
  <si>
    <t>Project Share</t>
  </si>
  <si>
    <t>Rate Discount*</t>
  </si>
  <si>
    <t>COVID-19 Debt Relief</t>
  </si>
  <si>
    <t>*For rate discount only: number of payments = number of customers actively enrolled.  This is also LIRAP funding.</t>
  </si>
  <si>
    <t xml:space="preserve">August 2021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</si>
</sst>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3" fontId="4" fillId="0" borderId="8" xfId="0" applyNumberFormat="1" applyFont="1" applyBorder="1" applyAlignment="1">
      <alignment horizontal="right" vertical="top"/>
    </xf>
    <xf numFmtId="44" fontId="0" fillId="0" borderId="18" xfId="2" applyFont="1" applyBorder="1"/>
    <xf numFmtId="164" fontId="0" fillId="0" borderId="8" xfId="1" applyNumberFormat="1" applyFont="1" applyBorder="1" applyAlignment="1"/>
    <xf numFmtId="164" fontId="0" fillId="0" borderId="8" xfId="1" applyNumberFormat="1" applyFont="1" applyBorder="1"/>
    <xf numFmtId="44" fontId="0" fillId="0" borderId="2" xfId="2" applyFont="1" applyBorder="1"/>
    <xf numFmtId="164" fontId="4" fillId="0" borderId="8" xfId="1" applyNumberFormat="1" applyFont="1" applyBorder="1" applyAlignment="1">
      <alignment vertical="top"/>
    </xf>
    <xf numFmtId="3" fontId="0" fillId="0" borderId="19" xfId="0" applyNumberForma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20" xfId="0" applyFont="1" applyBorder="1"/>
    <xf numFmtId="3" fontId="1" fillId="0" borderId="10" xfId="0" applyNumberFormat="1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1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17" fontId="6" fillId="2" borderId="5" xfId="3" applyNumberFormat="1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28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4" xfId="0" applyFont="1" applyBorder="1"/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44" fontId="0" fillId="0" borderId="0" xfId="0" applyNumberFormat="1"/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5" fontId="0" fillId="0" borderId="1" xfId="2" applyNumberFormat="1" applyFont="1" applyBorder="1"/>
    <xf numFmtId="164" fontId="0" fillId="0" borderId="9" xfId="1" applyNumberFormat="1" applyFont="1" applyBorder="1"/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/>
    <xf numFmtId="0" fontId="2" fillId="0" borderId="10" xfId="0" applyFont="1" applyBorder="1" applyAlignment="1">
      <alignment horizontal="right" wrapText="1"/>
    </xf>
    <xf numFmtId="44" fontId="2" fillId="0" borderId="11" xfId="2" applyFont="1" applyBorder="1" applyAlignment="1">
      <alignment horizontal="right" wrapText="1"/>
    </xf>
    <xf numFmtId="44" fontId="2" fillId="0" borderId="12" xfId="0" applyNumberFormat="1" applyFont="1" applyBorder="1" applyAlignment="1">
      <alignment horizontal="center" wrapText="1"/>
    </xf>
    <xf numFmtId="44" fontId="2" fillId="0" borderId="36" xfId="2" applyFont="1" applyBorder="1" applyAlignment="1">
      <alignment vertical="center"/>
    </xf>
    <xf numFmtId="44" fontId="2" fillId="0" borderId="36" xfId="2" applyFont="1" applyBorder="1" applyAlignment="1">
      <alignment vertical="center" wrapText="1"/>
    </xf>
    <xf numFmtId="165" fontId="0" fillId="0" borderId="0" xfId="2" applyNumberFormat="1" applyFont="1" applyBorder="1"/>
    <xf numFmtId="0" fontId="2" fillId="0" borderId="10" xfId="0" applyFont="1" applyBorder="1" applyAlignment="1">
      <alignment horizontal="right" vertical="center" wrapText="1"/>
    </xf>
    <xf numFmtId="44" fontId="2" fillId="0" borderId="11" xfId="2" applyFont="1" applyBorder="1" applyAlignment="1">
      <alignment horizontal="right" vertical="center" wrapText="1"/>
    </xf>
    <xf numFmtId="44" fontId="2" fillId="0" borderId="12" xfId="0" applyNumberFormat="1" applyFont="1" applyBorder="1" applyAlignment="1">
      <alignment vertical="center"/>
    </xf>
    <xf numFmtId="0" fontId="7" fillId="0" borderId="37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165" fontId="0" fillId="0" borderId="39" xfId="2" applyNumberFormat="1" applyFont="1" applyBorder="1"/>
    <xf numFmtId="164" fontId="0" fillId="0" borderId="40" xfId="1" applyNumberFormat="1" applyFont="1" applyBorder="1"/>
    <xf numFmtId="0" fontId="1" fillId="0" borderId="30" xfId="0" applyFont="1" applyBorder="1" applyAlignment="1">
      <alignment horizontal="center" vertical="center"/>
    </xf>
    <xf numFmtId="0" fontId="1" fillId="0" borderId="41" xfId="0" applyFont="1" applyBorder="1"/>
    <xf numFmtId="0" fontId="2" fillId="0" borderId="30" xfId="0" applyFont="1" applyBorder="1" applyAlignment="1">
      <alignment horizontal="right" vertical="center" wrapText="1"/>
    </xf>
    <xf numFmtId="44" fontId="2" fillId="0" borderId="31" xfId="2" applyFont="1" applyBorder="1" applyAlignment="1">
      <alignment horizontal="right" vertical="center" wrapText="1"/>
    </xf>
    <xf numFmtId="44" fontId="2" fillId="0" borderId="32" xfId="0" applyNumberFormat="1" applyFont="1" applyBorder="1" applyAlignment="1">
      <alignment vertical="center"/>
    </xf>
    <xf numFmtId="44" fontId="2" fillId="0" borderId="42" xfId="2" applyFont="1" applyBorder="1" applyAlignment="1">
      <alignment vertical="center"/>
    </xf>
    <xf numFmtId="44" fontId="2" fillId="0" borderId="42" xfId="2" applyFont="1" applyBorder="1" applyAlignment="1">
      <alignment vertical="center" wrapText="1"/>
    </xf>
    <xf numFmtId="0" fontId="7" fillId="0" borderId="4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0" fillId="0" borderId="44" xfId="2" applyNumberFormat="1" applyFont="1" applyBorder="1"/>
    <xf numFmtId="164" fontId="0" fillId="0" borderId="45" xfId="1" applyNumberFormat="1" applyFont="1" applyBorder="1"/>
    <xf numFmtId="0" fontId="1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 applyAlignment="1">
      <alignment horizontal="right"/>
    </xf>
    <xf numFmtId="0" fontId="7" fillId="0" borderId="7" xfId="0" applyFont="1" applyBorder="1"/>
    <xf numFmtId="0" fontId="7" fillId="0" borderId="35" xfId="0" applyFont="1" applyBorder="1"/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4" fontId="7" fillId="0" borderId="10" xfId="2" applyFont="1" applyBorder="1"/>
    <xf numFmtId="44" fontId="7" fillId="0" borderId="11" xfId="2" applyFont="1" applyBorder="1" applyAlignment="1">
      <alignment horizontal="right"/>
    </xf>
    <xf numFmtId="44" fontId="7" fillId="0" borderId="12" xfId="2" applyFont="1" applyBorder="1"/>
    <xf numFmtId="44" fontId="7" fillId="0" borderId="36" xfId="2" applyFont="1" applyBorder="1"/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C390FA89-3843-468B-BB65-AF18895F3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C20" sqref="C20"/>
    </sheetView>
  </sheetViews>
  <sheetFormatPr defaultRowHeight="14.25" x14ac:dyDescent="0.45"/>
  <cols>
    <col min="1" max="1" width="23.1328125" bestFit="1" customWidth="1"/>
    <col min="2" max="2" width="19" bestFit="1" customWidth="1"/>
    <col min="3" max="3" width="10.1328125" bestFit="1" customWidth="1"/>
    <col min="4" max="4" width="18.1328125" bestFit="1" customWidth="1"/>
    <col min="5" max="5" width="11.46484375" bestFit="1" customWidth="1"/>
    <col min="6" max="6" width="12" bestFit="1" customWidth="1"/>
    <col min="7" max="7" width="10.86328125" bestFit="1" customWidth="1"/>
    <col min="11" max="11" width="15.3984375" bestFit="1" customWidth="1"/>
    <col min="12" max="12" width="20.06640625" bestFit="1" customWidth="1"/>
  </cols>
  <sheetData>
    <row r="1" spans="1:12" ht="14.65" thickBot="1" x14ac:dyDescent="0.5">
      <c r="A1" s="37" t="s">
        <v>36</v>
      </c>
      <c r="B1" s="38"/>
      <c r="C1" s="38"/>
      <c r="D1" s="38"/>
      <c r="E1" s="38"/>
      <c r="F1" s="38"/>
      <c r="G1" s="39"/>
    </row>
    <row r="2" spans="1:12" x14ac:dyDescent="0.45">
      <c r="A2" s="44">
        <v>44429</v>
      </c>
      <c r="B2" s="45"/>
      <c r="C2" s="46" t="s">
        <v>2</v>
      </c>
      <c r="D2" s="47"/>
      <c r="E2" s="48"/>
      <c r="F2" s="49" t="s">
        <v>24</v>
      </c>
      <c r="G2" s="50" t="s">
        <v>25</v>
      </c>
      <c r="H2" s="51"/>
      <c r="I2" s="52">
        <v>44429</v>
      </c>
      <c r="J2" s="53"/>
      <c r="K2" s="54" t="s">
        <v>26</v>
      </c>
      <c r="L2" s="55" t="s">
        <v>27</v>
      </c>
    </row>
    <row r="3" spans="1:12" ht="28.9" thickBot="1" x14ac:dyDescent="0.5">
      <c r="A3" s="56"/>
      <c r="B3" s="57"/>
      <c r="C3" s="58" t="s">
        <v>3</v>
      </c>
      <c r="D3" s="59" t="s">
        <v>7</v>
      </c>
      <c r="E3" s="60" t="s">
        <v>12</v>
      </c>
      <c r="F3" s="61"/>
      <c r="G3" s="62"/>
      <c r="I3" s="63"/>
      <c r="J3" s="64"/>
      <c r="K3" s="65"/>
      <c r="L3" s="66"/>
    </row>
    <row r="4" spans="1:12" x14ac:dyDescent="0.45">
      <c r="A4" s="67" t="s">
        <v>8</v>
      </c>
      <c r="B4" s="68" t="s">
        <v>5</v>
      </c>
      <c r="C4" s="69">
        <v>0</v>
      </c>
      <c r="D4" s="70">
        <v>19</v>
      </c>
      <c r="E4" s="71">
        <f>SUM(C4:D4)</f>
        <v>19</v>
      </c>
      <c r="F4" s="72">
        <v>142</v>
      </c>
      <c r="G4" s="73">
        <v>319</v>
      </c>
      <c r="H4" s="74"/>
      <c r="I4" s="75" t="s">
        <v>28</v>
      </c>
      <c r="J4" s="76"/>
      <c r="K4" s="77">
        <v>13175</v>
      </c>
      <c r="L4" s="78">
        <v>220</v>
      </c>
    </row>
    <row r="5" spans="1:12" ht="14.65" thickBot="1" x14ac:dyDescent="0.5">
      <c r="A5" s="79"/>
      <c r="B5" s="80" t="s">
        <v>6</v>
      </c>
      <c r="C5" s="81">
        <v>0</v>
      </c>
      <c r="D5" s="82">
        <v>1249.1315789473699</v>
      </c>
      <c r="E5" s="83">
        <f>D5</f>
        <v>1249.1315789473699</v>
      </c>
      <c r="F5" s="84">
        <v>698</v>
      </c>
      <c r="G5" s="85">
        <v>582.91999999999996</v>
      </c>
      <c r="I5" s="75" t="s">
        <v>29</v>
      </c>
      <c r="J5" s="76"/>
      <c r="K5" s="77">
        <v>151215</v>
      </c>
      <c r="L5" s="78">
        <v>324</v>
      </c>
    </row>
    <row r="6" spans="1:12" x14ac:dyDescent="0.45">
      <c r="A6" s="67" t="s">
        <v>9</v>
      </c>
      <c r="B6" s="68" t="s">
        <v>5</v>
      </c>
      <c r="C6" s="69">
        <v>0</v>
      </c>
      <c r="D6" s="70">
        <v>0</v>
      </c>
      <c r="E6" s="71">
        <f>SUM(C6:D6)</f>
        <v>0</v>
      </c>
      <c r="F6" s="72">
        <v>3</v>
      </c>
      <c r="G6" s="73">
        <v>6</v>
      </c>
      <c r="I6" s="75" t="s">
        <v>30</v>
      </c>
      <c r="J6" s="76"/>
      <c r="K6" s="86">
        <v>342369</v>
      </c>
      <c r="L6" s="78">
        <v>985</v>
      </c>
    </row>
    <row r="7" spans="1:12" ht="14.65" thickBot="1" x14ac:dyDescent="0.5">
      <c r="A7" s="79"/>
      <c r="B7" s="80" t="s">
        <v>6</v>
      </c>
      <c r="C7" s="81">
        <v>0</v>
      </c>
      <c r="D7" s="82">
        <v>0</v>
      </c>
      <c r="E7" s="83">
        <f>D7</f>
        <v>0</v>
      </c>
      <c r="F7" s="84">
        <v>437.33</v>
      </c>
      <c r="G7" s="85">
        <v>365.67</v>
      </c>
      <c r="I7" s="75" t="s">
        <v>31</v>
      </c>
      <c r="J7" s="76"/>
      <c r="K7" s="77">
        <v>118400</v>
      </c>
      <c r="L7" s="78">
        <v>365</v>
      </c>
    </row>
    <row r="8" spans="1:12" x14ac:dyDescent="0.45">
      <c r="A8" s="67" t="s">
        <v>10</v>
      </c>
      <c r="B8" s="68" t="s">
        <v>5</v>
      </c>
      <c r="C8" s="69">
        <v>0</v>
      </c>
      <c r="D8" s="70">
        <v>13</v>
      </c>
      <c r="E8" s="71">
        <f>SUM(C8:D8)</f>
        <v>13</v>
      </c>
      <c r="F8" s="72">
        <v>79</v>
      </c>
      <c r="G8" s="73">
        <v>310</v>
      </c>
      <c r="H8" s="74"/>
      <c r="I8" s="75" t="s">
        <v>32</v>
      </c>
      <c r="J8" s="76"/>
      <c r="K8" s="77">
        <v>0</v>
      </c>
      <c r="L8" s="78">
        <v>0</v>
      </c>
    </row>
    <row r="9" spans="1:12" ht="14.65" thickBot="1" x14ac:dyDescent="0.5">
      <c r="A9" s="79"/>
      <c r="B9" s="80" t="s">
        <v>6</v>
      </c>
      <c r="C9" s="87">
        <v>0</v>
      </c>
      <c r="D9" s="88">
        <v>1310.6400000000001</v>
      </c>
      <c r="E9" s="89">
        <f>D9</f>
        <v>1310.6400000000001</v>
      </c>
      <c r="F9" s="84">
        <v>630.41</v>
      </c>
      <c r="G9" s="85">
        <v>520.91999999999996</v>
      </c>
      <c r="I9" s="75" t="s">
        <v>33</v>
      </c>
      <c r="J9" s="76"/>
      <c r="K9" s="77">
        <v>16139</v>
      </c>
      <c r="L9" s="78">
        <v>809</v>
      </c>
    </row>
    <row r="10" spans="1:12" ht="14.65" thickBot="1" x14ac:dyDescent="0.5">
      <c r="A10" s="67" t="s">
        <v>11</v>
      </c>
      <c r="B10" s="68" t="s">
        <v>5</v>
      </c>
      <c r="C10" s="69">
        <v>0</v>
      </c>
      <c r="D10" s="70">
        <v>3</v>
      </c>
      <c r="E10" s="71">
        <f>SUM(C10:D10)</f>
        <v>3</v>
      </c>
      <c r="F10" s="72">
        <v>4</v>
      </c>
      <c r="G10" s="73">
        <v>5</v>
      </c>
      <c r="H10" s="74"/>
      <c r="I10" s="90" t="s">
        <v>34</v>
      </c>
      <c r="J10" s="91"/>
      <c r="K10" s="92">
        <v>43566.91</v>
      </c>
      <c r="L10" s="93">
        <v>34</v>
      </c>
    </row>
    <row r="11" spans="1:12" ht="15" thickTop="1" thickBot="1" x14ac:dyDescent="0.5">
      <c r="A11" s="94"/>
      <c r="B11" s="95" t="s">
        <v>6</v>
      </c>
      <c r="C11" s="96">
        <v>0</v>
      </c>
      <c r="D11" s="97">
        <v>896.56</v>
      </c>
      <c r="E11" s="98">
        <f>D11</f>
        <v>896.56</v>
      </c>
      <c r="F11" s="99">
        <v>676.75</v>
      </c>
      <c r="G11" s="100">
        <v>357.56</v>
      </c>
      <c r="I11" s="101" t="s">
        <v>4</v>
      </c>
      <c r="J11" s="102"/>
      <c r="K11" s="103">
        <f>SUM(K4:K10)</f>
        <v>684864.91</v>
      </c>
      <c r="L11" s="104">
        <f>SUM(L4:L10)</f>
        <v>2737</v>
      </c>
    </row>
    <row r="12" spans="1:12" x14ac:dyDescent="0.45">
      <c r="A12" s="105" t="s">
        <v>4</v>
      </c>
      <c r="B12" s="68" t="s">
        <v>5</v>
      </c>
      <c r="C12" s="106">
        <f>SUM(C4,C6,C8,C10)</f>
        <v>0</v>
      </c>
      <c r="D12" s="107">
        <f>SUM(D4,D6,D8,D10)</f>
        <v>35</v>
      </c>
      <c r="E12" s="108">
        <f>SUM(E4,E6,E8,E10)</f>
        <v>35</v>
      </c>
      <c r="F12" s="109">
        <f>SUM(F4,F6,F8,F10)</f>
        <v>228</v>
      </c>
      <c r="G12" s="109">
        <f>SUM(G4,G6,G8,G10)</f>
        <v>640</v>
      </c>
      <c r="I12" s="110" t="s">
        <v>35</v>
      </c>
      <c r="J12" s="111"/>
      <c r="K12" s="111"/>
      <c r="L12" s="112"/>
    </row>
    <row r="13" spans="1:12" ht="14.65" thickBot="1" x14ac:dyDescent="0.5">
      <c r="A13" s="113"/>
      <c r="B13" s="80" t="s">
        <v>6</v>
      </c>
      <c r="C13" s="114">
        <v>0</v>
      </c>
      <c r="D13" s="115">
        <v>1241.76</v>
      </c>
      <c r="E13" s="116">
        <v>1241.76</v>
      </c>
      <c r="F13" s="117">
        <v>670.78</v>
      </c>
      <c r="G13" s="117">
        <v>549.09</v>
      </c>
      <c r="H13" s="74"/>
      <c r="I13" s="118"/>
      <c r="J13" s="119"/>
      <c r="K13" s="119"/>
      <c r="L13" s="120"/>
    </row>
    <row r="15" spans="1:12" x14ac:dyDescent="0.45">
      <c r="A15" s="2"/>
    </row>
  </sheetData>
  <mergeCells count="18">
    <mergeCell ref="I11:J11"/>
    <mergeCell ref="A12:A13"/>
    <mergeCell ref="I12:L13"/>
    <mergeCell ref="I6:J6"/>
    <mergeCell ref="I7:J7"/>
    <mergeCell ref="I8:J8"/>
    <mergeCell ref="I9:J9"/>
    <mergeCell ref="I10:J10"/>
    <mergeCell ref="I2:J3"/>
    <mergeCell ref="K2:K3"/>
    <mergeCell ref="L2:L3"/>
    <mergeCell ref="I4:J4"/>
    <mergeCell ref="I5:J5"/>
    <mergeCell ref="G2:G3"/>
    <mergeCell ref="A1:G1"/>
    <mergeCell ref="F2:F3"/>
    <mergeCell ref="C2:E2"/>
    <mergeCell ref="A2:B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B24" sqref="B24"/>
    </sheetView>
  </sheetViews>
  <sheetFormatPr defaultRowHeight="14.25" x14ac:dyDescent="0.45"/>
  <cols>
    <col min="1" max="1" width="16.265625" customWidth="1"/>
    <col min="2" max="2" width="14.265625" bestFit="1" customWidth="1"/>
    <col min="3" max="6" width="16.86328125" bestFit="1" customWidth="1"/>
    <col min="7" max="7" width="13.59765625" bestFit="1" customWidth="1"/>
    <col min="9" max="9" width="15.265625" bestFit="1" customWidth="1"/>
  </cols>
  <sheetData>
    <row r="1" spans="1:9" ht="14.65" thickBot="1" x14ac:dyDescent="0.5">
      <c r="A1" s="37" t="s">
        <v>23</v>
      </c>
      <c r="B1" s="38"/>
      <c r="C1" s="38"/>
      <c r="D1" s="38"/>
      <c r="E1" s="38"/>
      <c r="F1" s="38"/>
      <c r="G1" s="38"/>
      <c r="H1" s="38"/>
      <c r="I1" s="39"/>
    </row>
    <row r="2" spans="1:9" x14ac:dyDescent="0.45">
      <c r="A2" s="4"/>
      <c r="B2" s="40" t="s">
        <v>1</v>
      </c>
      <c r="C2" s="41"/>
      <c r="D2" s="40" t="s">
        <v>0</v>
      </c>
      <c r="E2" s="41"/>
      <c r="F2" s="40" t="s">
        <v>15</v>
      </c>
      <c r="G2" s="41"/>
      <c r="H2" s="42" t="s">
        <v>16</v>
      </c>
      <c r="I2" s="43"/>
    </row>
    <row r="3" spans="1:9" x14ac:dyDescent="0.45">
      <c r="A3" s="5" t="s">
        <v>17</v>
      </c>
      <c r="B3" s="6" t="s">
        <v>18</v>
      </c>
      <c r="C3" s="7" t="s">
        <v>19</v>
      </c>
      <c r="D3" s="6" t="s">
        <v>18</v>
      </c>
      <c r="E3" s="7" t="s">
        <v>19</v>
      </c>
      <c r="F3" s="6" t="s">
        <v>18</v>
      </c>
      <c r="G3" s="8" t="s">
        <v>19</v>
      </c>
      <c r="H3" s="6" t="s">
        <v>18</v>
      </c>
      <c r="I3" s="7" t="s">
        <v>19</v>
      </c>
    </row>
    <row r="4" spans="1:9" x14ac:dyDescent="0.45">
      <c r="A4" s="9" t="s">
        <v>20</v>
      </c>
      <c r="B4" s="10">
        <v>10809</v>
      </c>
      <c r="C4" s="11">
        <v>1061886.3899999999</v>
      </c>
      <c r="D4" s="12">
        <v>1014</v>
      </c>
      <c r="E4" s="11">
        <v>643467.79</v>
      </c>
      <c r="F4" s="13">
        <v>17</v>
      </c>
      <c r="G4" s="14">
        <v>62853.77</v>
      </c>
      <c r="H4" s="13">
        <f>B4+D4+F4</f>
        <v>11840</v>
      </c>
      <c r="I4" s="3">
        <f>C4+E4+G4</f>
        <v>1768207.95</v>
      </c>
    </row>
    <row r="5" spans="1:9" x14ac:dyDescent="0.45">
      <c r="A5" s="9" t="s">
        <v>21</v>
      </c>
      <c r="B5" s="10">
        <v>6500</v>
      </c>
      <c r="C5" s="11">
        <v>1165947.71</v>
      </c>
      <c r="D5" s="15">
        <v>379</v>
      </c>
      <c r="E5" s="11">
        <v>401227.56</v>
      </c>
      <c r="F5" s="13">
        <v>12</v>
      </c>
      <c r="G5" s="14">
        <v>35331.65</v>
      </c>
      <c r="H5" s="13">
        <f t="shared" ref="H5:H6" si="0">B5+D5+F5</f>
        <v>6891</v>
      </c>
      <c r="I5" s="3">
        <f t="shared" ref="I5:I6" si="1">C5+E5+G5</f>
        <v>1602506.92</v>
      </c>
    </row>
    <row r="6" spans="1:9" x14ac:dyDescent="0.45">
      <c r="A6" s="9" t="s">
        <v>22</v>
      </c>
      <c r="B6" s="16">
        <v>12088</v>
      </c>
      <c r="C6" s="17">
        <v>7906854.5899999999</v>
      </c>
      <c r="D6" s="15">
        <v>874</v>
      </c>
      <c r="E6" s="18">
        <v>2891311.19</v>
      </c>
      <c r="F6" s="19">
        <v>19</v>
      </c>
      <c r="G6" s="20">
        <v>97080.28</v>
      </c>
      <c r="H6" s="13">
        <f t="shared" si="0"/>
        <v>12981</v>
      </c>
      <c r="I6" s="3">
        <f t="shared" si="1"/>
        <v>10895246.059999999</v>
      </c>
    </row>
    <row r="7" spans="1:9" ht="14.65" thickBot="1" x14ac:dyDescent="0.5">
      <c r="A7" s="21" t="s">
        <v>4</v>
      </c>
      <c r="B7" s="22">
        <f t="shared" ref="B7:I7" si="2">SUM(B4:B6)</f>
        <v>29397</v>
      </c>
      <c r="C7" s="23">
        <f t="shared" si="2"/>
        <v>10134688.689999999</v>
      </c>
      <c r="D7" s="24">
        <f t="shared" si="2"/>
        <v>2267</v>
      </c>
      <c r="E7" s="23">
        <f t="shared" si="2"/>
        <v>3936006.54</v>
      </c>
      <c r="F7" s="24">
        <f t="shared" si="2"/>
        <v>48</v>
      </c>
      <c r="G7" s="25">
        <f t="shared" si="2"/>
        <v>195265.7</v>
      </c>
      <c r="H7" s="24">
        <f t="shared" si="2"/>
        <v>31712</v>
      </c>
      <c r="I7" s="26">
        <f t="shared" si="2"/>
        <v>14265960.93</v>
      </c>
    </row>
    <row r="8" spans="1:9" ht="14.65" thickBot="1" x14ac:dyDescent="0.5"/>
    <row r="9" spans="1:9" x14ac:dyDescent="0.45">
      <c r="A9" s="27"/>
      <c r="B9" s="35" t="s">
        <v>13</v>
      </c>
      <c r="C9" s="36"/>
    </row>
    <row r="10" spans="1:9" x14ac:dyDescent="0.45">
      <c r="A10" s="28" t="s">
        <v>17</v>
      </c>
      <c r="B10" s="1" t="s">
        <v>18</v>
      </c>
      <c r="C10" s="29" t="s">
        <v>19</v>
      </c>
    </row>
    <row r="11" spans="1:9" x14ac:dyDescent="0.45">
      <c r="A11" s="30" t="s">
        <v>20</v>
      </c>
      <c r="B11" s="31">
        <v>1549</v>
      </c>
      <c r="C11" s="3">
        <v>153403.97</v>
      </c>
    </row>
    <row r="12" spans="1:9" x14ac:dyDescent="0.45">
      <c r="A12" s="30" t="s">
        <v>21</v>
      </c>
      <c r="B12" s="31">
        <v>2298</v>
      </c>
      <c r="C12" s="3">
        <v>451810.27</v>
      </c>
      <c r="F12" s="32"/>
    </row>
    <row r="13" spans="1:9" x14ac:dyDescent="0.45">
      <c r="A13" s="30" t="s">
        <v>22</v>
      </c>
      <c r="B13" s="31">
        <v>2482</v>
      </c>
      <c r="C13" s="17">
        <v>1458377.65</v>
      </c>
    </row>
    <row r="14" spans="1:9" ht="14.65" thickBot="1" x14ac:dyDescent="0.5">
      <c r="A14" s="33" t="s">
        <v>4</v>
      </c>
      <c r="B14" s="34">
        <f>B11+B12+B13</f>
        <v>6329</v>
      </c>
      <c r="C14" s="23">
        <f>SUM(C11:C13)</f>
        <v>2063591.89</v>
      </c>
    </row>
    <row r="15" spans="1:9" x14ac:dyDescent="0.45">
      <c r="A15" t="s">
        <v>14</v>
      </c>
    </row>
  </sheetData>
  <mergeCells count="6">
    <mergeCell ref="B9:C9"/>
    <mergeCell ref="A1:I1"/>
    <mergeCell ref="B2:C2"/>
    <mergeCell ref="D2:E2"/>
    <mergeCell ref="F2:G2"/>
    <mergeCell ref="H2:I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2021-09-20T07:00:00+00:00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2A80CA-83C9-4727-ADC3-44099314D7C2}"/>
</file>

<file path=customXml/itemProps2.xml><?xml version="1.0" encoding="utf-8"?>
<ds:datastoreItem xmlns:ds="http://schemas.openxmlformats.org/officeDocument/2006/customXml" ds:itemID="{05D7A9E5-5E42-40C6-8E75-6D765E7A82DE}"/>
</file>

<file path=customXml/itemProps3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2021-09-20T15:36:59Z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