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480" windowHeight="11460" activeTab="0"/>
  </bookViews>
  <sheets>
    <sheet name="FPLvs.SSS-SummaryTable" sheetId="1" r:id="rId1"/>
    <sheet name="FPLvsSSS-AllFams&amp;Counties" sheetId="2" r:id="rId2"/>
  </sheets>
  <definedNames>
    <definedName name="_xlnm.Print_Area" localSheetId="0">'FPLvs.SSS-SummaryTable'!$A$1:$K$15</definedName>
    <definedName name="_xlnm.Print_Area" localSheetId="1">'FPLvsSSS-AllFams&amp;Counties'!$A$2:$BS$115</definedName>
    <definedName name="_xlnm.Print_Titles" localSheetId="1">'FPLvsSSS-AllFams&amp;Counties'!$A:$A,'FPLvsSSS-AllFams&amp;Counties'!$2:$7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<sst xmlns="http://schemas.openxmlformats.org/spreadsheetml/2006/main" count="412" uniqueCount="111">
  <si>
    <t xml:space="preserve">Table 13
The Self-Sufficiency Standard for Seattle-Bellevue-Everett, WA PMSA, 2001, King County (Excl'g Bellevue, Juanita, Kirkland, Redmond, Renton, &amp; Seattle) </t>
  </si>
  <si>
    <t>Table 14
The Self-Sufficiency Standard for Seattle-Bellevue-Everett, WA PMSA, 2001, Snohomish County</t>
  </si>
  <si>
    <t>Table 15
The Self-Sufficiency Standard for Spokane, WA MSA, 2001, Spokane County</t>
  </si>
  <si>
    <t>Table 16
The Self-Sufficiency Standard for Tacoma, WA PMSA, 2001, Pierce County - Tacoma</t>
  </si>
  <si>
    <t>Table 17
The Self-Sufficiency Standard for Tacoma, WA PMSA, 2001, Pierce County (Excluding Tacoma)</t>
  </si>
  <si>
    <t>Table 18
The Self-Sufficiency Standard for Yakima, WA MSA, 2001, Yakima County</t>
  </si>
  <si>
    <t>MSA average, first18</t>
  </si>
  <si>
    <t>non-metro average, last 28</t>
  </si>
  <si>
    <t>Average % of FPL, Metro Areas</t>
  </si>
  <si>
    <t>Maximum, Metro Areas</t>
  </si>
  <si>
    <t>Minimum, Metro Areas</t>
  </si>
  <si>
    <t>Max, lst 18</t>
  </si>
  <si>
    <t>Max last 28</t>
  </si>
  <si>
    <t>min, lst 18</t>
  </si>
  <si>
    <t>min, last 28</t>
  </si>
  <si>
    <t>Average % of FPL, Non-Metro Areas</t>
  </si>
  <si>
    <t>Maximum, Non-Metro Areas</t>
  </si>
  <si>
    <t>Minimum, Non-Metro Areas</t>
  </si>
  <si>
    <t>Average, Single Parent Families, Metro Areas</t>
  </si>
  <si>
    <t>Average, Two Parent Families, Metro Areas</t>
  </si>
  <si>
    <t>Average, Single Parent Families, Non-Metro Areas</t>
  </si>
  <si>
    <t>Average, Two Parent Families, Non-Metro Areas</t>
  </si>
  <si>
    <t>METRO Areas</t>
  </si>
  <si>
    <t>NON-METRO Areas</t>
  </si>
  <si>
    <t>Table 39
The Self-Sufficiency Standard for Pend Oreille County,WA,2001</t>
  </si>
  <si>
    <t>Single Adult</t>
  </si>
  <si>
    <t>All Single Parent Families</t>
  </si>
  <si>
    <t>Single Parent Families, One Child</t>
  </si>
  <si>
    <t>Single Parent Families, Three Children</t>
  </si>
  <si>
    <t>Single Parent Families, Two Children</t>
  </si>
  <si>
    <t>All Two Parent Families</t>
  </si>
  <si>
    <t>Two Parent Families, One Child</t>
  </si>
  <si>
    <t>Two Parent Families, Two Children</t>
  </si>
  <si>
    <t>Two Parent Families, Three Children</t>
  </si>
  <si>
    <t>ALL</t>
  </si>
  <si>
    <t>Self-Sufficiency Standard as % of FPL, Summary Statistics:</t>
  </si>
  <si>
    <t>Federal Poverty Level (FPL) (2001)</t>
  </si>
  <si>
    <t>Maximum (King County East- Bellevue, Juanita, Kirkland &amp; Redmond)</t>
  </si>
  <si>
    <t>Average % of FPL, 
Non-Metro Areas</t>
  </si>
  <si>
    <t>Average % of FPL, 
Metro Areas</t>
  </si>
  <si>
    <t>Maximum (San Juan County)</t>
  </si>
  <si>
    <t>Minimum (Yakima/Seattle [2 adults])</t>
  </si>
  <si>
    <t>175-177%</t>
  </si>
  <si>
    <t>Minimum (Adams, Asotin, Chelan, Columbia, Chelan, Garfield, Gray's Harbor, Lewis, Lincoln, Pacific, Walla Walla, Wahkiakum Counties)</t>
  </si>
  <si>
    <t>Table 45
The Self-Sufficiency Standard for Walla Walla County, WA, 2001</t>
  </si>
  <si>
    <t>Table 46
The Self-Sufficiency Standard for Whitman County, WA, 2001</t>
  </si>
  <si>
    <t>Table 25
The Self-Sufficiency Standard for Cowlitz County, WA, 2001
(Excluding Kelso)</t>
  </si>
  <si>
    <t>Table 32
The Self-Sufficiency Standard for Kittitas County, WA, 2001</t>
  </si>
  <si>
    <t>FPL</t>
  </si>
  <si>
    <t>Family Type</t>
  </si>
  <si>
    <t>PLACE:</t>
  </si>
  <si>
    <t>SSS as % of FPL</t>
  </si>
  <si>
    <t>(B9,B11,B13,B15,B17,B19,B21,B23,B25,B27,B29,B31,B33,B35,B37,B39,B41,B43,B45,B47,B49,B51,B53,B55,B57,B59,B61,B63,B65)</t>
  </si>
  <si>
    <t>average, one child families</t>
  </si>
  <si>
    <t xml:space="preserve">average, 2 child families </t>
  </si>
  <si>
    <t>average, 3 child families</t>
  </si>
  <si>
    <t>(B67,B69,B71,B73,B75,B77,B79,B81,B83,B85,B87,b89,B91,B93,B95,B97,B99)</t>
  </si>
  <si>
    <t>Table 3
The Self-Sufficiency Standard for Olympia, WA MSA, 2001, Thurston County</t>
  </si>
  <si>
    <t>Table 2
The Self-Sufficiency Standard for Bremerton, WA MSA, 2001, Kitsap County</t>
  </si>
  <si>
    <t xml:space="preserve">Table 1
The Self-Sufficiency Standard for Bellingham, WA MSA, 2001, Whatcom County </t>
  </si>
  <si>
    <t>Table 4
The Self-Sufficiency Standard for Portland-Vancouver, OR-WA PMSA, 2001, Clark County</t>
  </si>
  <si>
    <t>Table 5
The Self-Sufficiency Standard for Richland-Kennewick-Pasco, WA MSA, 2001, Benton County - Kennewick</t>
  </si>
  <si>
    <t>Table 6
The Self-Sufficiency Standard for Richland-Kennewick-Pasco, WA MSA, 2001, Benton County - Richland</t>
  </si>
  <si>
    <t>Table 7
The Self-Sufficiency Standard for Richland-Kennewick-Pasco, WA MSA, 2001, Benton County (Excluding Kennewick and Richland)</t>
  </si>
  <si>
    <t>Table 8
The Self-Sufficiency Standard for Richland-Kennewick-Pasco, WA MSA, 2001, Franklin County</t>
  </si>
  <si>
    <t>Table 9
The Self-Sufficiency Standard for Seattle-Bellevue-Everett, WA PMSA, 2001, Island County</t>
  </si>
  <si>
    <t>Table 10
The Self-Sufficiency Standard for Seattle-Bellevue-Everett, WA PMSA, 2001, King County - Bellevue, Juanita, Kirkland and Redmond</t>
  </si>
  <si>
    <t>Table 11
The Self-Sufficiency Standard for Seattle-Bellevue-Everett, WA PMSA, 2001, King County - Renton</t>
  </si>
  <si>
    <t>Table 12
The Self-Sufficiency Standard for Seattle-Bellevue-Everett, WA PMSA, 2001, King County - Seattle</t>
  </si>
  <si>
    <t>One Adult</t>
  </si>
  <si>
    <t>One Adult, One Child</t>
  </si>
  <si>
    <t>One Adult, Two Children</t>
  </si>
  <si>
    <t>One Adult, Three Children</t>
  </si>
  <si>
    <t>Two Adults</t>
  </si>
  <si>
    <t>Two Adults, One Child</t>
  </si>
  <si>
    <t>Two Adults, Two Children</t>
  </si>
  <si>
    <t>Two Adults, Three Children</t>
  </si>
  <si>
    <t>Adult +</t>
  </si>
  <si>
    <t>2 Adults +</t>
  </si>
  <si>
    <t>infant</t>
  </si>
  <si>
    <t>2 Adults</t>
  </si>
  <si>
    <t>preschooler</t>
  </si>
  <si>
    <t>schoolage</t>
  </si>
  <si>
    <t>teenager</t>
  </si>
  <si>
    <t xml:space="preserve">Adult + </t>
  </si>
  <si>
    <t>Adult</t>
  </si>
  <si>
    <t xml:space="preserve"> </t>
  </si>
  <si>
    <t>Table 19
The Self-Sufficiency Standard for Adams County, WA, 2001</t>
  </si>
  <si>
    <t>Table 20
The Self-Sufficiency Standard for Asotin County, WA, 2001</t>
  </si>
  <si>
    <t>Table 21
The Self-Sufficiency Standard for Chelan County, WA, 2001</t>
  </si>
  <si>
    <t>Table 22
The Self-Sufficiency Standard for Clallam County, WA, 2001</t>
  </si>
  <si>
    <t>Table 23
The Self-Sufficiency Standard for Columbia County, WA, 2001</t>
  </si>
  <si>
    <t>Table 24
The Self-Sufficiency Standard for Cowlitz County, WA, 2001
Kelso</t>
  </si>
  <si>
    <t>Table 26
The Self-Sufficiency Standard for Douglas County, WA, 2001</t>
  </si>
  <si>
    <t>Table 27
The Self-Sufficiency Standard for Ferry County, WA, 2001</t>
  </si>
  <si>
    <t>Table 28
The Self-Sufficiency Standard for Garfield County, WA, 2001</t>
  </si>
  <si>
    <t>Table 29
The Self-Sufficiency Standard for Grant County, WA, 2001</t>
  </si>
  <si>
    <t>Table 30
The Self-Sufficiency Standard for Gray's Harbor, WA, 2001</t>
  </si>
  <si>
    <t>Table 31
The Self-Sufficiency Standard for Jefferson County, WA, 2001</t>
  </si>
  <si>
    <t>Table 33
The Self-Sufficiency Standard for Klickitat County, WA, 2001</t>
  </si>
  <si>
    <t>Table 34
The Self-Sufficiency Standard for Lewis County, WA, 2001</t>
  </si>
  <si>
    <t>Table 35
The Self-Sufficiency Standard for Lincoln County, WA, 2001</t>
  </si>
  <si>
    <t>Table 36
The Self-Sufficiency Standard for Mason County, WA, 2001</t>
  </si>
  <si>
    <t>Table 37
The Self-Sufficiency Standard for Okanogan County, WA, 2001</t>
  </si>
  <si>
    <t>Table 38
The Self-Sufficiency Standard for Pacific County, WA, 2001</t>
  </si>
  <si>
    <t>Table 40
The Self-Sufficiency Standard for San Juan County, WA, 2001</t>
  </si>
  <si>
    <t>Table 41
The Self-Sufficiency Standard for Skagit County, WA, 2001</t>
  </si>
  <si>
    <t>Table 42
The Self-Sufficiency Standard for Skamania County, WA, 2001</t>
  </si>
  <si>
    <t>Table 43
The Self-Sufficiency Standard for Stevens County, WA, 2001</t>
  </si>
  <si>
    <t>Table 44
The Self-Sufficiency Standard for Wahkiakum County, WA, 2001</t>
  </si>
  <si>
    <t>Comparison of Federal Poverty Level to the Self-Sufficiency Standard, Washington State, 2001, Summary Statistics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</si>
</sst>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&quot;$&quot;#,##0.00"/>
    <numFmt numFmtId="167" formatCode="&quot;$&quot;#,##0.0_);\(&quot;$&quot;#,##0.0\)"/>
    <numFmt numFmtId="168" formatCode="&quot;$&quot;#,##0.0"/>
  </numFmts>
  <fonts count="21">
    <font>
      <sz val="10"/>
      <name val="Arial"/>
      <family val="0"/>
    </font>
    <font>
      <b/>
      <i/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Arial Black"/>
      <family val="0"/>
    </font>
    <font>
      <b/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mediumGray"/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>
        <color indexed="22"/>
      </bottom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medium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22"/>
      </left>
      <right style="thin"/>
      <top>
        <color indexed="63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5" fontId="4" fillId="0" borderId="4" xfId="0" applyNumberFormat="1" applyFont="1" applyBorder="1" applyAlignment="1">
      <alignment horizontal="right"/>
    </xf>
    <xf numFmtId="5" fontId="4" fillId="0" borderId="5" xfId="0" applyNumberFormat="1" applyFont="1" applyBorder="1" applyAlignment="1">
      <alignment horizontal="right"/>
    </xf>
    <xf numFmtId="5" fontId="4" fillId="0" borderId="6" xfId="0" applyNumberFormat="1" applyFont="1" applyBorder="1" applyAlignment="1">
      <alignment horizontal="right"/>
    </xf>
    <xf numFmtId="5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7" fontId="4" fillId="0" borderId="9" xfId="0" applyNumberFormat="1" applyFont="1" applyBorder="1" applyAlignment="1">
      <alignment horizontal="right" vertical="top"/>
    </xf>
    <xf numFmtId="7" fontId="4" fillId="0" borderId="10" xfId="0" applyNumberFormat="1" applyFont="1" applyBorder="1" applyAlignment="1">
      <alignment horizontal="right" vertical="top"/>
    </xf>
    <xf numFmtId="7" fontId="4" fillId="0" borderId="11" xfId="0" applyNumberFormat="1" applyFont="1" applyBorder="1" applyAlignment="1">
      <alignment horizontal="right" vertical="top"/>
    </xf>
    <xf numFmtId="7" fontId="4" fillId="0" borderId="12" xfId="0" applyNumberFormat="1" applyFont="1" applyBorder="1" applyAlignment="1">
      <alignment horizontal="right" vertical="top"/>
    </xf>
    <xf numFmtId="7" fontId="4" fillId="0" borderId="0" xfId="0" applyNumberFormat="1" applyFont="1" applyBorder="1" applyAlignment="1">
      <alignment/>
    </xf>
    <xf numFmtId="7" fontId="4" fillId="0" borderId="13" xfId="0" applyNumberFormat="1" applyFont="1" applyBorder="1" applyAlignment="1">
      <alignment horizontal="right" vertical="top"/>
    </xf>
    <xf numFmtId="7" fontId="4" fillId="0" borderId="14" xfId="0" applyNumberFormat="1" applyFont="1" applyBorder="1" applyAlignment="1">
      <alignment horizontal="right" vertical="top"/>
    </xf>
    <xf numFmtId="7" fontId="4" fillId="0" borderId="14" xfId="0" applyNumberFormat="1" applyFont="1" applyBorder="1" applyAlignment="1">
      <alignment vertical="top"/>
    </xf>
    <xf numFmtId="0" fontId="3" fillId="0" borderId="8" xfId="0" applyFont="1" applyBorder="1" applyAlignment="1">
      <alignment/>
    </xf>
    <xf numFmtId="7" fontId="4" fillId="0" borderId="9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7" fontId="4" fillId="0" borderId="11" xfId="0" applyNumberFormat="1" applyFont="1" applyBorder="1" applyAlignment="1">
      <alignment/>
    </xf>
    <xf numFmtId="7" fontId="4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7" fontId="2" fillId="0" borderId="15" xfId="0" applyNumberFormat="1" applyFont="1" applyFill="1" applyBorder="1" applyAlignment="1">
      <alignment horizontal="left" vertical="center"/>
    </xf>
    <xf numFmtId="7" fontId="2" fillId="0" borderId="16" xfId="0" applyNumberFormat="1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7" fontId="2" fillId="0" borderId="16" xfId="0" applyNumberFormat="1" applyFont="1" applyFill="1" applyBorder="1" applyAlignment="1" quotePrefix="1">
      <alignment horizontal="left" vertical="center"/>
    </xf>
    <xf numFmtId="7" fontId="2" fillId="0" borderId="9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7" fontId="2" fillId="0" borderId="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7" fontId="2" fillId="0" borderId="0" xfId="0" applyNumberFormat="1" applyFont="1" applyFill="1" applyBorder="1" applyAlignment="1" quotePrefix="1">
      <alignment horizontal="center"/>
    </xf>
    <xf numFmtId="7" fontId="2" fillId="0" borderId="17" xfId="0" applyNumberFormat="1" applyFont="1" applyFill="1" applyBorder="1" applyAlignment="1">
      <alignment horizontal="center"/>
    </xf>
    <xf numFmtId="7" fontId="2" fillId="0" borderId="18" xfId="0" applyNumberFormat="1" applyFont="1" applyFill="1" applyBorder="1" applyAlignment="1">
      <alignment horizontal="center"/>
    </xf>
    <xf numFmtId="7" fontId="5" fillId="0" borderId="0" xfId="0" applyNumberFormat="1" applyFont="1" applyFill="1" applyBorder="1" applyAlignment="1">
      <alignment horizontal="center"/>
    </xf>
    <xf numFmtId="7" fontId="2" fillId="0" borderId="19" xfId="0" applyNumberFormat="1" applyFont="1" applyFill="1" applyBorder="1" applyAlignment="1">
      <alignment horizontal="center"/>
    </xf>
    <xf numFmtId="7" fontId="2" fillId="0" borderId="1" xfId="0" applyNumberFormat="1" applyFont="1" applyFill="1" applyBorder="1" applyAlignment="1">
      <alignment horizontal="center"/>
    </xf>
    <xf numFmtId="7" fontId="2" fillId="0" borderId="20" xfId="0" applyNumberFormat="1" applyFont="1" applyFill="1" applyBorder="1" applyAlignment="1">
      <alignment horizontal="center"/>
    </xf>
    <xf numFmtId="7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7" fontId="2" fillId="0" borderId="21" xfId="0" applyNumberFormat="1" applyFont="1" applyFill="1" applyBorder="1" applyAlignment="1" quotePrefix="1">
      <alignment horizontal="center"/>
    </xf>
    <xf numFmtId="7" fontId="2" fillId="0" borderId="22" xfId="0" applyNumberFormat="1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37" fontId="3" fillId="0" borderId="24" xfId="0" applyNumberFormat="1" applyFont="1" applyBorder="1" applyAlignment="1">
      <alignment horizontal="right"/>
    </xf>
    <xf numFmtId="37" fontId="3" fillId="0" borderId="25" xfId="0" applyNumberFormat="1" applyFont="1" applyBorder="1" applyAlignment="1">
      <alignment horizontal="right"/>
    </xf>
    <xf numFmtId="37" fontId="3" fillId="0" borderId="26" xfId="0" applyNumberFormat="1" applyFont="1" applyBorder="1" applyAlignment="1">
      <alignment horizontal="right"/>
    </xf>
    <xf numFmtId="37" fontId="3" fillId="0" borderId="27" xfId="0" applyNumberFormat="1" applyFont="1" applyBorder="1" applyAlignment="1">
      <alignment horizontal="right"/>
    </xf>
    <xf numFmtId="37" fontId="3" fillId="0" borderId="28" xfId="0" applyNumberFormat="1" applyFont="1" applyBorder="1" applyAlignment="1">
      <alignment horizontal="right"/>
    </xf>
    <xf numFmtId="37" fontId="3" fillId="0" borderId="29" xfId="0" applyNumberFormat="1" applyFont="1" applyBorder="1" applyAlignment="1">
      <alignment horizontal="right"/>
    </xf>
    <xf numFmtId="37" fontId="3" fillId="0" borderId="30" xfId="0" applyNumberFormat="1" applyFont="1" applyBorder="1" applyAlignment="1">
      <alignment horizontal="right"/>
    </xf>
    <xf numFmtId="37" fontId="3" fillId="0" borderId="31" xfId="0" applyNumberFormat="1" applyFont="1" applyBorder="1" applyAlignment="1">
      <alignment horizontal="right"/>
    </xf>
    <xf numFmtId="37" fontId="3" fillId="0" borderId="32" xfId="0" applyNumberFormat="1" applyFont="1" applyBorder="1" applyAlignment="1">
      <alignment horizontal="right"/>
    </xf>
    <xf numFmtId="37" fontId="3" fillId="0" borderId="33" xfId="0" applyNumberFormat="1" applyFont="1" applyBorder="1" applyAlignment="1">
      <alignment horizontal="right"/>
    </xf>
    <xf numFmtId="37" fontId="3" fillId="0" borderId="34" xfId="0" applyNumberFormat="1" applyFont="1" applyBorder="1" applyAlignment="1">
      <alignment horizontal="right"/>
    </xf>
    <xf numFmtId="37" fontId="3" fillId="0" borderId="3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18" xfId="0" applyBorder="1" applyAlignment="1">
      <alignment/>
    </xf>
    <xf numFmtId="7" fontId="4" fillId="0" borderId="16" xfId="0" applyNumberFormat="1" applyFont="1" applyBorder="1" applyAlignment="1">
      <alignment vertical="top"/>
    </xf>
    <xf numFmtId="37" fontId="3" fillId="0" borderId="36" xfId="0" applyNumberFormat="1" applyFont="1" applyBorder="1" applyAlignment="1">
      <alignment horizontal="right"/>
    </xf>
    <xf numFmtId="37" fontId="3" fillId="0" borderId="37" xfId="0" applyNumberFormat="1" applyFont="1" applyBorder="1" applyAlignment="1">
      <alignment horizontal="right"/>
    </xf>
    <xf numFmtId="37" fontId="3" fillId="0" borderId="38" xfId="0" applyNumberFormat="1" applyFont="1" applyBorder="1" applyAlignment="1">
      <alignment horizontal="right"/>
    </xf>
    <xf numFmtId="7" fontId="4" fillId="0" borderId="39" xfId="0" applyNumberFormat="1" applyFont="1" applyBorder="1" applyAlignment="1">
      <alignment horizontal="right" vertical="top"/>
    </xf>
    <xf numFmtId="7" fontId="4" fillId="0" borderId="40" xfId="0" applyNumberFormat="1" applyFont="1" applyBorder="1" applyAlignment="1">
      <alignment horizontal="right" vertical="top"/>
    </xf>
    <xf numFmtId="7" fontId="4" fillId="0" borderId="39" xfId="0" applyNumberFormat="1" applyFont="1" applyBorder="1" applyAlignment="1">
      <alignment/>
    </xf>
    <xf numFmtId="5" fontId="4" fillId="0" borderId="41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21" xfId="0" applyFont="1" applyBorder="1" applyAlignment="1">
      <alignment horizontal="center"/>
    </xf>
    <xf numFmtId="7" fontId="2" fillId="0" borderId="22" xfId="0" applyNumberFormat="1" applyFont="1" applyFill="1" applyBorder="1" applyAlignment="1" quotePrefix="1">
      <alignment horizontal="left" vertical="center"/>
    </xf>
    <xf numFmtId="7" fontId="2" fillId="0" borderId="17" xfId="0" applyNumberFormat="1" applyFont="1" applyFill="1" applyBorder="1" applyAlignment="1" quotePrefix="1">
      <alignment horizontal="center"/>
    </xf>
    <xf numFmtId="0" fontId="2" fillId="0" borderId="19" xfId="0" applyFont="1" applyBorder="1" applyAlignment="1">
      <alignment horizontal="center"/>
    </xf>
    <xf numFmtId="0" fontId="0" fillId="0" borderId="16" xfId="0" applyBorder="1" applyAlignment="1">
      <alignment/>
    </xf>
    <xf numFmtId="7" fontId="4" fillId="0" borderId="16" xfId="0" applyNumberFormat="1" applyFont="1" applyBorder="1" applyAlignment="1">
      <alignment horizontal="right" vertical="top"/>
    </xf>
    <xf numFmtId="7" fontId="4" fillId="0" borderId="19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7" fontId="4" fillId="0" borderId="17" xfId="0" applyNumberFormat="1" applyFont="1" applyBorder="1" applyAlignment="1">
      <alignment horizontal="right" vertical="top"/>
    </xf>
    <xf numFmtId="37" fontId="3" fillId="0" borderId="42" xfId="0" applyNumberFormat="1" applyFont="1" applyBorder="1" applyAlignment="1">
      <alignment horizontal="right"/>
    </xf>
    <xf numFmtId="37" fontId="3" fillId="0" borderId="43" xfId="0" applyNumberFormat="1" applyFont="1" applyBorder="1" applyAlignment="1">
      <alignment horizontal="right"/>
    </xf>
    <xf numFmtId="37" fontId="3" fillId="0" borderId="44" xfId="0" applyNumberFormat="1" applyFont="1" applyBorder="1" applyAlignment="1">
      <alignment horizontal="right"/>
    </xf>
    <xf numFmtId="5" fontId="4" fillId="0" borderId="45" xfId="0" applyNumberFormat="1" applyFont="1" applyBorder="1" applyAlignment="1">
      <alignment horizontal="right"/>
    </xf>
    <xf numFmtId="7" fontId="4" fillId="0" borderId="17" xfId="0" applyNumberFormat="1" applyFont="1" applyBorder="1" applyAlignment="1">
      <alignment/>
    </xf>
    <xf numFmtId="37" fontId="7" fillId="0" borderId="24" xfId="0" applyNumberFormat="1" applyFont="1" applyBorder="1" applyAlignment="1">
      <alignment horizontal="right"/>
    </xf>
    <xf numFmtId="37" fontId="7" fillId="0" borderId="27" xfId="0" applyNumberFormat="1" applyFont="1" applyBorder="1" applyAlignment="1">
      <alignment horizontal="right"/>
    </xf>
    <xf numFmtId="37" fontId="7" fillId="0" borderId="26" xfId="0" applyNumberFormat="1" applyFont="1" applyBorder="1" applyAlignment="1">
      <alignment horizontal="right"/>
    </xf>
    <xf numFmtId="37" fontId="7" fillId="0" borderId="36" xfId="0" applyNumberFormat="1" applyFont="1" applyBorder="1" applyAlignment="1">
      <alignment horizontal="right"/>
    </xf>
    <xf numFmtId="37" fontId="7" fillId="0" borderId="42" xfId="0" applyNumberFormat="1" applyFont="1" applyBorder="1" applyAlignment="1">
      <alignment horizontal="right"/>
    </xf>
    <xf numFmtId="37" fontId="7" fillId="0" borderId="25" xfId="0" applyNumberFormat="1" applyFont="1" applyBorder="1" applyAlignment="1">
      <alignment horizontal="right"/>
    </xf>
    <xf numFmtId="37" fontId="7" fillId="0" borderId="28" xfId="0" applyNumberFormat="1" applyFont="1" applyBorder="1" applyAlignment="1">
      <alignment horizontal="right"/>
    </xf>
    <xf numFmtId="37" fontId="7" fillId="0" borderId="31" xfId="0" applyNumberFormat="1" applyFont="1" applyBorder="1" applyAlignment="1">
      <alignment horizontal="right"/>
    </xf>
    <xf numFmtId="37" fontId="7" fillId="0" borderId="30" xfId="0" applyNumberFormat="1" applyFont="1" applyBorder="1" applyAlignment="1">
      <alignment horizontal="right"/>
    </xf>
    <xf numFmtId="37" fontId="7" fillId="0" borderId="37" xfId="0" applyNumberFormat="1" applyFont="1" applyBorder="1" applyAlignment="1">
      <alignment horizontal="right"/>
    </xf>
    <xf numFmtId="37" fontId="7" fillId="0" borderId="43" xfId="0" applyNumberFormat="1" applyFont="1" applyBorder="1" applyAlignment="1">
      <alignment horizontal="right"/>
    </xf>
    <xf numFmtId="37" fontId="7" fillId="0" borderId="29" xfId="0" applyNumberFormat="1" applyFont="1" applyBorder="1" applyAlignment="1">
      <alignment horizontal="right"/>
    </xf>
    <xf numFmtId="3" fontId="7" fillId="0" borderId="28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3" fontId="7" fillId="0" borderId="38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7" fontId="10" fillId="0" borderId="9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7" fontId="10" fillId="0" borderId="17" xfId="0" applyNumberFormat="1" applyFont="1" applyFill="1" applyBorder="1" applyAlignment="1">
      <alignment horizontal="center"/>
    </xf>
    <xf numFmtId="7" fontId="10" fillId="0" borderId="0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7" fontId="10" fillId="0" borderId="0" xfId="0" applyNumberFormat="1" applyFont="1" applyFill="1" applyBorder="1" applyAlignment="1" quotePrefix="1">
      <alignment horizontal="center"/>
    </xf>
    <xf numFmtId="7" fontId="10" fillId="0" borderId="18" xfId="0" applyNumberFormat="1" applyFont="1" applyFill="1" applyBorder="1" applyAlignment="1">
      <alignment horizontal="center"/>
    </xf>
    <xf numFmtId="7" fontId="11" fillId="0" borderId="0" xfId="0" applyNumberFormat="1" applyFont="1" applyFill="1" applyBorder="1" applyAlignment="1">
      <alignment horizontal="center"/>
    </xf>
    <xf numFmtId="7" fontId="10" fillId="0" borderId="17" xfId="0" applyNumberFormat="1" applyFont="1" applyFill="1" applyBorder="1" applyAlignment="1" quotePrefix="1">
      <alignment horizontal="center"/>
    </xf>
    <xf numFmtId="7" fontId="10" fillId="0" borderId="1" xfId="0" applyNumberFormat="1" applyFont="1" applyFill="1" applyBorder="1" applyAlignment="1">
      <alignment horizontal="center"/>
    </xf>
    <xf numFmtId="7" fontId="10" fillId="0" borderId="20" xfId="0" applyNumberFormat="1" applyFont="1" applyFill="1" applyBorder="1" applyAlignment="1">
      <alignment horizontal="center"/>
    </xf>
    <xf numFmtId="7" fontId="1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7" fontId="10" fillId="0" borderId="19" xfId="0" applyNumberFormat="1" applyFont="1" applyFill="1" applyBorder="1" applyAlignment="1">
      <alignment horizontal="center"/>
    </xf>
    <xf numFmtId="7" fontId="10" fillId="0" borderId="21" xfId="0" applyNumberFormat="1" applyFont="1" applyFill="1" applyBorder="1" applyAlignment="1" quotePrefix="1">
      <alignment horizontal="center"/>
    </xf>
    <xf numFmtId="7" fontId="10" fillId="0" borderId="46" xfId="0" applyNumberFormat="1" applyFont="1" applyFill="1" applyBorder="1" applyAlignment="1">
      <alignment horizontal="left" vertical="center"/>
    </xf>
    <xf numFmtId="7" fontId="10" fillId="0" borderId="47" xfId="0" applyNumberFormat="1" applyFont="1" applyFill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7" fontId="10" fillId="0" borderId="49" xfId="0" applyNumberFormat="1" applyFont="1" applyFill="1" applyBorder="1" applyAlignment="1">
      <alignment horizontal="left" vertical="center"/>
    </xf>
    <xf numFmtId="7" fontId="10" fillId="0" borderId="49" xfId="0" applyNumberFormat="1" applyFont="1" applyFill="1" applyBorder="1" applyAlignment="1" quotePrefix="1">
      <alignment horizontal="left" vertical="center"/>
    </xf>
    <xf numFmtId="0" fontId="9" fillId="0" borderId="1" xfId="0" applyFont="1" applyBorder="1" applyAlignment="1">
      <alignment horizontal="center" wrapText="1"/>
    </xf>
    <xf numFmtId="165" fontId="8" fillId="0" borderId="50" xfId="0" applyNumberFormat="1" applyFont="1" applyBorder="1" applyAlignment="1">
      <alignment/>
    </xf>
    <xf numFmtId="166" fontId="8" fillId="0" borderId="28" xfId="0" applyNumberFormat="1" applyFont="1" applyBorder="1" applyAlignment="1">
      <alignment/>
    </xf>
    <xf numFmtId="165" fontId="8" fillId="0" borderId="51" xfId="0" applyNumberFormat="1" applyFont="1" applyBorder="1" applyAlignment="1">
      <alignment/>
    </xf>
    <xf numFmtId="166" fontId="8" fillId="0" borderId="29" xfId="0" applyNumberFormat="1" applyFont="1" applyBorder="1" applyAlignment="1">
      <alignment/>
    </xf>
    <xf numFmtId="165" fontId="8" fillId="0" borderId="52" xfId="0" applyNumberFormat="1" applyFont="1" applyBorder="1" applyAlignment="1">
      <alignment/>
    </xf>
    <xf numFmtId="165" fontId="8" fillId="0" borderId="53" xfId="0" applyNumberFormat="1" applyFont="1" applyBorder="1" applyAlignment="1">
      <alignment/>
    </xf>
    <xf numFmtId="166" fontId="8" fillId="0" borderId="30" xfId="0" applyNumberFormat="1" applyFont="1" applyBorder="1" applyAlignment="1">
      <alignment/>
    </xf>
    <xf numFmtId="166" fontId="8" fillId="0" borderId="37" xfId="0" applyNumberFormat="1" applyFont="1" applyBorder="1" applyAlignment="1">
      <alignment/>
    </xf>
    <xf numFmtId="37" fontId="7" fillId="0" borderId="54" xfId="0" applyNumberFormat="1" applyFont="1" applyBorder="1" applyAlignment="1">
      <alignment horizontal="right"/>
    </xf>
    <xf numFmtId="3" fontId="7" fillId="0" borderId="55" xfId="0" applyNumberFormat="1" applyFont="1" applyBorder="1" applyAlignment="1">
      <alignment horizontal="right"/>
    </xf>
    <xf numFmtId="3" fontId="7" fillId="0" borderId="56" xfId="0" applyNumberFormat="1" applyFont="1" applyBorder="1" applyAlignment="1">
      <alignment horizontal="right"/>
    </xf>
    <xf numFmtId="37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7" fontId="7" fillId="0" borderId="57" xfId="0" applyNumberFormat="1" applyFont="1" applyBorder="1" applyAlignment="1">
      <alignment horizontal="right"/>
    </xf>
    <xf numFmtId="37" fontId="7" fillId="0" borderId="58" xfId="0" applyNumberFormat="1" applyFont="1" applyBorder="1" applyAlignment="1">
      <alignment horizontal="right"/>
    </xf>
    <xf numFmtId="3" fontId="7" fillId="0" borderId="58" xfId="0" applyNumberFormat="1" applyFont="1" applyBorder="1" applyAlignment="1">
      <alignment horizontal="right"/>
    </xf>
    <xf numFmtId="7" fontId="4" fillId="0" borderId="59" xfId="0" applyNumberFormat="1" applyFont="1" applyBorder="1" applyAlignment="1">
      <alignment horizontal="right" vertical="top"/>
    </xf>
    <xf numFmtId="7" fontId="4" fillId="0" borderId="60" xfId="0" applyNumberFormat="1" applyFont="1" applyBorder="1" applyAlignment="1">
      <alignment horizontal="right" vertical="top"/>
    </xf>
    <xf numFmtId="7" fontId="4" fillId="0" borderId="61" xfId="0" applyNumberFormat="1" applyFont="1" applyBorder="1" applyAlignment="1">
      <alignment horizontal="right" vertical="top"/>
    </xf>
    <xf numFmtId="7" fontId="12" fillId="0" borderId="62" xfId="0" applyNumberFormat="1" applyFont="1" applyBorder="1" applyAlignment="1">
      <alignment horizontal="right" vertical="top"/>
    </xf>
    <xf numFmtId="7" fontId="12" fillId="0" borderId="59" xfId="0" applyNumberFormat="1" applyFont="1" applyBorder="1" applyAlignment="1">
      <alignment horizontal="right" vertical="top"/>
    </xf>
    <xf numFmtId="7" fontId="12" fillId="0" borderId="60" xfId="0" applyNumberFormat="1" applyFont="1" applyBorder="1" applyAlignment="1">
      <alignment horizontal="right" vertical="top"/>
    </xf>
    <xf numFmtId="7" fontId="12" fillId="0" borderId="61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/>
    </xf>
    <xf numFmtId="165" fontId="8" fillId="0" borderId="63" xfId="0" applyNumberFormat="1" applyFont="1" applyBorder="1" applyAlignment="1">
      <alignment/>
    </xf>
    <xf numFmtId="165" fontId="8" fillId="0" borderId="64" xfId="0" applyNumberFormat="1" applyFont="1" applyBorder="1" applyAlignment="1">
      <alignment/>
    </xf>
    <xf numFmtId="165" fontId="8" fillId="0" borderId="65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8" fillId="0" borderId="28" xfId="0" applyNumberFormat="1" applyFont="1" applyBorder="1" applyAlignment="1">
      <alignment/>
    </xf>
    <xf numFmtId="165" fontId="8" fillId="0" borderId="43" xfId="0" applyNumberFormat="1" applyFont="1" applyBorder="1" applyAlignment="1">
      <alignment/>
    </xf>
    <xf numFmtId="165" fontId="8" fillId="0" borderId="66" xfId="0" applyNumberFormat="1" applyFont="1" applyBorder="1" applyAlignment="1">
      <alignment/>
    </xf>
    <xf numFmtId="165" fontId="8" fillId="0" borderId="3" xfId="0" applyNumberFormat="1" applyFont="1" applyBorder="1" applyAlignment="1">
      <alignment/>
    </xf>
    <xf numFmtId="165" fontId="8" fillId="0" borderId="31" xfId="0" applyNumberFormat="1" applyFont="1" applyBorder="1" applyAlignment="1">
      <alignment/>
    </xf>
    <xf numFmtId="165" fontId="8" fillId="0" borderId="58" xfId="0" applyNumberFormat="1" applyFont="1" applyBorder="1" applyAlignment="1">
      <alignment/>
    </xf>
    <xf numFmtId="165" fontId="8" fillId="0" borderId="29" xfId="0" applyNumberFormat="1" applyFont="1" applyBorder="1" applyAlignment="1">
      <alignment/>
    </xf>
    <xf numFmtId="165" fontId="8" fillId="0" borderId="30" xfId="0" applyNumberFormat="1" applyFont="1" applyBorder="1" applyAlignment="1">
      <alignment/>
    </xf>
    <xf numFmtId="165" fontId="8" fillId="0" borderId="37" xfId="0" applyNumberFormat="1" applyFont="1" applyBorder="1" applyAlignment="1">
      <alignment/>
    </xf>
    <xf numFmtId="165" fontId="8" fillId="0" borderId="67" xfId="0" applyNumberFormat="1" applyFont="1" applyBorder="1" applyAlignment="1">
      <alignment/>
    </xf>
    <xf numFmtId="165" fontId="8" fillId="0" borderId="68" xfId="0" applyNumberFormat="1" applyFont="1" applyBorder="1" applyAlignment="1">
      <alignment/>
    </xf>
    <xf numFmtId="165" fontId="8" fillId="0" borderId="60" xfId="0" applyNumberFormat="1" applyFont="1" applyBorder="1" applyAlignment="1">
      <alignment/>
    </xf>
    <xf numFmtId="165" fontId="8" fillId="0" borderId="21" xfId="0" applyNumberFormat="1" applyFont="1" applyBorder="1" applyAlignment="1">
      <alignment/>
    </xf>
    <xf numFmtId="165" fontId="8" fillId="0" borderId="59" xfId="0" applyNumberFormat="1" applyFont="1" applyBorder="1" applyAlignment="1">
      <alignment/>
    </xf>
    <xf numFmtId="165" fontId="8" fillId="0" borderId="13" xfId="0" applyNumberFormat="1" applyFont="1" applyBorder="1" applyAlignment="1">
      <alignment/>
    </xf>
    <xf numFmtId="165" fontId="8" fillId="0" borderId="20" xfId="0" applyNumberFormat="1" applyFont="1" applyBorder="1" applyAlignment="1">
      <alignment/>
    </xf>
    <xf numFmtId="165" fontId="8" fillId="0" borderId="69" xfId="0" applyNumberFormat="1" applyFont="1" applyBorder="1" applyAlignment="1">
      <alignment/>
    </xf>
    <xf numFmtId="165" fontId="8" fillId="0" borderId="61" xfId="0" applyNumberFormat="1" applyFont="1" applyBorder="1" applyAlignment="1">
      <alignment/>
    </xf>
    <xf numFmtId="165" fontId="8" fillId="0" borderId="70" xfId="0" applyNumberFormat="1" applyFont="1" applyBorder="1" applyAlignment="1">
      <alignment/>
    </xf>
    <xf numFmtId="165" fontId="8" fillId="0" borderId="71" xfId="0" applyNumberFormat="1" applyFont="1" applyBorder="1" applyAlignment="1">
      <alignment/>
    </xf>
    <xf numFmtId="165" fontId="8" fillId="0" borderId="62" xfId="0" applyNumberFormat="1" applyFont="1" applyBorder="1" applyAlignment="1">
      <alignment/>
    </xf>
    <xf numFmtId="165" fontId="8" fillId="0" borderId="72" xfId="0" applyNumberFormat="1" applyFont="1" applyBorder="1" applyAlignment="1">
      <alignment/>
    </xf>
    <xf numFmtId="165" fontId="8" fillId="0" borderId="73" xfId="0" applyNumberFormat="1" applyFont="1" applyBorder="1" applyAlignment="1">
      <alignment/>
    </xf>
    <xf numFmtId="0" fontId="0" fillId="0" borderId="1" xfId="0" applyBorder="1" applyAlignment="1">
      <alignment/>
    </xf>
    <xf numFmtId="165" fontId="8" fillId="0" borderId="19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0" fontId="10" fillId="0" borderId="47" xfId="0" applyFont="1" applyFill="1" applyBorder="1" applyAlignment="1">
      <alignment horizontal="left" vertical="center"/>
    </xf>
    <xf numFmtId="37" fontId="7" fillId="0" borderId="26" xfId="0" applyNumberFormat="1" applyFont="1" applyFill="1" applyBorder="1" applyAlignment="1">
      <alignment horizontal="right"/>
    </xf>
    <xf numFmtId="37" fontId="7" fillId="0" borderId="30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3" fontId="7" fillId="0" borderId="34" xfId="0" applyNumberFormat="1" applyFont="1" applyFill="1" applyBorder="1" applyAlignment="1">
      <alignment horizontal="right"/>
    </xf>
    <xf numFmtId="166" fontId="8" fillId="0" borderId="30" xfId="0" applyNumberFormat="1" applyFont="1" applyFill="1" applyBorder="1" applyAlignment="1">
      <alignment/>
    </xf>
    <xf numFmtId="7" fontId="4" fillId="0" borderId="11" xfId="0" applyNumberFormat="1" applyFont="1" applyFill="1" applyBorder="1" applyAlignment="1">
      <alignment horizontal="right" vertical="top"/>
    </xf>
    <xf numFmtId="165" fontId="8" fillId="0" borderId="60" xfId="0" applyNumberFormat="1" applyFont="1" applyFill="1" applyBorder="1" applyAlignment="1">
      <alignment/>
    </xf>
    <xf numFmtId="165" fontId="8" fillId="0" borderId="3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65" fontId="8" fillId="0" borderId="59" xfId="0" applyNumberFormat="1" applyFont="1" applyFill="1" applyBorder="1" applyAlignment="1">
      <alignment/>
    </xf>
    <xf numFmtId="165" fontId="8" fillId="0" borderId="69" xfId="0" applyNumberFormat="1" applyFont="1" applyFill="1" applyBorder="1" applyAlignment="1">
      <alignment/>
    </xf>
    <xf numFmtId="165" fontId="8" fillId="0" borderId="31" xfId="0" applyNumberFormat="1" applyFont="1" applyFill="1" applyBorder="1" applyAlignment="1">
      <alignment/>
    </xf>
    <xf numFmtId="7" fontId="4" fillId="0" borderId="14" xfId="0" applyNumberFormat="1" applyFont="1" applyFill="1" applyBorder="1" applyAlignment="1">
      <alignment horizontal="right" vertical="top"/>
    </xf>
    <xf numFmtId="165" fontId="8" fillId="0" borderId="52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center"/>
    </xf>
    <xf numFmtId="37" fontId="3" fillId="0" borderId="26" xfId="0" applyNumberFormat="1" applyFont="1" applyFill="1" applyBorder="1" applyAlignment="1">
      <alignment horizontal="right"/>
    </xf>
    <xf numFmtId="37" fontId="3" fillId="0" borderId="30" xfId="0" applyNumberFormat="1" applyFont="1" applyFill="1" applyBorder="1" applyAlignment="1">
      <alignment horizontal="right"/>
    </xf>
    <xf numFmtId="37" fontId="3" fillId="0" borderId="34" xfId="0" applyNumberFormat="1" applyFont="1" applyFill="1" applyBorder="1" applyAlignment="1">
      <alignment horizontal="right"/>
    </xf>
    <xf numFmtId="5" fontId="4" fillId="0" borderId="6" xfId="0" applyNumberFormat="1" applyFont="1" applyFill="1" applyBorder="1" applyAlignment="1">
      <alignment horizontal="right"/>
    </xf>
    <xf numFmtId="7" fontId="4" fillId="0" borderId="11" xfId="0" applyNumberFormat="1" applyFont="1" applyFill="1" applyBorder="1" applyAlignment="1">
      <alignment/>
    </xf>
    <xf numFmtId="7" fontId="4" fillId="0" borderId="16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165" fontId="8" fillId="0" borderId="21" xfId="0" applyNumberFormat="1" applyFont="1" applyFill="1" applyBorder="1" applyAlignment="1">
      <alignment/>
    </xf>
    <xf numFmtId="7" fontId="12" fillId="0" borderId="60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165" fontId="8" fillId="0" borderId="9" xfId="0" applyNumberFormat="1" applyFont="1" applyFill="1" applyBorder="1" applyAlignment="1">
      <alignment/>
    </xf>
    <xf numFmtId="9" fontId="9" fillId="0" borderId="1" xfId="2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6" xfId="0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7" fontId="4" fillId="0" borderId="16" xfId="0" applyNumberFormat="1" applyFont="1" applyBorder="1" applyAlignment="1">
      <alignment horizontal="left" vertical="top" wrapText="1"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3" fontId="16" fillId="0" borderId="3" xfId="0" applyNumberFormat="1" applyFont="1" applyBorder="1" applyAlignment="1">
      <alignment horizontal="left" wrapText="1"/>
    </xf>
    <xf numFmtId="3" fontId="16" fillId="0" borderId="3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7" fontId="16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 wrapText="1"/>
    </xf>
    <xf numFmtId="7" fontId="4" fillId="0" borderId="0" xfId="0" applyNumberFormat="1" applyFont="1" applyBorder="1" applyAlignment="1">
      <alignment horizontal="left" vertical="top" wrapText="1"/>
    </xf>
    <xf numFmtId="7" fontId="4" fillId="0" borderId="1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9" fontId="9" fillId="0" borderId="47" xfId="2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5" fontId="8" fillId="0" borderId="17" xfId="0" applyNumberFormat="1" applyFont="1" applyBorder="1" applyAlignment="1">
      <alignment/>
    </xf>
    <xf numFmtId="165" fontId="8" fillId="0" borderId="74" xfId="0" applyNumberFormat="1" applyFont="1" applyBorder="1" applyAlignment="1">
      <alignment/>
    </xf>
    <xf numFmtId="165" fontId="8" fillId="0" borderId="75" xfId="0" applyNumberFormat="1" applyFont="1" applyBorder="1" applyAlignment="1">
      <alignment/>
    </xf>
    <xf numFmtId="165" fontId="8" fillId="0" borderId="75" xfId="0" applyNumberFormat="1" applyFont="1" applyFill="1" applyBorder="1" applyAlignment="1">
      <alignment/>
    </xf>
    <xf numFmtId="165" fontId="8" fillId="0" borderId="14" xfId="0" applyNumberFormat="1" applyFont="1" applyBorder="1" applyAlignment="1">
      <alignment/>
    </xf>
    <xf numFmtId="165" fontId="8" fillId="0" borderId="13" xfId="0" applyNumberFormat="1" applyFont="1" applyFill="1" applyBorder="1" applyAlignment="1">
      <alignment/>
    </xf>
    <xf numFmtId="0" fontId="9" fillId="0" borderId="76" xfId="0" applyFont="1" applyBorder="1" applyAlignment="1">
      <alignment horizontal="right"/>
    </xf>
    <xf numFmtId="9" fontId="9" fillId="0" borderId="76" xfId="20" applyFont="1" applyBorder="1" applyAlignment="1">
      <alignment horizontal="center" wrapText="1"/>
    </xf>
    <xf numFmtId="0" fontId="0" fillId="0" borderId="76" xfId="0" applyBorder="1" applyAlignment="1">
      <alignment horizontal="center"/>
    </xf>
    <xf numFmtId="0" fontId="0" fillId="0" borderId="76" xfId="0" applyBorder="1" applyAlignment="1">
      <alignment/>
    </xf>
    <xf numFmtId="9" fontId="9" fillId="0" borderId="49" xfId="20" applyFont="1" applyBorder="1" applyAlignment="1">
      <alignment horizontal="center" wrapText="1"/>
    </xf>
    <xf numFmtId="165" fontId="17" fillId="0" borderId="8" xfId="0" applyNumberFormat="1" applyFont="1" applyBorder="1" applyAlignment="1">
      <alignment horizontal="left" wrapText="1"/>
    </xf>
    <xf numFmtId="165" fontId="17" fillId="0" borderId="0" xfId="0" applyNumberFormat="1" applyFont="1" applyBorder="1" applyAlignment="1">
      <alignment wrapText="1"/>
    </xf>
    <xf numFmtId="165" fontId="17" fillId="0" borderId="0" xfId="0" applyNumberFormat="1" applyFont="1" applyBorder="1" applyAlignment="1">
      <alignment horizontal="left" wrapText="1"/>
    </xf>
    <xf numFmtId="9" fontId="9" fillId="0" borderId="19" xfId="20" applyFont="1" applyBorder="1" applyAlignment="1">
      <alignment horizontal="center" wrapText="1"/>
    </xf>
    <xf numFmtId="9" fontId="9" fillId="0" borderId="77" xfId="2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/>
    </xf>
    <xf numFmtId="7" fontId="4" fillId="0" borderId="22" xfId="0" applyNumberFormat="1" applyFont="1" applyBorder="1" applyAlignment="1">
      <alignment horizontal="right" vertical="top"/>
    </xf>
    <xf numFmtId="3" fontId="7" fillId="0" borderId="78" xfId="0" applyNumberFormat="1" applyFont="1" applyBorder="1" applyAlignment="1">
      <alignment horizontal="right"/>
    </xf>
    <xf numFmtId="166" fontId="8" fillId="0" borderId="43" xfId="0" applyNumberFormat="1" applyFont="1" applyBorder="1" applyAlignment="1">
      <alignment/>
    </xf>
    <xf numFmtId="165" fontId="8" fillId="0" borderId="79" xfId="0" applyNumberFormat="1" applyFont="1" applyBorder="1" applyAlignment="1">
      <alignment/>
    </xf>
    <xf numFmtId="7" fontId="4" fillId="0" borderId="80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/>
    </xf>
    <xf numFmtId="165" fontId="8" fillId="0" borderId="81" xfId="0" applyNumberFormat="1" applyFont="1" applyBorder="1" applyAlignment="1">
      <alignment/>
    </xf>
    <xf numFmtId="165" fontId="8" fillId="0" borderId="40" xfId="0" applyNumberFormat="1" applyFont="1" applyBorder="1" applyAlignment="1">
      <alignment/>
    </xf>
    <xf numFmtId="37" fontId="3" fillId="0" borderId="54" xfId="0" applyNumberFormat="1" applyFont="1" applyBorder="1" applyAlignment="1">
      <alignment horizontal="right"/>
    </xf>
    <xf numFmtId="37" fontId="3" fillId="0" borderId="3" xfId="0" applyNumberFormat="1" applyFont="1" applyBorder="1" applyAlignment="1">
      <alignment horizontal="right"/>
    </xf>
    <xf numFmtId="37" fontId="3" fillId="0" borderId="55" xfId="0" applyNumberFormat="1" applyFont="1" applyBorder="1" applyAlignment="1">
      <alignment horizontal="right"/>
    </xf>
    <xf numFmtId="5" fontId="4" fillId="0" borderId="8" xfId="0" applyNumberFormat="1" applyFont="1" applyBorder="1" applyAlignment="1">
      <alignment horizontal="right"/>
    </xf>
    <xf numFmtId="7" fontId="4" fillId="0" borderId="0" xfId="0" applyNumberFormat="1" applyFont="1" applyBorder="1" applyAlignment="1">
      <alignment horizontal="right" vertical="top"/>
    </xf>
    <xf numFmtId="7" fontId="4" fillId="0" borderId="1" xfId="0" applyNumberFormat="1" applyFont="1" applyBorder="1" applyAlignment="1">
      <alignment horizontal="right" vertical="top"/>
    </xf>
    <xf numFmtId="165" fontId="8" fillId="0" borderId="82" xfId="0" applyNumberFormat="1" applyFont="1" applyBorder="1" applyAlignment="1">
      <alignment/>
    </xf>
    <xf numFmtId="165" fontId="8" fillId="0" borderId="80" xfId="0" applyNumberFormat="1" applyFont="1" applyBorder="1" applyAlignment="1">
      <alignment/>
    </xf>
    <xf numFmtId="165" fontId="8" fillId="0" borderId="17" xfId="0" applyNumberFormat="1" applyFont="1" applyFill="1" applyBorder="1" applyAlignment="1">
      <alignment/>
    </xf>
    <xf numFmtId="165" fontId="8" fillId="0" borderId="83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65" fontId="8" fillId="0" borderId="18" xfId="0" applyNumberFormat="1" applyFont="1" applyFill="1" applyBorder="1" applyAlignment="1">
      <alignment/>
    </xf>
    <xf numFmtId="7" fontId="10" fillId="0" borderId="47" xfId="0" applyNumberFormat="1" applyFont="1" applyFill="1" applyBorder="1" applyAlignment="1" quotePrefix="1">
      <alignment horizontal="left" vertical="center"/>
    </xf>
    <xf numFmtId="166" fontId="8" fillId="0" borderId="31" xfId="0" applyNumberFormat="1" applyFont="1" applyBorder="1" applyAlignment="1">
      <alignment/>
    </xf>
    <xf numFmtId="7" fontId="12" fillId="0" borderId="69" xfId="0" applyNumberFormat="1" applyFont="1" applyBorder="1" applyAlignment="1">
      <alignment horizontal="right" vertical="top"/>
    </xf>
    <xf numFmtId="165" fontId="8" fillId="0" borderId="84" xfId="0" applyNumberFormat="1" applyFont="1" applyBorder="1" applyAlignment="1">
      <alignment/>
    </xf>
    <xf numFmtId="9" fontId="9" fillId="0" borderId="21" xfId="20" applyFont="1" applyBorder="1" applyAlignment="1">
      <alignment horizontal="center" wrapText="1"/>
    </xf>
    <xf numFmtId="165" fontId="8" fillId="0" borderId="85" xfId="0" applyNumberFormat="1" applyFont="1" applyBorder="1" applyAlignment="1">
      <alignment/>
    </xf>
    <xf numFmtId="9" fontId="9" fillId="0" borderId="86" xfId="2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3" fontId="7" fillId="0" borderId="32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/>
    </xf>
    <xf numFmtId="7" fontId="4" fillId="0" borderId="13" xfId="0" applyNumberFormat="1" applyFont="1" applyBorder="1" applyAlignment="1">
      <alignment vertical="top"/>
    </xf>
    <xf numFmtId="7" fontId="10" fillId="0" borderId="18" xfId="0" applyNumberFormat="1" applyFont="1" applyFill="1" applyBorder="1" applyAlignment="1" quotePrefix="1">
      <alignment horizontal="center"/>
    </xf>
    <xf numFmtId="9" fontId="9" fillId="0" borderId="20" xfId="20" applyFont="1" applyBorder="1" applyAlignment="1">
      <alignment horizontal="center" wrapText="1"/>
    </xf>
    <xf numFmtId="165" fontId="8" fillId="0" borderId="87" xfId="0" applyNumberFormat="1" applyFont="1" applyBorder="1" applyAlignment="1">
      <alignment/>
    </xf>
    <xf numFmtId="9" fontId="9" fillId="0" borderId="88" xfId="2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3" fontId="7" fillId="0" borderId="89" xfId="0" applyNumberFormat="1" applyFont="1" applyBorder="1" applyAlignment="1">
      <alignment horizontal="right"/>
    </xf>
    <xf numFmtId="166" fontId="8" fillId="0" borderId="58" xfId="0" applyNumberFormat="1" applyFont="1" applyBorder="1" applyAlignment="1">
      <alignment/>
    </xf>
    <xf numFmtId="7" fontId="12" fillId="0" borderId="72" xfId="0" applyNumberFormat="1" applyFont="1" applyBorder="1" applyAlignment="1">
      <alignment horizontal="right" vertical="top"/>
    </xf>
    <xf numFmtId="165" fontId="8" fillId="0" borderId="90" xfId="0" applyNumberFormat="1" applyFont="1" applyBorder="1" applyAlignment="1">
      <alignment/>
    </xf>
    <xf numFmtId="7" fontId="2" fillId="0" borderId="18" xfId="0" applyNumberFormat="1" applyFont="1" applyFill="1" applyBorder="1" applyAlignment="1" quotePrefix="1">
      <alignment horizontal="center"/>
    </xf>
    <xf numFmtId="37" fontId="3" fillId="0" borderId="57" xfId="0" applyNumberFormat="1" applyFont="1" applyBorder="1" applyAlignment="1">
      <alignment horizontal="right"/>
    </xf>
    <xf numFmtId="37" fontId="3" fillId="0" borderId="58" xfId="0" applyNumberFormat="1" applyFont="1" applyBorder="1" applyAlignment="1">
      <alignment horizontal="right"/>
    </xf>
    <xf numFmtId="37" fontId="3" fillId="0" borderId="89" xfId="0" applyNumberFormat="1" applyFont="1" applyBorder="1" applyAlignment="1">
      <alignment horizontal="right"/>
    </xf>
    <xf numFmtId="5" fontId="4" fillId="0" borderId="91" xfId="0" applyNumberFormat="1" applyFont="1" applyBorder="1" applyAlignment="1">
      <alignment horizontal="right"/>
    </xf>
    <xf numFmtId="7" fontId="4" fillId="0" borderId="92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center"/>
    </xf>
    <xf numFmtId="0" fontId="0" fillId="0" borderId="23" xfId="0" applyBorder="1" applyAlignment="1">
      <alignment/>
    </xf>
    <xf numFmtId="7" fontId="4" fillId="0" borderId="9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9" fontId="9" fillId="2" borderId="19" xfId="20" applyFont="1" applyFill="1" applyBorder="1" applyAlignment="1">
      <alignment horizontal="center" wrapText="1"/>
    </xf>
    <xf numFmtId="9" fontId="9" fillId="2" borderId="1" xfId="20" applyFont="1" applyFill="1" applyBorder="1" applyAlignment="1">
      <alignment horizontal="center" wrapText="1"/>
    </xf>
    <xf numFmtId="9" fontId="9" fillId="2" borderId="21" xfId="20" applyFont="1" applyFill="1" applyBorder="1" applyAlignment="1">
      <alignment horizontal="center" wrapText="1"/>
    </xf>
    <xf numFmtId="9" fontId="9" fillId="2" borderId="20" xfId="2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9" fillId="3" borderId="1" xfId="0" applyFont="1" applyFill="1" applyBorder="1" applyAlignment="1">
      <alignment horizontal="right"/>
    </xf>
    <xf numFmtId="9" fontId="9" fillId="3" borderId="19" xfId="20" applyFont="1" applyFill="1" applyBorder="1" applyAlignment="1">
      <alignment horizontal="center" wrapText="1"/>
    </xf>
    <xf numFmtId="9" fontId="9" fillId="3" borderId="1" xfId="2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4" fillId="0" borderId="0" xfId="0" applyFont="1" applyAlignment="1">
      <alignment/>
    </xf>
    <xf numFmtId="9" fontId="8" fillId="0" borderId="0" xfId="0" applyNumberFormat="1" applyFont="1" applyAlignment="1">
      <alignment/>
    </xf>
    <xf numFmtId="0" fontId="0" fillId="0" borderId="55" xfId="0" applyBorder="1" applyAlignment="1">
      <alignment/>
    </xf>
    <xf numFmtId="9" fontId="8" fillId="0" borderId="55" xfId="0" applyNumberFormat="1" applyFont="1" applyBorder="1" applyAlignment="1">
      <alignment/>
    </xf>
    <xf numFmtId="165" fontId="14" fillId="0" borderId="9" xfId="0" applyNumberFormat="1" applyFont="1" applyBorder="1" applyAlignment="1">
      <alignment/>
    </xf>
    <xf numFmtId="0" fontId="0" fillId="0" borderId="32" xfId="0" applyBorder="1" applyAlignment="1">
      <alignment/>
    </xf>
    <xf numFmtId="9" fontId="14" fillId="0" borderId="9" xfId="0" applyNumberFormat="1" applyFont="1" applyBorder="1" applyAlignment="1">
      <alignment/>
    </xf>
    <xf numFmtId="9" fontId="8" fillId="0" borderId="32" xfId="0" applyNumberFormat="1" applyFont="1" applyBorder="1" applyAlignment="1">
      <alignment/>
    </xf>
    <xf numFmtId="0" fontId="14" fillId="0" borderId="32" xfId="0" applyFont="1" applyBorder="1" applyAlignment="1">
      <alignment/>
    </xf>
    <xf numFmtId="9" fontId="14" fillId="0" borderId="32" xfId="0" applyNumberFormat="1" applyFont="1" applyBorder="1" applyAlignment="1">
      <alignment/>
    </xf>
    <xf numFmtId="0" fontId="9" fillId="0" borderId="55" xfId="0" applyFont="1" applyBorder="1" applyAlignment="1">
      <alignment horizontal="left" wrapText="1"/>
    </xf>
    <xf numFmtId="0" fontId="13" fillId="0" borderId="93" xfId="0" applyFont="1" applyBorder="1" applyAlignment="1">
      <alignment horizontal="right" wrapText="1"/>
    </xf>
    <xf numFmtId="0" fontId="0" fillId="0" borderId="76" xfId="0" applyBorder="1" applyAlignment="1">
      <alignment wrapText="1"/>
    </xf>
    <xf numFmtId="0" fontId="1" fillId="0" borderId="76" xfId="0" applyFont="1" applyBorder="1" applyAlignment="1">
      <alignment horizontal="center" wrapText="1"/>
    </xf>
    <xf numFmtId="0" fontId="1" fillId="0" borderId="86" xfId="0" applyFont="1" applyBorder="1" applyAlignment="1">
      <alignment horizontal="center" wrapText="1"/>
    </xf>
    <xf numFmtId="0" fontId="14" fillId="0" borderId="94" xfId="0" applyFont="1" applyBorder="1" applyAlignment="1">
      <alignment wrapText="1"/>
    </xf>
    <xf numFmtId="165" fontId="14" fillId="0" borderId="95" xfId="0" applyNumberFormat="1" applyFont="1" applyBorder="1" applyAlignment="1">
      <alignment/>
    </xf>
    <xf numFmtId="0" fontId="0" fillId="0" borderId="94" xfId="0" applyBorder="1" applyAlignment="1">
      <alignment/>
    </xf>
    <xf numFmtId="165" fontId="14" fillId="0" borderId="94" xfId="0" applyNumberFormat="1" applyFont="1" applyBorder="1" applyAlignment="1">
      <alignment/>
    </xf>
    <xf numFmtId="0" fontId="9" fillId="0" borderId="76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4" fillId="0" borderId="96" xfId="0" applyFont="1" applyBorder="1" applyAlignment="1">
      <alignment wrapText="1"/>
    </xf>
    <xf numFmtId="0" fontId="1" fillId="0" borderId="55" xfId="0" applyFont="1" applyBorder="1" applyAlignment="1">
      <alignment horizontal="right" wrapText="1"/>
    </xf>
    <xf numFmtId="9" fontId="8" fillId="0" borderId="97" xfId="0" applyNumberFormat="1" applyFont="1" applyBorder="1" applyAlignment="1">
      <alignment/>
    </xf>
    <xf numFmtId="9" fontId="8" fillId="0" borderId="93" xfId="0" applyNumberFormat="1" applyFont="1" applyBorder="1" applyAlignment="1">
      <alignment/>
    </xf>
    <xf numFmtId="9" fontId="15" fillId="0" borderId="93" xfId="0" applyNumberFormat="1" applyFont="1" applyBorder="1" applyAlignment="1">
      <alignment/>
    </xf>
    <xf numFmtId="0" fontId="14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" fillId="0" borderId="55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9" fontId="9" fillId="0" borderId="47" xfId="2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32.8515625" style="0" customWidth="1"/>
    <col min="2" max="2" width="9.140625" style="326" customWidth="1"/>
    <col min="3" max="3" width="11.00390625" style="0" customWidth="1"/>
    <col min="4" max="5" width="8.8515625" style="0" customWidth="1"/>
    <col min="6" max="6" width="9.421875" style="0" customWidth="1"/>
    <col min="7" max="7" width="8.8515625" style="0" customWidth="1"/>
    <col min="8" max="8" width="12.140625" style="0" customWidth="1"/>
    <col min="9" max="10" width="8.8515625" style="0" customWidth="1"/>
    <col min="11" max="11" width="9.421875" style="0" customWidth="1"/>
    <col min="12" max="16384" width="8.8515625" style="0" customWidth="1"/>
  </cols>
  <sheetData>
    <row r="1" spans="1:11" ht="49.5" customHeight="1">
      <c r="A1" s="354"/>
      <c r="B1" s="353"/>
      <c r="C1" s="357" t="s">
        <v>110</v>
      </c>
      <c r="D1" s="358"/>
      <c r="E1" s="358"/>
      <c r="F1" s="358"/>
      <c r="G1" s="358"/>
      <c r="H1" s="353"/>
      <c r="I1" s="353"/>
      <c r="J1" s="353"/>
      <c r="K1" s="353"/>
    </row>
    <row r="2" spans="1:11" ht="39.75" customHeight="1">
      <c r="A2" s="328"/>
      <c r="B2" s="355" t="s">
        <v>49</v>
      </c>
      <c r="C2" s="356"/>
      <c r="D2" s="356"/>
      <c r="E2" s="356"/>
      <c r="F2" s="356"/>
      <c r="G2" s="356"/>
      <c r="H2" s="356"/>
      <c r="I2" s="356"/>
      <c r="J2" s="356"/>
      <c r="K2" s="356"/>
    </row>
    <row r="3" spans="1:11" s="183" customFormat="1" ht="70.5" customHeight="1" thickBot="1">
      <c r="A3" s="338"/>
      <c r="B3" s="339" t="s">
        <v>25</v>
      </c>
      <c r="C3" s="339" t="s">
        <v>27</v>
      </c>
      <c r="D3" s="339" t="s">
        <v>29</v>
      </c>
      <c r="E3" s="339" t="s">
        <v>28</v>
      </c>
      <c r="F3" s="345" t="s">
        <v>26</v>
      </c>
      <c r="G3" s="340" t="s">
        <v>73</v>
      </c>
      <c r="H3" s="339" t="s">
        <v>31</v>
      </c>
      <c r="I3" s="339" t="s">
        <v>32</v>
      </c>
      <c r="J3" s="339" t="s">
        <v>33</v>
      </c>
      <c r="K3" s="345" t="s">
        <v>30</v>
      </c>
    </row>
    <row r="4" spans="1:11" ht="12.75">
      <c r="A4" s="341" t="s">
        <v>36</v>
      </c>
      <c r="B4" s="342">
        <f>'FPLvsSSS-AllFams&amp;Counties'!B2</f>
        <v>9214</v>
      </c>
      <c r="C4" s="344">
        <f>'FPLvsSSS-AllFams&amp;Counties'!C2</f>
        <v>12207</v>
      </c>
      <c r="D4" s="344">
        <f>'FPLvsSSS-AllFams&amp;Counties'!G2</f>
        <v>14269</v>
      </c>
      <c r="E4" s="344">
        <f>'FPLvsSSS-AllFams&amp;Counties'!Q2</f>
        <v>18022</v>
      </c>
      <c r="F4" s="343"/>
      <c r="G4" s="342">
        <f>'FPLvsSSS-AllFams&amp;Counties'!AK2</f>
        <v>11859</v>
      </c>
      <c r="H4" s="344">
        <f>'FPLvsSSS-AllFams&amp;Counties'!AL2</f>
        <v>14255</v>
      </c>
      <c r="I4" s="344">
        <f>'FPLvsSSS-AllFams&amp;Counties'!AP2</f>
        <v>17960</v>
      </c>
      <c r="J4" s="344">
        <f>'FPLvsSSS-AllFams&amp;Counties'!AZ2</f>
        <v>21135</v>
      </c>
      <c r="K4" s="344"/>
    </row>
    <row r="5" spans="1:7" ht="25.5">
      <c r="A5" s="347" t="s">
        <v>35</v>
      </c>
      <c r="B5" s="330"/>
      <c r="G5" s="60"/>
    </row>
    <row r="6" spans="1:7" ht="12.75">
      <c r="A6" s="352"/>
      <c r="B6" s="330"/>
      <c r="G6" s="60"/>
    </row>
    <row r="7" spans="1:7" s="328" customFormat="1" ht="14.25">
      <c r="A7" s="336" t="s">
        <v>22</v>
      </c>
      <c r="B7" s="334"/>
      <c r="G7" s="331"/>
    </row>
    <row r="8" spans="1:11" ht="30.75">
      <c r="A8" s="337" t="s">
        <v>39</v>
      </c>
      <c r="B8" s="349">
        <f>'FPLvsSSS-AllFams&amp;Counties'!B103</f>
        <v>1.7769444881008278</v>
      </c>
      <c r="C8" s="350">
        <f>'FPLvsSSS-AllFams&amp;Counties'!F112</f>
        <v>2.1642310367497</v>
      </c>
      <c r="D8" s="350">
        <f>'FPLvsSSS-AllFams&amp;Counties'!P112</f>
        <v>2.311352601248703</v>
      </c>
      <c r="E8" s="350">
        <f>'FPLvsSSS-AllFams&amp;Counties'!AJ112</f>
        <v>2.4963693677548795</v>
      </c>
      <c r="F8" s="351">
        <f>'FPLvsSSS-AllFams&amp;Counties'!B112</f>
        <v>2.402877573958336</v>
      </c>
      <c r="G8" s="349">
        <f>'FPLvsSSS-AllFams&amp;Counties'!AK103</f>
        <v>2.014946612882435</v>
      </c>
      <c r="H8" s="350">
        <f>'FPLvsSSS-AllFams&amp;Counties'!F113</f>
        <v>2.309114024936067</v>
      </c>
      <c r="I8" s="350">
        <f>'FPLvsSSS-AllFams&amp;Counties'!P113</f>
        <v>2.178885048608721</v>
      </c>
      <c r="J8" s="350">
        <f>'FPLvsSSS-AllFams&amp;Counties'!AJ113</f>
        <v>2.3804944693117616</v>
      </c>
      <c r="K8" s="351">
        <f>'FPLvsSSS-AllFams&amp;Counties'!B113</f>
        <v>2.3127998815313737</v>
      </c>
    </row>
    <row r="9" spans="1:7" ht="39">
      <c r="A9" s="346" t="s">
        <v>37</v>
      </c>
      <c r="B9" s="332">
        <f>'FPLvsSSS-AllFams&amp;Counties'!B104</f>
        <v>2.201811216273544</v>
      </c>
      <c r="F9" s="327" t="s">
        <v>86</v>
      </c>
      <c r="G9" s="332">
        <f>'FPLvsSSS-AllFams&amp;Counties'!AK104</f>
        <v>2.3667157708799444</v>
      </c>
    </row>
    <row r="10" spans="1:7" ht="26.25">
      <c r="A10" s="346" t="s">
        <v>41</v>
      </c>
      <c r="B10" s="332">
        <f>'FPLvsSSS-AllFams&amp;Counties'!B105</f>
        <v>1.544540769060338</v>
      </c>
      <c r="F10" s="327" t="s">
        <v>86</v>
      </c>
      <c r="G10" s="332">
        <f>'FPLvsSSS-AllFams&amp;Counties'!AK105</f>
        <v>1.657689223593775</v>
      </c>
    </row>
    <row r="11" spans="1:7" ht="15">
      <c r="A11" s="346"/>
      <c r="B11" s="332"/>
      <c r="F11" s="327"/>
      <c r="G11" s="332"/>
    </row>
    <row r="12" spans="1:7" s="328" customFormat="1" ht="15">
      <c r="A12" s="336" t="s">
        <v>23</v>
      </c>
      <c r="B12" s="335" t="s">
        <v>86</v>
      </c>
      <c r="F12" s="329" t="s">
        <v>86</v>
      </c>
      <c r="G12" s="333" t="s">
        <v>86</v>
      </c>
    </row>
    <row r="13" spans="1:11" ht="30.75">
      <c r="A13" s="337" t="s">
        <v>38</v>
      </c>
      <c r="B13" s="349">
        <f>'FPLvsSSS-AllFams&amp;Counties'!B107</f>
        <v>1.4901957943232917</v>
      </c>
      <c r="C13" s="350">
        <f>'FPLvsSSS-AllFams&amp;Counties'!F114</f>
        <v>1.772385588662822</v>
      </c>
      <c r="D13" s="350">
        <f>'FPLvsSSS-AllFams&amp;Counties'!P114</f>
        <v>1.9209160227840734</v>
      </c>
      <c r="E13" s="350">
        <f>'FPLvsSSS-AllFams&amp;Counties'!AJ114</f>
        <v>2.0511602855712256</v>
      </c>
      <c r="F13" s="351">
        <f>'FPLvsSSS-AllFams&amp;Counties'!B114</f>
        <v>1.9800561262916625</v>
      </c>
      <c r="G13" s="349">
        <f>'FPLvsSSS-AllFams&amp;Counties'!AK107</f>
        <v>1.8041066137521027</v>
      </c>
      <c r="H13" s="350">
        <f>'FPLvsSSS-AllFams&amp;Counties'!F115</f>
        <v>2.0199968186544894</v>
      </c>
      <c r="I13" s="350">
        <f>'FPLvsSSS-AllFams&amp;Counties'!P115</f>
        <v>1.8956790886762995</v>
      </c>
      <c r="J13" s="350">
        <f>'FPLvsSSS-AllFams&amp;Counties'!AJ115</f>
        <v>2.018027535505508</v>
      </c>
      <c r="K13" s="351">
        <f>'FPLvsSSS-AllFams&amp;Counties'!B115</f>
        <v>1.982274378573268</v>
      </c>
    </row>
    <row r="14" spans="1:7" ht="15">
      <c r="A14" s="346" t="s">
        <v>40</v>
      </c>
      <c r="B14" s="332">
        <f>'FPLvsSSS-AllFams&amp;Counties'!B108</f>
        <v>1.7215196424895334</v>
      </c>
      <c r="C14" s="327" t="s">
        <v>86</v>
      </c>
      <c r="F14" s="327" t="s">
        <v>86</v>
      </c>
      <c r="G14" s="332">
        <f>'FPLvsSSS-AllFams&amp;Counties'!AK108</f>
        <v>1.993463807308633</v>
      </c>
    </row>
    <row r="15" spans="1:11" ht="64.5">
      <c r="A15" s="348" t="s">
        <v>43</v>
      </c>
      <c r="B15" s="335">
        <f>'FPLvsSSS-AllFams&amp;Counties'!B109</f>
        <v>1.4274268528160032</v>
      </c>
      <c r="C15" s="329" t="s">
        <v>86</v>
      </c>
      <c r="D15" s="328"/>
      <c r="E15" s="328"/>
      <c r="F15" s="329" t="s">
        <v>86</v>
      </c>
      <c r="G15" s="335" t="s">
        <v>42</v>
      </c>
      <c r="H15" s="328"/>
      <c r="I15" s="328"/>
      <c r="J15" s="328"/>
      <c r="K15" s="328"/>
    </row>
  </sheetData>
  <mergeCells count="2">
    <mergeCell ref="B2:K2"/>
    <mergeCell ref="C1:G1"/>
  </mergeCells>
  <printOptions/>
  <pageMargins left="1" right="1" top="1.5" bottom="1" header="1" footer="1"/>
  <pageSetup fitToHeight="1" fitToWidth="1" horizontalDpi="600" verticalDpi="600" orientation="landscape" scale="91" r:id="rId1"/>
  <headerFooter alignWithMargins="0">
    <oddHeader>&amp;L&amp;C&amp;RExhibit No. ____
(CME-8)             .</oddHeader>
    <oddFooter>&amp;CPrepared for Utilities and Transportation Workshop, September 2005, by Dr. Diana Pearce, pearce@u.washington.edu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T477"/>
  <sheetViews>
    <sheetView workbookViewId="0" topLeftCell="L84">
      <pane xSplit="4500" ySplit="1320" topLeftCell="A76" activePane="bottomRight" state="split"/>
      <selection pane="topLeft" activeCell="U84" sqref="U84"/>
      <selection pane="topRight" activeCell="G2" sqref="G2"/>
      <selection pane="bottomLeft" activeCell="B114" sqref="B114"/>
      <selection pane="bottomRight" activeCell="E23" sqref="E23"/>
    </sheetView>
  </sheetViews>
  <sheetFormatPr defaultColWidth="9.140625" defaultRowHeight="12.75"/>
  <cols>
    <col min="1" max="1" width="64.28125" style="217" customWidth="1"/>
    <col min="2" max="3" width="9.28125" style="70" customWidth="1"/>
    <col min="4" max="4" width="10.28125" style="0" customWidth="1"/>
    <col min="5" max="5" width="9.28125" style="0" customWidth="1"/>
    <col min="6" max="6" width="9.28125" style="213" customWidth="1"/>
    <col min="7" max="7" width="9.28125" style="70" customWidth="1"/>
    <col min="8" max="8" width="10.28125" style="0" customWidth="1"/>
    <col min="9" max="10" width="9.28125" style="0" customWidth="1"/>
    <col min="11" max="11" width="10.28125" style="0" customWidth="1"/>
    <col min="12" max="12" width="10.28125" style="209" customWidth="1"/>
    <col min="13" max="13" width="10.28125" style="0" customWidth="1"/>
    <col min="14" max="16" width="9.28125" style="0" customWidth="1"/>
    <col min="17" max="17" width="9.28125" style="70" customWidth="1"/>
    <col min="18" max="18" width="10.28125" style="0" customWidth="1"/>
    <col min="19" max="20" width="9.28125" style="0" customWidth="1"/>
    <col min="21" max="23" width="10.28125" style="0" customWidth="1"/>
    <col min="24" max="26" width="9.28125" style="0" customWidth="1"/>
    <col min="27" max="32" width="10.28125" style="0" customWidth="1"/>
    <col min="33" max="36" width="9.28125" style="0" customWidth="1"/>
    <col min="37" max="37" width="9.28125" style="60" customWidth="1"/>
    <col min="38" max="41" width="9.28125" style="0" customWidth="1"/>
    <col min="42" max="42" width="9.28125" style="70" customWidth="1"/>
    <col min="43" max="43" width="10.28125" style="0" customWidth="1"/>
    <col min="44" max="45" width="9.28125" style="0" customWidth="1"/>
    <col min="46" max="46" width="10.28125" style="0" customWidth="1"/>
    <col min="47" max="47" width="10.140625" style="209" customWidth="1"/>
    <col min="48" max="48" width="10.28125" style="0" customWidth="1"/>
    <col min="49" max="51" width="9.28125" style="0" customWidth="1"/>
    <col min="52" max="52" width="9.28125" style="70" customWidth="1"/>
    <col min="53" max="53" width="10.28125" style="0" customWidth="1"/>
    <col min="54" max="55" width="9.28125" style="0" customWidth="1"/>
    <col min="56" max="58" width="10.28125" style="0" customWidth="1"/>
    <col min="59" max="61" width="9.28125" style="0" customWidth="1"/>
    <col min="62" max="62" width="9.8515625" style="0" customWidth="1"/>
    <col min="63" max="63" width="10.7109375" style="0" customWidth="1"/>
    <col min="64" max="67" width="10.28125" style="0" customWidth="1"/>
    <col min="68" max="70" width="9.28125" style="0" customWidth="1"/>
    <col min="71" max="71" width="9.28125" style="61" customWidth="1"/>
    <col min="72" max="72" width="8.7109375" style="0" customWidth="1"/>
    <col min="73" max="16384" width="8.8515625" style="0" customWidth="1"/>
  </cols>
  <sheetData>
    <row r="2" spans="1:71" ht="15.75" thickBot="1">
      <c r="A2" s="218" t="s">
        <v>48</v>
      </c>
      <c r="B2" s="184">
        <v>9214</v>
      </c>
      <c r="C2" s="172">
        <v>12207</v>
      </c>
      <c r="D2" s="172">
        <v>12207</v>
      </c>
      <c r="E2" s="172">
        <v>12207</v>
      </c>
      <c r="F2" s="184">
        <v>12207</v>
      </c>
      <c r="G2" s="214">
        <v>14269</v>
      </c>
      <c r="H2" s="214">
        <v>14269</v>
      </c>
      <c r="I2" s="214">
        <v>14269</v>
      </c>
      <c r="J2" s="214">
        <v>14269</v>
      </c>
      <c r="K2" s="214">
        <v>14269</v>
      </c>
      <c r="L2" s="214">
        <v>14269</v>
      </c>
      <c r="M2" s="214">
        <v>14269</v>
      </c>
      <c r="N2" s="214">
        <v>14269</v>
      </c>
      <c r="O2" s="214">
        <v>14269</v>
      </c>
      <c r="P2" s="278">
        <v>14269</v>
      </c>
      <c r="Q2" s="214">
        <v>18022</v>
      </c>
      <c r="R2" s="214">
        <v>18022</v>
      </c>
      <c r="S2" s="214">
        <v>18022</v>
      </c>
      <c r="T2" s="214">
        <v>18022</v>
      </c>
      <c r="U2" s="214">
        <v>18022</v>
      </c>
      <c r="V2" s="214">
        <v>18022</v>
      </c>
      <c r="W2" s="214">
        <v>18022</v>
      </c>
      <c r="X2" s="214">
        <v>18022</v>
      </c>
      <c r="Y2" s="214">
        <v>18022</v>
      </c>
      <c r="Z2" s="214">
        <v>18022</v>
      </c>
      <c r="AA2" s="214">
        <v>18022</v>
      </c>
      <c r="AB2" s="214">
        <v>18022</v>
      </c>
      <c r="AC2" s="214">
        <v>18022</v>
      </c>
      <c r="AD2" s="214">
        <v>18022</v>
      </c>
      <c r="AE2" s="214">
        <v>18022</v>
      </c>
      <c r="AF2" s="214">
        <v>18022</v>
      </c>
      <c r="AG2" s="214">
        <v>18022</v>
      </c>
      <c r="AH2" s="214">
        <v>18022</v>
      </c>
      <c r="AI2" s="214">
        <v>18022</v>
      </c>
      <c r="AJ2" s="278">
        <v>18022</v>
      </c>
      <c r="AK2" s="214">
        <v>11859</v>
      </c>
      <c r="AL2" s="281">
        <v>14255</v>
      </c>
      <c r="AM2" s="214">
        <v>14255</v>
      </c>
      <c r="AN2" s="214">
        <v>14255</v>
      </c>
      <c r="AO2" s="278">
        <v>14255</v>
      </c>
      <c r="AP2" s="214">
        <v>17960</v>
      </c>
      <c r="AQ2" s="214">
        <v>17960</v>
      </c>
      <c r="AR2" s="214">
        <v>17960</v>
      </c>
      <c r="AS2" s="214">
        <v>17960</v>
      </c>
      <c r="AT2" s="214">
        <v>17960</v>
      </c>
      <c r="AU2" s="214">
        <v>17960</v>
      </c>
      <c r="AV2" s="214">
        <v>17960</v>
      </c>
      <c r="AW2" s="214">
        <v>17960</v>
      </c>
      <c r="AX2" s="214">
        <v>17960</v>
      </c>
      <c r="AY2" s="278">
        <v>17960</v>
      </c>
      <c r="AZ2" s="214">
        <v>21135</v>
      </c>
      <c r="BA2" s="214">
        <v>21135</v>
      </c>
      <c r="BB2" s="214">
        <v>21135</v>
      </c>
      <c r="BC2" s="214">
        <v>21135</v>
      </c>
      <c r="BD2" s="214">
        <v>21135</v>
      </c>
      <c r="BE2" s="214">
        <v>21135</v>
      </c>
      <c r="BF2" s="214">
        <v>21135</v>
      </c>
      <c r="BG2" s="214">
        <v>21135</v>
      </c>
      <c r="BH2" s="214">
        <v>21135</v>
      </c>
      <c r="BI2" s="214">
        <v>21135</v>
      </c>
      <c r="BJ2" s="214">
        <v>21135</v>
      </c>
      <c r="BK2" s="214">
        <v>21135</v>
      </c>
      <c r="BL2" s="214">
        <v>21135</v>
      </c>
      <c r="BM2" s="214">
        <v>21135</v>
      </c>
      <c r="BN2" s="214">
        <v>21135</v>
      </c>
      <c r="BO2" s="214">
        <v>21135</v>
      </c>
      <c r="BP2" s="214">
        <v>21135</v>
      </c>
      <c r="BQ2" s="214">
        <v>21135</v>
      </c>
      <c r="BR2" s="214">
        <v>21135</v>
      </c>
      <c r="BS2" s="214">
        <v>21135</v>
      </c>
    </row>
    <row r="3" spans="1:71" s="27" customFormat="1" ht="12.75" customHeight="1" thickBot="1">
      <c r="A3" s="219" t="s">
        <v>49</v>
      </c>
      <c r="B3" s="129" t="s">
        <v>69</v>
      </c>
      <c r="C3" s="129" t="s">
        <v>70</v>
      </c>
      <c r="D3" s="127"/>
      <c r="E3" s="127"/>
      <c r="F3" s="127"/>
      <c r="G3" s="129" t="s">
        <v>71</v>
      </c>
      <c r="H3" s="127"/>
      <c r="I3" s="127"/>
      <c r="J3" s="127"/>
      <c r="K3" s="127"/>
      <c r="L3" s="187"/>
      <c r="M3" s="127"/>
      <c r="N3" s="127"/>
      <c r="O3" s="127"/>
      <c r="P3" s="127"/>
      <c r="Q3" s="129" t="s">
        <v>72</v>
      </c>
      <c r="R3" s="126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5" t="s">
        <v>73</v>
      </c>
      <c r="AL3" s="282" t="s">
        <v>74</v>
      </c>
      <c r="AM3" s="127"/>
      <c r="AN3" s="127"/>
      <c r="AO3" s="127"/>
      <c r="AP3" s="130" t="s">
        <v>75</v>
      </c>
      <c r="AQ3" s="127"/>
      <c r="AR3" s="127"/>
      <c r="AS3" s="127"/>
      <c r="AT3" s="127"/>
      <c r="AU3" s="187"/>
      <c r="AV3" s="127"/>
      <c r="AW3" s="127"/>
      <c r="AX3" s="127"/>
      <c r="AY3" s="127"/>
      <c r="AZ3" s="129" t="s">
        <v>76</v>
      </c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8"/>
    </row>
    <row r="4" spans="1:71" s="31" customFormat="1" ht="12.75" customHeight="1">
      <c r="A4" s="220"/>
      <c r="B4" s="111"/>
      <c r="C4" s="114"/>
      <c r="D4" s="110"/>
      <c r="E4" s="110"/>
      <c r="F4" s="110"/>
      <c r="G4" s="114"/>
      <c r="H4" s="110"/>
      <c r="I4" s="110"/>
      <c r="J4" s="110"/>
      <c r="K4" s="110"/>
      <c r="L4" s="110"/>
      <c r="M4" s="110"/>
      <c r="N4" s="110"/>
      <c r="O4" s="110"/>
      <c r="P4" s="110"/>
      <c r="Q4" s="111" t="s">
        <v>77</v>
      </c>
      <c r="R4" s="112" t="s">
        <v>77</v>
      </c>
      <c r="S4" s="112" t="s">
        <v>77</v>
      </c>
      <c r="T4" s="112" t="s">
        <v>77</v>
      </c>
      <c r="U4" s="112" t="s">
        <v>77</v>
      </c>
      <c r="V4" s="112" t="s">
        <v>77</v>
      </c>
      <c r="W4" s="112" t="s">
        <v>77</v>
      </c>
      <c r="X4" s="112" t="s">
        <v>77</v>
      </c>
      <c r="Y4" s="112" t="s">
        <v>77</v>
      </c>
      <c r="Z4" s="112" t="s">
        <v>77</v>
      </c>
      <c r="AA4" s="112" t="s">
        <v>77</v>
      </c>
      <c r="AB4" s="112" t="s">
        <v>77</v>
      </c>
      <c r="AC4" s="112" t="s">
        <v>77</v>
      </c>
      <c r="AD4" s="110" t="s">
        <v>77</v>
      </c>
      <c r="AE4" s="110" t="s">
        <v>77</v>
      </c>
      <c r="AF4" s="110" t="s">
        <v>77</v>
      </c>
      <c r="AG4" s="112" t="s">
        <v>77</v>
      </c>
      <c r="AH4" s="112" t="s">
        <v>77</v>
      </c>
      <c r="AI4" s="112" t="s">
        <v>77</v>
      </c>
      <c r="AJ4" s="112" t="s">
        <v>77</v>
      </c>
      <c r="AK4" s="113"/>
      <c r="AL4" s="110"/>
      <c r="AM4" s="110"/>
      <c r="AN4" s="110"/>
      <c r="AO4" s="110"/>
      <c r="AP4" s="114"/>
      <c r="AQ4" s="110"/>
      <c r="AR4" s="110"/>
      <c r="AS4" s="110"/>
      <c r="AT4" s="110"/>
      <c r="AU4" s="110"/>
      <c r="AV4" s="110"/>
      <c r="AW4" s="110"/>
      <c r="AX4" s="110"/>
      <c r="AY4" s="110"/>
      <c r="AZ4" s="111" t="s">
        <v>80</v>
      </c>
      <c r="BA4" s="115" t="s">
        <v>78</v>
      </c>
      <c r="BB4" s="115" t="s">
        <v>78</v>
      </c>
      <c r="BC4" s="115" t="s">
        <v>78</v>
      </c>
      <c r="BD4" s="115" t="s">
        <v>78</v>
      </c>
      <c r="BE4" s="115" t="s">
        <v>78</v>
      </c>
      <c r="BF4" s="112" t="s">
        <v>78</v>
      </c>
      <c r="BG4" s="115" t="s">
        <v>78</v>
      </c>
      <c r="BH4" s="115" t="s">
        <v>78</v>
      </c>
      <c r="BI4" s="115" t="s">
        <v>78</v>
      </c>
      <c r="BJ4" s="112" t="s">
        <v>78</v>
      </c>
      <c r="BK4" s="115" t="s">
        <v>78</v>
      </c>
      <c r="BL4" s="115" t="s">
        <v>78</v>
      </c>
      <c r="BM4" s="112" t="s">
        <v>80</v>
      </c>
      <c r="BN4" s="112" t="s">
        <v>80</v>
      </c>
      <c r="BO4" s="112" t="s">
        <v>78</v>
      </c>
      <c r="BP4" s="115" t="s">
        <v>78</v>
      </c>
      <c r="BQ4" s="115" t="s">
        <v>78</v>
      </c>
      <c r="BR4" s="115" t="s">
        <v>78</v>
      </c>
      <c r="BS4" s="294" t="s">
        <v>78</v>
      </c>
    </row>
    <row r="5" spans="1:71" s="31" customFormat="1" ht="12.75" customHeight="1">
      <c r="A5" s="220"/>
      <c r="B5" s="111"/>
      <c r="C5" s="111"/>
      <c r="D5" s="112"/>
      <c r="E5" s="112"/>
      <c r="F5" s="112"/>
      <c r="G5" s="111" t="s">
        <v>77</v>
      </c>
      <c r="H5" s="117" t="s">
        <v>77</v>
      </c>
      <c r="I5" s="112" t="s">
        <v>77</v>
      </c>
      <c r="J5" s="112" t="s">
        <v>77</v>
      </c>
      <c r="K5" s="112" t="s">
        <v>77</v>
      </c>
      <c r="L5" s="110" t="s">
        <v>77</v>
      </c>
      <c r="M5" s="112" t="s">
        <v>77</v>
      </c>
      <c r="N5" s="112" t="s">
        <v>77</v>
      </c>
      <c r="O5" s="112" t="s">
        <v>77</v>
      </c>
      <c r="P5" s="112" t="s">
        <v>77</v>
      </c>
      <c r="Q5" s="111" t="s">
        <v>79</v>
      </c>
      <c r="R5" s="112" t="s">
        <v>79</v>
      </c>
      <c r="S5" s="112" t="s">
        <v>79</v>
      </c>
      <c r="T5" s="112" t="s">
        <v>79</v>
      </c>
      <c r="U5" s="112" t="s">
        <v>79</v>
      </c>
      <c r="V5" s="112" t="s">
        <v>79</v>
      </c>
      <c r="W5" s="112" t="s">
        <v>79</v>
      </c>
      <c r="X5" s="112" t="s">
        <v>79</v>
      </c>
      <c r="Y5" s="112" t="s">
        <v>79</v>
      </c>
      <c r="Z5" s="112" t="s">
        <v>79</v>
      </c>
      <c r="AA5" s="112" t="s">
        <v>81</v>
      </c>
      <c r="AB5" s="112" t="s">
        <v>81</v>
      </c>
      <c r="AC5" s="112" t="s">
        <v>81</v>
      </c>
      <c r="AD5" s="110" t="s">
        <v>81</v>
      </c>
      <c r="AE5" s="110" t="s">
        <v>81</v>
      </c>
      <c r="AF5" s="110" t="s">
        <v>81</v>
      </c>
      <c r="AG5" s="112" t="s">
        <v>82</v>
      </c>
      <c r="AH5" s="112" t="s">
        <v>82</v>
      </c>
      <c r="AI5" s="112" t="s">
        <v>82</v>
      </c>
      <c r="AJ5" s="112" t="s">
        <v>83</v>
      </c>
      <c r="AK5" s="109"/>
      <c r="AL5" s="110"/>
      <c r="AM5" s="110"/>
      <c r="AN5" s="110"/>
      <c r="AO5" s="110"/>
      <c r="AP5" s="118" t="s">
        <v>78</v>
      </c>
      <c r="AQ5" s="115" t="s">
        <v>78</v>
      </c>
      <c r="AR5" s="115" t="s">
        <v>78</v>
      </c>
      <c r="AS5" s="115" t="s">
        <v>78</v>
      </c>
      <c r="AT5" s="115" t="s">
        <v>78</v>
      </c>
      <c r="AU5" s="115" t="s">
        <v>78</v>
      </c>
      <c r="AV5" s="112" t="s">
        <v>78</v>
      </c>
      <c r="AW5" s="112" t="s">
        <v>78</v>
      </c>
      <c r="AX5" s="115" t="s">
        <v>78</v>
      </c>
      <c r="AY5" s="112" t="s">
        <v>80</v>
      </c>
      <c r="AZ5" s="111" t="s">
        <v>79</v>
      </c>
      <c r="BA5" s="112" t="s">
        <v>79</v>
      </c>
      <c r="BB5" s="112" t="s">
        <v>79</v>
      </c>
      <c r="BC5" s="112" t="s">
        <v>79</v>
      </c>
      <c r="BD5" s="112" t="s">
        <v>79</v>
      </c>
      <c r="BE5" s="112" t="s">
        <v>79</v>
      </c>
      <c r="BF5" s="112" t="s">
        <v>79</v>
      </c>
      <c r="BG5" s="112" t="s">
        <v>79</v>
      </c>
      <c r="BH5" s="112" t="s">
        <v>79</v>
      </c>
      <c r="BI5" s="112" t="s">
        <v>79</v>
      </c>
      <c r="BJ5" s="112" t="s">
        <v>81</v>
      </c>
      <c r="BK5" s="112" t="s">
        <v>81</v>
      </c>
      <c r="BL5" s="112" t="s">
        <v>81</v>
      </c>
      <c r="BM5" s="110" t="s">
        <v>81</v>
      </c>
      <c r="BN5" s="110" t="s">
        <v>81</v>
      </c>
      <c r="BO5" s="110" t="s">
        <v>81</v>
      </c>
      <c r="BP5" s="112" t="s">
        <v>82</v>
      </c>
      <c r="BQ5" s="112" t="s">
        <v>82</v>
      </c>
      <c r="BR5" s="112" t="s">
        <v>82</v>
      </c>
      <c r="BS5" s="116" t="s">
        <v>83</v>
      </c>
    </row>
    <row r="6" spans="1:71" s="31" customFormat="1" ht="12.75" customHeight="1">
      <c r="A6" s="360" t="s">
        <v>50</v>
      </c>
      <c r="B6" s="111"/>
      <c r="C6" s="111" t="s">
        <v>77</v>
      </c>
      <c r="D6" s="112" t="s">
        <v>77</v>
      </c>
      <c r="E6" s="112" t="s">
        <v>84</v>
      </c>
      <c r="F6" s="112" t="s">
        <v>77</v>
      </c>
      <c r="G6" s="111" t="s">
        <v>79</v>
      </c>
      <c r="H6" s="117" t="s">
        <v>79</v>
      </c>
      <c r="I6" s="112" t="s">
        <v>79</v>
      </c>
      <c r="J6" s="112" t="s">
        <v>79</v>
      </c>
      <c r="K6" s="112" t="s">
        <v>81</v>
      </c>
      <c r="L6" s="110" t="s">
        <v>81</v>
      </c>
      <c r="M6" s="112" t="s">
        <v>81</v>
      </c>
      <c r="N6" s="112" t="s">
        <v>82</v>
      </c>
      <c r="O6" s="112" t="s">
        <v>82</v>
      </c>
      <c r="P6" s="112" t="s">
        <v>83</v>
      </c>
      <c r="Q6" s="111" t="s">
        <v>79</v>
      </c>
      <c r="R6" s="112" t="s">
        <v>79</v>
      </c>
      <c r="S6" s="112" t="s">
        <v>79</v>
      </c>
      <c r="T6" s="112" t="s">
        <v>79</v>
      </c>
      <c r="U6" s="112" t="s">
        <v>81</v>
      </c>
      <c r="V6" s="112" t="s">
        <v>81</v>
      </c>
      <c r="W6" s="112" t="s">
        <v>81</v>
      </c>
      <c r="X6" s="112" t="s">
        <v>82</v>
      </c>
      <c r="Y6" s="112" t="s">
        <v>82</v>
      </c>
      <c r="Z6" s="112" t="s">
        <v>83</v>
      </c>
      <c r="AA6" s="112" t="s">
        <v>81</v>
      </c>
      <c r="AB6" s="112" t="s">
        <v>81</v>
      </c>
      <c r="AC6" s="112" t="s">
        <v>81</v>
      </c>
      <c r="AD6" s="110" t="s">
        <v>82</v>
      </c>
      <c r="AE6" s="110" t="s">
        <v>82</v>
      </c>
      <c r="AF6" s="110" t="s">
        <v>83</v>
      </c>
      <c r="AG6" s="112" t="s">
        <v>82</v>
      </c>
      <c r="AH6" s="112" t="s">
        <v>82</v>
      </c>
      <c r="AI6" s="112" t="s">
        <v>83</v>
      </c>
      <c r="AJ6" s="112" t="s">
        <v>83</v>
      </c>
      <c r="AK6" s="109"/>
      <c r="AL6" s="115" t="s">
        <v>78</v>
      </c>
      <c r="AM6" s="115" t="s">
        <v>78</v>
      </c>
      <c r="AN6" s="112" t="s">
        <v>78</v>
      </c>
      <c r="AO6" s="115" t="s">
        <v>78</v>
      </c>
      <c r="AP6" s="111" t="s">
        <v>79</v>
      </c>
      <c r="AQ6" s="112" t="s">
        <v>79</v>
      </c>
      <c r="AR6" s="112" t="s">
        <v>79</v>
      </c>
      <c r="AS6" s="112" t="s">
        <v>79</v>
      </c>
      <c r="AT6" s="112" t="s">
        <v>81</v>
      </c>
      <c r="AU6" s="110" t="s">
        <v>81</v>
      </c>
      <c r="AV6" s="112" t="s">
        <v>81</v>
      </c>
      <c r="AW6" s="112" t="s">
        <v>82</v>
      </c>
      <c r="AX6" s="112" t="s">
        <v>82</v>
      </c>
      <c r="AY6" s="112" t="s">
        <v>83</v>
      </c>
      <c r="AZ6" s="111" t="s">
        <v>79</v>
      </c>
      <c r="BA6" s="112" t="s">
        <v>79</v>
      </c>
      <c r="BB6" s="112" t="s">
        <v>79</v>
      </c>
      <c r="BC6" s="112" t="s">
        <v>79</v>
      </c>
      <c r="BD6" s="112" t="s">
        <v>81</v>
      </c>
      <c r="BE6" s="112" t="s">
        <v>81</v>
      </c>
      <c r="BF6" s="112" t="s">
        <v>81</v>
      </c>
      <c r="BG6" s="112" t="s">
        <v>82</v>
      </c>
      <c r="BH6" s="112" t="s">
        <v>82</v>
      </c>
      <c r="BI6" s="112" t="s">
        <v>83</v>
      </c>
      <c r="BJ6" s="112" t="s">
        <v>81</v>
      </c>
      <c r="BK6" s="112" t="s">
        <v>81</v>
      </c>
      <c r="BL6" s="112" t="s">
        <v>81</v>
      </c>
      <c r="BM6" s="110" t="s">
        <v>82</v>
      </c>
      <c r="BN6" s="110" t="s">
        <v>82</v>
      </c>
      <c r="BO6" s="110" t="s">
        <v>83</v>
      </c>
      <c r="BP6" s="112" t="s">
        <v>82</v>
      </c>
      <c r="BQ6" s="112" t="s">
        <v>82</v>
      </c>
      <c r="BR6" s="112" t="s">
        <v>83</v>
      </c>
      <c r="BS6" s="116" t="s">
        <v>83</v>
      </c>
    </row>
    <row r="7" spans="1:71" s="42" customFormat="1" ht="12.75" customHeight="1" thickBot="1">
      <c r="A7" s="361"/>
      <c r="B7" s="123" t="s">
        <v>85</v>
      </c>
      <c r="C7" s="123" t="s">
        <v>79</v>
      </c>
      <c r="D7" s="119" t="s">
        <v>81</v>
      </c>
      <c r="E7" s="119" t="s">
        <v>82</v>
      </c>
      <c r="F7" s="119" t="s">
        <v>83</v>
      </c>
      <c r="G7" s="123" t="s">
        <v>79</v>
      </c>
      <c r="H7" s="121" t="s">
        <v>81</v>
      </c>
      <c r="I7" s="119" t="s">
        <v>82</v>
      </c>
      <c r="J7" s="119" t="s">
        <v>83</v>
      </c>
      <c r="K7" s="119" t="s">
        <v>81</v>
      </c>
      <c r="L7" s="122" t="s">
        <v>82</v>
      </c>
      <c r="M7" s="119" t="s">
        <v>83</v>
      </c>
      <c r="N7" s="119" t="s">
        <v>82</v>
      </c>
      <c r="O7" s="119" t="s">
        <v>83</v>
      </c>
      <c r="P7" s="119" t="s">
        <v>83</v>
      </c>
      <c r="Q7" s="123" t="s">
        <v>79</v>
      </c>
      <c r="R7" s="119" t="s">
        <v>81</v>
      </c>
      <c r="S7" s="119" t="s">
        <v>82</v>
      </c>
      <c r="T7" s="119" t="s">
        <v>83</v>
      </c>
      <c r="U7" s="119" t="s">
        <v>81</v>
      </c>
      <c r="V7" s="119" t="s">
        <v>82</v>
      </c>
      <c r="W7" s="119" t="s">
        <v>83</v>
      </c>
      <c r="X7" s="119" t="s">
        <v>82</v>
      </c>
      <c r="Y7" s="119" t="s">
        <v>83</v>
      </c>
      <c r="Z7" s="119" t="s">
        <v>83</v>
      </c>
      <c r="AA7" s="119" t="s">
        <v>81</v>
      </c>
      <c r="AB7" s="119" t="s">
        <v>82</v>
      </c>
      <c r="AC7" s="119" t="s">
        <v>83</v>
      </c>
      <c r="AD7" s="122" t="s">
        <v>82</v>
      </c>
      <c r="AE7" s="122" t="s">
        <v>83</v>
      </c>
      <c r="AF7" s="122" t="s">
        <v>83</v>
      </c>
      <c r="AG7" s="119" t="s">
        <v>82</v>
      </c>
      <c r="AH7" s="119" t="s">
        <v>83</v>
      </c>
      <c r="AI7" s="119" t="s">
        <v>83</v>
      </c>
      <c r="AJ7" s="119" t="s">
        <v>83</v>
      </c>
      <c r="AK7" s="124" t="s">
        <v>80</v>
      </c>
      <c r="AL7" s="119" t="s">
        <v>79</v>
      </c>
      <c r="AM7" s="119" t="s">
        <v>81</v>
      </c>
      <c r="AN7" s="119" t="s">
        <v>82</v>
      </c>
      <c r="AO7" s="119" t="s">
        <v>83</v>
      </c>
      <c r="AP7" s="123" t="s">
        <v>79</v>
      </c>
      <c r="AQ7" s="119" t="s">
        <v>81</v>
      </c>
      <c r="AR7" s="119" t="s">
        <v>82</v>
      </c>
      <c r="AS7" s="119" t="s">
        <v>83</v>
      </c>
      <c r="AT7" s="119" t="s">
        <v>81</v>
      </c>
      <c r="AU7" s="122" t="s">
        <v>82</v>
      </c>
      <c r="AV7" s="119" t="s">
        <v>83</v>
      </c>
      <c r="AW7" s="119" t="s">
        <v>82</v>
      </c>
      <c r="AX7" s="119" t="s">
        <v>83</v>
      </c>
      <c r="AY7" s="119" t="s">
        <v>83</v>
      </c>
      <c r="AZ7" s="123" t="s">
        <v>79</v>
      </c>
      <c r="BA7" s="119" t="s">
        <v>81</v>
      </c>
      <c r="BB7" s="119" t="s">
        <v>82</v>
      </c>
      <c r="BC7" s="119" t="s">
        <v>83</v>
      </c>
      <c r="BD7" s="119" t="s">
        <v>81</v>
      </c>
      <c r="BE7" s="119" t="s">
        <v>82</v>
      </c>
      <c r="BF7" s="119" t="s">
        <v>83</v>
      </c>
      <c r="BG7" s="119" t="s">
        <v>82</v>
      </c>
      <c r="BH7" s="119" t="s">
        <v>83</v>
      </c>
      <c r="BI7" s="119" t="s">
        <v>83</v>
      </c>
      <c r="BJ7" s="119" t="s">
        <v>81</v>
      </c>
      <c r="BK7" s="119" t="s">
        <v>82</v>
      </c>
      <c r="BL7" s="119" t="s">
        <v>83</v>
      </c>
      <c r="BM7" s="122" t="s">
        <v>82</v>
      </c>
      <c r="BN7" s="122" t="s">
        <v>83</v>
      </c>
      <c r="BO7" s="122" t="s">
        <v>83</v>
      </c>
      <c r="BP7" s="119" t="s">
        <v>82</v>
      </c>
      <c r="BQ7" s="119" t="s">
        <v>83</v>
      </c>
      <c r="BR7" s="119" t="s">
        <v>83</v>
      </c>
      <c r="BS7" s="120" t="s">
        <v>83</v>
      </c>
    </row>
    <row r="8" spans="1:71" s="183" customFormat="1" ht="45.75" customHeight="1" thickBot="1">
      <c r="A8" s="221" t="s">
        <v>59</v>
      </c>
      <c r="B8" s="184">
        <v>15528.187664709543</v>
      </c>
      <c r="C8" s="173">
        <v>30945.56804043329</v>
      </c>
      <c r="D8" s="171">
        <v>28304.185914514223</v>
      </c>
      <c r="E8" s="174">
        <v>23626.35450036948</v>
      </c>
      <c r="F8" s="185">
        <v>20651.0072086566</v>
      </c>
      <c r="G8" s="173">
        <v>41784.90670933867</v>
      </c>
      <c r="H8" s="171">
        <v>39136.47756596648</v>
      </c>
      <c r="I8" s="171">
        <v>35480.9661710085</v>
      </c>
      <c r="J8" s="171">
        <v>33012.913741888646</v>
      </c>
      <c r="K8" s="171">
        <v>36488.04842259427</v>
      </c>
      <c r="L8" s="194">
        <v>32832.537027636296</v>
      </c>
      <c r="M8" s="176">
        <v>29712.515254845384</v>
      </c>
      <c r="N8" s="176">
        <v>28151.459288647315</v>
      </c>
      <c r="O8" s="171">
        <v>24800.3040720332</v>
      </c>
      <c r="P8" s="177">
        <v>21449.14885541909</v>
      </c>
      <c r="Q8" s="173">
        <v>58495.83257820015</v>
      </c>
      <c r="R8" s="171">
        <v>55303.89658690503</v>
      </c>
      <c r="S8" s="177">
        <v>51295.401905201536</v>
      </c>
      <c r="T8" s="171">
        <v>48192.48467840878</v>
      </c>
      <c r="U8" s="176">
        <v>52328.43780643179</v>
      </c>
      <c r="V8" s="178">
        <v>48639.925744376196</v>
      </c>
      <c r="W8" s="171">
        <v>45537.00851758345</v>
      </c>
      <c r="X8" s="176">
        <v>44951.413682320606</v>
      </c>
      <c r="Y8" s="171">
        <v>41848.49645552784</v>
      </c>
      <c r="Z8" s="171">
        <v>39366.135143408654</v>
      </c>
      <c r="AA8" s="171">
        <v>49672.961645606454</v>
      </c>
      <c r="AB8" s="178">
        <v>45984.44958355085</v>
      </c>
      <c r="AC8" s="171">
        <v>42881.5323567581</v>
      </c>
      <c r="AD8" s="171">
        <v>42295.93752149527</v>
      </c>
      <c r="AE8" s="171">
        <v>39193.0202947025</v>
      </c>
      <c r="AF8" s="178">
        <v>36710.65898258331</v>
      </c>
      <c r="AG8" s="171">
        <v>38607.42545943967</v>
      </c>
      <c r="AH8" s="171">
        <v>35504.50823264691</v>
      </c>
      <c r="AI8" s="171">
        <v>33022.14692052772</v>
      </c>
      <c r="AJ8" s="178">
        <v>29953.402323865666</v>
      </c>
      <c r="AK8" s="180">
        <v>23093.589668966015</v>
      </c>
      <c r="AL8" s="178">
        <v>36930.34936724956</v>
      </c>
      <c r="AM8" s="171">
        <v>34281.92022387736</v>
      </c>
      <c r="AN8" s="178">
        <v>30626.408828919368</v>
      </c>
      <c r="AO8" s="177">
        <v>28125.642293050245</v>
      </c>
      <c r="AP8" s="182">
        <v>47560.76975044067</v>
      </c>
      <c r="AQ8" s="171">
        <v>44905.29358961532</v>
      </c>
      <c r="AR8" s="178">
        <v>41216.78152755973</v>
      </c>
      <c r="AS8" s="171">
        <v>38734.420215440536</v>
      </c>
      <c r="AT8" s="178">
        <v>42249.81742878998</v>
      </c>
      <c r="AU8" s="194">
        <v>38561.3053667344</v>
      </c>
      <c r="AV8" s="178">
        <v>36078.94405461519</v>
      </c>
      <c r="AW8" s="171">
        <v>34872.7933046788</v>
      </c>
      <c r="AX8" s="178">
        <v>32390.431992559603</v>
      </c>
      <c r="AY8" s="177">
        <v>29085.34139513351</v>
      </c>
      <c r="AZ8" s="182">
        <v>63206.334883470176</v>
      </c>
      <c r="BA8" s="171">
        <v>60543.81170519168</v>
      </c>
      <c r="BB8" s="178">
        <v>56822.298976038495</v>
      </c>
      <c r="BC8" s="171">
        <v>53705.07286624638</v>
      </c>
      <c r="BD8" s="178">
        <v>57881.28852691321</v>
      </c>
      <c r="BE8" s="171">
        <v>54159.77579776001</v>
      </c>
      <c r="BF8" s="178">
        <v>51042.54968796791</v>
      </c>
      <c r="BG8" s="171">
        <v>50438.263068606815</v>
      </c>
      <c r="BH8" s="178">
        <v>47321.03695881469</v>
      </c>
      <c r="BI8" s="171">
        <v>44824.36676369614</v>
      </c>
      <c r="BJ8" s="178">
        <v>55218.76534863474</v>
      </c>
      <c r="BK8" s="171">
        <v>51497.25261948154</v>
      </c>
      <c r="BL8" s="178">
        <v>48380.026509689436</v>
      </c>
      <c r="BM8" s="171">
        <v>47775.739890328325</v>
      </c>
      <c r="BN8" s="178">
        <v>44658.51378053622</v>
      </c>
      <c r="BO8" s="171">
        <v>42161.843585417664</v>
      </c>
      <c r="BP8" s="178">
        <v>44054.227161175135</v>
      </c>
      <c r="BQ8" s="171">
        <v>40937.00105138303</v>
      </c>
      <c r="BR8" s="178">
        <v>38440.330856264474</v>
      </c>
      <c r="BS8" s="181">
        <v>35943.660661145914</v>
      </c>
    </row>
    <row r="9" spans="1:72" s="2" customFormat="1" ht="25.5" customHeight="1" thickBot="1">
      <c r="A9" s="216" t="s">
        <v>51</v>
      </c>
      <c r="B9" s="257">
        <f>B8/B$2</f>
        <v>1.685281925842147</v>
      </c>
      <c r="C9" s="257">
        <f>C8/C$2</f>
        <v>2.5350674236448993</v>
      </c>
      <c r="D9" s="215">
        <f aca="true" t="shared" si="0" ref="D9:BO9">D8/D$2</f>
        <v>2.318684845950211</v>
      </c>
      <c r="E9" s="215">
        <f t="shared" si="0"/>
        <v>1.9354759154886116</v>
      </c>
      <c r="F9" s="215">
        <f t="shared" si="0"/>
        <v>1.6917348413743425</v>
      </c>
      <c r="G9" s="257">
        <f t="shared" si="0"/>
        <v>2.928369662158432</v>
      </c>
      <c r="H9" s="215">
        <f t="shared" si="0"/>
        <v>2.7427624616978403</v>
      </c>
      <c r="I9" s="215">
        <f t="shared" si="0"/>
        <v>2.4865769269751556</v>
      </c>
      <c r="J9" s="215">
        <f t="shared" si="0"/>
        <v>2.3136108866696086</v>
      </c>
      <c r="K9" s="215">
        <f t="shared" si="0"/>
        <v>2.5571552612372463</v>
      </c>
      <c r="L9" s="215">
        <f t="shared" si="0"/>
        <v>2.3009697265145626</v>
      </c>
      <c r="M9" s="215">
        <f t="shared" si="0"/>
        <v>2.0823123733159568</v>
      </c>
      <c r="N9" s="215">
        <f t="shared" si="0"/>
        <v>1.9729104554381747</v>
      </c>
      <c r="O9" s="215">
        <f t="shared" si="0"/>
        <v>1.7380548091690518</v>
      </c>
      <c r="P9" s="215">
        <f t="shared" si="0"/>
        <v>1.5031991628999293</v>
      </c>
      <c r="Q9" s="257">
        <f t="shared" si="0"/>
        <v>3.245801385983806</v>
      </c>
      <c r="R9" s="215">
        <f t="shared" si="0"/>
        <v>3.068688080507437</v>
      </c>
      <c r="S9" s="215">
        <f t="shared" si="0"/>
        <v>2.846265781001084</v>
      </c>
      <c r="T9" s="215">
        <f t="shared" si="0"/>
        <v>2.674091925336188</v>
      </c>
      <c r="U9" s="215">
        <f t="shared" si="0"/>
        <v>2.9035866056171233</v>
      </c>
      <c r="V9" s="215">
        <f t="shared" si="0"/>
        <v>2.6989194176215845</v>
      </c>
      <c r="W9" s="215">
        <f t="shared" si="0"/>
        <v>2.5267455619566888</v>
      </c>
      <c r="X9" s="215">
        <f t="shared" si="0"/>
        <v>2.494252229626046</v>
      </c>
      <c r="Y9" s="215">
        <f t="shared" si="0"/>
        <v>2.32207837396115</v>
      </c>
      <c r="Z9" s="215">
        <f t="shared" si="0"/>
        <v>2.1843377618138193</v>
      </c>
      <c r="AA9" s="215">
        <f t="shared" si="0"/>
        <v>2.7562402422376238</v>
      </c>
      <c r="AB9" s="215">
        <f t="shared" si="0"/>
        <v>2.5515730542420845</v>
      </c>
      <c r="AC9" s="215">
        <f t="shared" si="0"/>
        <v>2.379399198577189</v>
      </c>
      <c r="AD9" s="215">
        <f t="shared" si="0"/>
        <v>2.346905866246547</v>
      </c>
      <c r="AE9" s="215">
        <f t="shared" si="0"/>
        <v>2.1747320105816503</v>
      </c>
      <c r="AF9" s="215">
        <f t="shared" si="0"/>
        <v>2.0369913984343198</v>
      </c>
      <c r="AG9" s="215">
        <f t="shared" si="0"/>
        <v>2.142238678251008</v>
      </c>
      <c r="AH9" s="215">
        <f t="shared" si="0"/>
        <v>1.9700648225861122</v>
      </c>
      <c r="AI9" s="215">
        <f t="shared" si="0"/>
        <v>1.8323242104387814</v>
      </c>
      <c r="AJ9" s="215">
        <f t="shared" si="0"/>
        <v>1.662046516694355</v>
      </c>
      <c r="AK9" s="286">
        <f t="shared" si="0"/>
        <v>1.947347134578465</v>
      </c>
      <c r="AL9" s="215">
        <f t="shared" si="0"/>
        <v>2.5906944487723296</v>
      </c>
      <c r="AM9" s="215">
        <f t="shared" si="0"/>
        <v>2.4049049613382922</v>
      </c>
      <c r="AN9" s="215">
        <f t="shared" si="0"/>
        <v>2.148467823845624</v>
      </c>
      <c r="AO9" s="215">
        <f t="shared" si="0"/>
        <v>1.9730369900421076</v>
      </c>
      <c r="AP9" s="257">
        <f t="shared" si="0"/>
        <v>2.648149763387565</v>
      </c>
      <c r="AQ9" s="215">
        <f t="shared" si="0"/>
        <v>2.500294743297067</v>
      </c>
      <c r="AR9" s="215">
        <f t="shared" si="0"/>
        <v>2.294921020465464</v>
      </c>
      <c r="AS9" s="215">
        <f t="shared" si="0"/>
        <v>2.1567049117728585</v>
      </c>
      <c r="AT9" s="215">
        <f t="shared" si="0"/>
        <v>2.3524397232065692</v>
      </c>
      <c r="AU9" s="215">
        <f t="shared" si="0"/>
        <v>2.1470660003749664</v>
      </c>
      <c r="AV9" s="215">
        <f t="shared" si="0"/>
        <v>2.00884989168236</v>
      </c>
      <c r="AW9" s="215">
        <f t="shared" si="0"/>
        <v>1.9416922775433632</v>
      </c>
      <c r="AX9" s="215">
        <f t="shared" si="0"/>
        <v>1.8034761688507575</v>
      </c>
      <c r="AY9" s="215">
        <f t="shared" si="0"/>
        <v>1.619451079907211</v>
      </c>
      <c r="AZ9" s="257">
        <f t="shared" si="0"/>
        <v>2.9906001837459275</v>
      </c>
      <c r="BA9" s="215">
        <f t="shared" si="0"/>
        <v>2.8646232176575195</v>
      </c>
      <c r="BB9" s="215">
        <f t="shared" si="0"/>
        <v>2.6885402874870357</v>
      </c>
      <c r="BC9" s="215">
        <f t="shared" si="0"/>
        <v>2.5410491065174536</v>
      </c>
      <c r="BD9" s="215">
        <f t="shared" si="0"/>
        <v>2.7386462515691132</v>
      </c>
      <c r="BE9" s="215">
        <f t="shared" si="0"/>
        <v>2.5625633213986285</v>
      </c>
      <c r="BF9" s="215">
        <f t="shared" si="0"/>
        <v>2.4150721404290474</v>
      </c>
      <c r="BG9" s="215">
        <f t="shared" si="0"/>
        <v>2.386480391228144</v>
      </c>
      <c r="BH9" s="215">
        <f t="shared" si="0"/>
        <v>2.2389892102585613</v>
      </c>
      <c r="BI9" s="215">
        <f t="shared" si="0"/>
        <v>2.1208595582538985</v>
      </c>
      <c r="BJ9" s="215">
        <f t="shared" si="0"/>
        <v>2.612669285480707</v>
      </c>
      <c r="BK9" s="215">
        <f t="shared" si="0"/>
        <v>2.436586355310222</v>
      </c>
      <c r="BL9" s="215">
        <f t="shared" si="0"/>
        <v>2.2890951743406407</v>
      </c>
      <c r="BM9" s="215">
        <f t="shared" si="0"/>
        <v>2.2605034251397362</v>
      </c>
      <c r="BN9" s="215">
        <f t="shared" si="0"/>
        <v>2.1130122441701547</v>
      </c>
      <c r="BO9" s="215">
        <f t="shared" si="0"/>
        <v>1.9948825921654916</v>
      </c>
      <c r="BP9" s="215">
        <f>BP8/BP$2</f>
        <v>2.0844204949692515</v>
      </c>
      <c r="BQ9" s="215">
        <f>BQ8/BQ$2</f>
        <v>1.9369293139996702</v>
      </c>
      <c r="BR9" s="215">
        <f>BR8/BR$2</f>
        <v>1.818799661995007</v>
      </c>
      <c r="BS9" s="295">
        <f>BS8/BS$2</f>
        <v>1.7006700099903438</v>
      </c>
      <c r="BT9" s="1"/>
    </row>
    <row r="10" spans="1:71" s="183" customFormat="1" ht="45.75" thickBot="1">
      <c r="A10" s="221" t="s">
        <v>58</v>
      </c>
      <c r="B10" s="184">
        <v>15357.466772392389</v>
      </c>
      <c r="C10" s="173">
        <v>28493.024819676888</v>
      </c>
      <c r="D10" s="171">
        <v>28536.349552391257</v>
      </c>
      <c r="E10" s="174">
        <v>23787.719072469667</v>
      </c>
      <c r="F10" s="185">
        <v>20377.938160128786</v>
      </c>
      <c r="G10" s="173">
        <v>37585.550629688936</v>
      </c>
      <c r="H10" s="171">
        <v>37377.73956736547</v>
      </c>
      <c r="I10" s="171">
        <v>33618.08331397181</v>
      </c>
      <c r="J10" s="171">
        <v>30318.315827773302</v>
      </c>
      <c r="K10" s="171">
        <v>37169.928505042</v>
      </c>
      <c r="L10" s="194">
        <v>33410.27225164835</v>
      </c>
      <c r="M10" s="176">
        <v>30032.75559201704</v>
      </c>
      <c r="N10" s="176">
        <v>28731.564175963736</v>
      </c>
      <c r="O10" s="171">
        <v>24940.165536185148</v>
      </c>
      <c r="P10" s="177">
        <v>21215.02391196913</v>
      </c>
      <c r="Q10" s="173">
        <v>51003.3192561693</v>
      </c>
      <c r="R10" s="171">
        <v>50788.45926818326</v>
      </c>
      <c r="S10" s="177">
        <v>46995.79341168681</v>
      </c>
      <c r="T10" s="171">
        <v>43548.18593669832</v>
      </c>
      <c r="U10" s="176">
        <v>50573.59928019723</v>
      </c>
      <c r="V10" s="178">
        <v>46780.93342370078</v>
      </c>
      <c r="W10" s="171">
        <v>43333.325948712285</v>
      </c>
      <c r="X10" s="176">
        <v>42988.26756720433</v>
      </c>
      <c r="Y10" s="171">
        <v>39540.66009221583</v>
      </c>
      <c r="Z10" s="171">
        <v>36713.60853190091</v>
      </c>
      <c r="AA10" s="171">
        <v>50358.73929221119</v>
      </c>
      <c r="AB10" s="178">
        <v>46566.07343571473</v>
      </c>
      <c r="AC10" s="171">
        <v>43118.465960726244</v>
      </c>
      <c r="AD10" s="178">
        <v>42773.40757921829</v>
      </c>
      <c r="AE10" s="171">
        <v>39325.800104229806</v>
      </c>
      <c r="AF10" s="178">
        <v>36498.748543914866</v>
      </c>
      <c r="AG10" s="171">
        <v>38980.741722721854</v>
      </c>
      <c r="AH10" s="171">
        <v>35533.13424773337</v>
      </c>
      <c r="AI10" s="171">
        <v>32706.08268741842</v>
      </c>
      <c r="AJ10" s="178">
        <v>29045.437159023902</v>
      </c>
      <c r="AK10" s="180">
        <v>23169.316666375627</v>
      </c>
      <c r="AL10" s="178">
        <v>34723.71575826257</v>
      </c>
      <c r="AM10" s="171">
        <v>34515.90469593911</v>
      </c>
      <c r="AN10" s="178">
        <v>30756.248442545446</v>
      </c>
      <c r="AO10" s="177">
        <v>27854.8520554103</v>
      </c>
      <c r="AP10" s="182">
        <v>43363.17984175652</v>
      </c>
      <c r="AQ10" s="171">
        <v>43148.319853770474</v>
      </c>
      <c r="AR10" s="178">
        <v>39355.65399727402</v>
      </c>
      <c r="AS10" s="171">
        <v>36528.602436959096</v>
      </c>
      <c r="AT10" s="178">
        <v>42933.45986578443</v>
      </c>
      <c r="AU10" s="194">
        <v>39140.794009287994</v>
      </c>
      <c r="AV10" s="178">
        <v>36313.742448973055</v>
      </c>
      <c r="AW10" s="171">
        <v>35348.12815279154</v>
      </c>
      <c r="AX10" s="178">
        <v>32521.07659247661</v>
      </c>
      <c r="AY10" s="177">
        <v>28791.214003156976</v>
      </c>
      <c r="AZ10" s="182">
        <v>56571.97361109403</v>
      </c>
      <c r="BA10" s="171">
        <v>56350.0646974454</v>
      </c>
      <c r="BB10" s="178">
        <v>52524.38923784619</v>
      </c>
      <c r="BC10" s="171">
        <v>49062.46900526235</v>
      </c>
      <c r="BD10" s="178">
        <v>56128.15578379679</v>
      </c>
      <c r="BE10" s="171">
        <v>52302.48032419756</v>
      </c>
      <c r="BF10" s="178">
        <v>48840.560091613734</v>
      </c>
      <c r="BG10" s="171">
        <v>48476.80486459834</v>
      </c>
      <c r="BH10" s="178">
        <v>45014.884632014495</v>
      </c>
      <c r="BI10" s="171">
        <v>42173.52031410422</v>
      </c>
      <c r="BJ10" s="178">
        <v>55906.246870148185</v>
      </c>
      <c r="BK10" s="171">
        <v>52080.57141054895</v>
      </c>
      <c r="BL10" s="178">
        <v>48618.65117796512</v>
      </c>
      <c r="BM10" s="171">
        <v>48254.89595094972</v>
      </c>
      <c r="BN10" s="178">
        <v>44792.975718365895</v>
      </c>
      <c r="BO10" s="171">
        <v>41951.611400455615</v>
      </c>
      <c r="BP10" s="178">
        <v>44429.22049135051</v>
      </c>
      <c r="BQ10" s="171">
        <v>40967.30025876668</v>
      </c>
      <c r="BR10" s="178">
        <v>38125.93594085639</v>
      </c>
      <c r="BS10" s="181">
        <v>35284.57162294612</v>
      </c>
    </row>
    <row r="11" spans="1:72" s="2" customFormat="1" ht="25.5" customHeight="1" thickBot="1">
      <c r="A11" s="216" t="s">
        <v>51</v>
      </c>
      <c r="B11" s="257">
        <f aca="true" t="shared" si="1" ref="B11:AG11">B10/B$2</f>
        <v>1.6667535025387876</v>
      </c>
      <c r="C11" s="257">
        <f t="shared" si="1"/>
        <v>2.3341545686636263</v>
      </c>
      <c r="D11" s="215">
        <f t="shared" si="1"/>
        <v>2.337703739853466</v>
      </c>
      <c r="E11" s="215">
        <f t="shared" si="1"/>
        <v>1.948694935075749</v>
      </c>
      <c r="F11" s="215">
        <f t="shared" si="1"/>
        <v>1.6693649676520674</v>
      </c>
      <c r="G11" s="257">
        <f t="shared" si="1"/>
        <v>2.6340704064537763</v>
      </c>
      <c r="H11" s="215">
        <f t="shared" si="1"/>
        <v>2.619506592428724</v>
      </c>
      <c r="I11" s="215">
        <f t="shared" si="1"/>
        <v>2.3560223781604743</v>
      </c>
      <c r="J11" s="215">
        <f t="shared" si="1"/>
        <v>2.1247680866054597</v>
      </c>
      <c r="K11" s="215">
        <f t="shared" si="1"/>
        <v>2.6049427784036725</v>
      </c>
      <c r="L11" s="215">
        <f t="shared" si="1"/>
        <v>2.3414585641354226</v>
      </c>
      <c r="M11" s="215">
        <f t="shared" si="1"/>
        <v>2.104755455323922</v>
      </c>
      <c r="N11" s="215">
        <f t="shared" si="1"/>
        <v>2.0135653637930995</v>
      </c>
      <c r="O11" s="215">
        <f t="shared" si="1"/>
        <v>1.747856579731246</v>
      </c>
      <c r="P11" s="215">
        <f t="shared" si="1"/>
        <v>1.4867912195647297</v>
      </c>
      <c r="Q11" s="257">
        <f t="shared" si="1"/>
        <v>2.8300587757279603</v>
      </c>
      <c r="R11" s="215">
        <f t="shared" si="1"/>
        <v>2.8181366811776307</v>
      </c>
      <c r="S11" s="215">
        <f t="shared" si="1"/>
        <v>2.607690234806726</v>
      </c>
      <c r="T11" s="215">
        <f t="shared" si="1"/>
        <v>2.4163902972310685</v>
      </c>
      <c r="U11" s="215">
        <f t="shared" si="1"/>
        <v>2.8062145866273016</v>
      </c>
      <c r="V11" s="215">
        <f t="shared" si="1"/>
        <v>2.5957681402563964</v>
      </c>
      <c r="W11" s="215">
        <f t="shared" si="1"/>
        <v>2.4044682026807394</v>
      </c>
      <c r="X11" s="215">
        <f t="shared" si="1"/>
        <v>2.385321693885492</v>
      </c>
      <c r="Y11" s="215">
        <f t="shared" si="1"/>
        <v>2.194021756309834</v>
      </c>
      <c r="Z11" s="215">
        <f t="shared" si="1"/>
        <v>2.0371550622517427</v>
      </c>
      <c r="AA11" s="215">
        <f t="shared" si="1"/>
        <v>2.794292492076972</v>
      </c>
      <c r="AB11" s="215">
        <f t="shared" si="1"/>
        <v>2.5838460457060664</v>
      </c>
      <c r="AC11" s="215">
        <f t="shared" si="1"/>
        <v>2.39254610813041</v>
      </c>
      <c r="AD11" s="215">
        <f t="shared" si="1"/>
        <v>2.373399599335162</v>
      </c>
      <c r="AE11" s="215">
        <f t="shared" si="1"/>
        <v>2.1820996617595054</v>
      </c>
      <c r="AF11" s="215">
        <f t="shared" si="1"/>
        <v>2.025232967701413</v>
      </c>
      <c r="AG11" s="215">
        <f t="shared" si="1"/>
        <v>2.1629531529642576</v>
      </c>
      <c r="AH11" s="215">
        <f aca="true" t="shared" si="2" ref="AH11:BM11">AH10/AH$2</f>
        <v>1.971653215388601</v>
      </c>
      <c r="AI11" s="215">
        <f t="shared" si="2"/>
        <v>1.8147865213305083</v>
      </c>
      <c r="AJ11" s="215">
        <f t="shared" si="2"/>
        <v>1.6116655842317114</v>
      </c>
      <c r="AK11" s="286">
        <f t="shared" si="2"/>
        <v>1.9537327486614071</v>
      </c>
      <c r="AL11" s="215">
        <f t="shared" si="2"/>
        <v>2.4358972822351856</v>
      </c>
      <c r="AM11" s="215">
        <f t="shared" si="2"/>
        <v>2.4213191649203165</v>
      </c>
      <c r="AN11" s="215">
        <f t="shared" si="2"/>
        <v>2.1575761797646753</v>
      </c>
      <c r="AO11" s="215">
        <f t="shared" si="2"/>
        <v>1.9540408316668048</v>
      </c>
      <c r="AP11" s="257">
        <f t="shared" si="2"/>
        <v>2.4144309488728575</v>
      </c>
      <c r="AQ11" s="215">
        <f t="shared" si="2"/>
        <v>2.402467697871407</v>
      </c>
      <c r="AR11" s="215">
        <f t="shared" si="2"/>
        <v>2.1912947659952127</v>
      </c>
      <c r="AS11" s="215">
        <f t="shared" si="2"/>
        <v>2.0338865499420433</v>
      </c>
      <c r="AT11" s="215">
        <f t="shared" si="2"/>
        <v>2.3905044468699574</v>
      </c>
      <c r="AU11" s="215">
        <f t="shared" si="2"/>
        <v>2.1793315149937635</v>
      </c>
      <c r="AV11" s="215">
        <f t="shared" si="2"/>
        <v>2.0219232989405933</v>
      </c>
      <c r="AW11" s="215">
        <f t="shared" si="2"/>
        <v>1.9681585831175692</v>
      </c>
      <c r="AX11" s="215">
        <f t="shared" si="2"/>
        <v>1.8107503670643992</v>
      </c>
      <c r="AY11" s="215">
        <f t="shared" si="2"/>
        <v>1.6030742763450432</v>
      </c>
      <c r="AZ11" s="257">
        <f t="shared" si="2"/>
        <v>2.6766961727510776</v>
      </c>
      <c r="BA11" s="215">
        <f t="shared" si="2"/>
        <v>2.666196579013267</v>
      </c>
      <c r="BB11" s="215">
        <f t="shared" si="2"/>
        <v>2.485185201696058</v>
      </c>
      <c r="BC11" s="215">
        <f t="shared" si="2"/>
        <v>2.321384859487218</v>
      </c>
      <c r="BD11" s="215">
        <f t="shared" si="2"/>
        <v>2.6556969852754575</v>
      </c>
      <c r="BE11" s="215">
        <f t="shared" si="2"/>
        <v>2.4746856079582473</v>
      </c>
      <c r="BF11" s="215">
        <f t="shared" si="2"/>
        <v>2.3108852657494077</v>
      </c>
      <c r="BG11" s="215">
        <f t="shared" si="2"/>
        <v>2.293674230641038</v>
      </c>
      <c r="BH11" s="215">
        <f t="shared" si="2"/>
        <v>2.1298738884321975</v>
      </c>
      <c r="BI11" s="215">
        <f t="shared" si="2"/>
        <v>1.9954350751882763</v>
      </c>
      <c r="BJ11" s="215">
        <f t="shared" si="2"/>
        <v>2.6451973915376477</v>
      </c>
      <c r="BK11" s="215">
        <f t="shared" si="2"/>
        <v>2.464186014220438</v>
      </c>
      <c r="BL11" s="215">
        <f t="shared" si="2"/>
        <v>2.300385672011598</v>
      </c>
      <c r="BM11" s="215">
        <f t="shared" si="2"/>
        <v>2.2831746369032277</v>
      </c>
      <c r="BN11" s="215">
        <f aca="true" t="shared" si="3" ref="BN11:BS11">BN10/BN$2</f>
        <v>2.119374294694388</v>
      </c>
      <c r="BO11" s="215">
        <f t="shared" si="3"/>
        <v>1.9849354814504667</v>
      </c>
      <c r="BP11" s="215">
        <f t="shared" si="3"/>
        <v>2.102163259586019</v>
      </c>
      <c r="BQ11" s="215">
        <f t="shared" si="3"/>
        <v>1.938362917377179</v>
      </c>
      <c r="BR11" s="215">
        <f t="shared" si="3"/>
        <v>1.8039241041332572</v>
      </c>
      <c r="BS11" s="295">
        <f t="shared" si="3"/>
        <v>1.669485290889336</v>
      </c>
      <c r="BT11" s="1"/>
    </row>
    <row r="12" spans="1:71" ht="45.75" thickBot="1">
      <c r="A12" s="221" t="s">
        <v>57</v>
      </c>
      <c r="B12" s="169">
        <v>16440.75779323979</v>
      </c>
      <c r="C12" s="166">
        <v>29126.61721613106</v>
      </c>
      <c r="D12" s="167">
        <v>28650.86093019959</v>
      </c>
      <c r="E12" s="170">
        <v>24491.9699682408</v>
      </c>
      <c r="F12" s="267">
        <v>21173.85155438387</v>
      </c>
      <c r="G12" s="166">
        <v>37732.47752269395</v>
      </c>
      <c r="H12" s="167">
        <v>37249.67358323953</v>
      </c>
      <c r="I12" s="167">
        <v>33903.241417757956</v>
      </c>
      <c r="J12" s="167">
        <v>30852.735914108678</v>
      </c>
      <c r="K12" s="167">
        <v>36766.8696437851</v>
      </c>
      <c r="L12" s="195">
        <v>33420.437478303524</v>
      </c>
      <c r="M12" s="164">
        <v>30189.29863010085</v>
      </c>
      <c r="N12" s="164">
        <v>29313.35780683563</v>
      </c>
      <c r="O12" s="167">
        <v>25512.12080079082</v>
      </c>
      <c r="P12" s="168">
        <v>21899.55495623478</v>
      </c>
      <c r="Q12" s="166">
        <v>51439.8262326182</v>
      </c>
      <c r="R12" s="167">
        <v>50949.97463964082</v>
      </c>
      <c r="S12" s="168">
        <v>47570.53882839325</v>
      </c>
      <c r="T12" s="167">
        <v>44226.689945931714</v>
      </c>
      <c r="U12" s="164">
        <v>50460.12304666346</v>
      </c>
      <c r="V12" s="163">
        <v>47080.687235415884</v>
      </c>
      <c r="W12" s="167">
        <v>43736.83835295433</v>
      </c>
      <c r="X12" s="164">
        <v>43701.2514241683</v>
      </c>
      <c r="Y12" s="167">
        <v>40357.40254170675</v>
      </c>
      <c r="Z12" s="167">
        <v>37634.10957391878</v>
      </c>
      <c r="AA12" s="167">
        <v>49970.27145368607</v>
      </c>
      <c r="AB12" s="163">
        <v>46590.8356424385</v>
      </c>
      <c r="AC12" s="167">
        <v>43246.98675997696</v>
      </c>
      <c r="AD12" s="163">
        <v>43211.39983119092</v>
      </c>
      <c r="AE12" s="167">
        <v>39867.55094872938</v>
      </c>
      <c r="AF12" s="163">
        <v>37144.2579809414</v>
      </c>
      <c r="AG12" s="167">
        <v>39831.96401994335</v>
      </c>
      <c r="AH12" s="167">
        <v>36488.115137481815</v>
      </c>
      <c r="AI12" s="167">
        <v>33764.822169693834</v>
      </c>
      <c r="AJ12" s="163">
        <v>30642.865229479787</v>
      </c>
      <c r="AK12" s="160">
        <v>24006.946804280098</v>
      </c>
      <c r="AL12" s="163">
        <v>35112.006123745385</v>
      </c>
      <c r="AM12" s="167">
        <v>34629.20218429096</v>
      </c>
      <c r="AN12" s="163">
        <v>31282.77001880938</v>
      </c>
      <c r="AO12" s="168">
        <v>28573.78722555275</v>
      </c>
      <c r="AP12" s="161">
        <v>43508.92928745115</v>
      </c>
      <c r="AQ12" s="167">
        <v>43019.077694473766</v>
      </c>
      <c r="AR12" s="163">
        <v>39639.6418832262</v>
      </c>
      <c r="AS12" s="167">
        <v>36916.34891543822</v>
      </c>
      <c r="AT12" s="163">
        <v>42529.22610149639</v>
      </c>
      <c r="AU12" s="195">
        <v>39149.79029024881</v>
      </c>
      <c r="AV12" s="163">
        <v>36426.49732246083</v>
      </c>
      <c r="AW12" s="167">
        <v>35770.35447900123</v>
      </c>
      <c r="AX12" s="163">
        <v>33047.06151121326</v>
      </c>
      <c r="AY12" s="168">
        <v>29656.56594126746</v>
      </c>
      <c r="AZ12" s="161">
        <v>57007.34085451823</v>
      </c>
      <c r="BA12" s="167">
        <v>56510.441608017914</v>
      </c>
      <c r="BB12" s="163">
        <v>53098.002151004344</v>
      </c>
      <c r="BC12" s="167">
        <v>49739.84309401145</v>
      </c>
      <c r="BD12" s="163">
        <v>56013.54236151758</v>
      </c>
      <c r="BE12" s="167">
        <v>52601.10290450402</v>
      </c>
      <c r="BF12" s="163">
        <v>49242.94384751113</v>
      </c>
      <c r="BG12" s="167">
        <v>49188.66344749043</v>
      </c>
      <c r="BH12" s="163">
        <v>45830.50439049755</v>
      </c>
      <c r="BI12" s="167">
        <v>43092.90124817822</v>
      </c>
      <c r="BJ12" s="163">
        <v>55516.64311501727</v>
      </c>
      <c r="BK12" s="167">
        <v>52104.20365800368</v>
      </c>
      <c r="BL12" s="163">
        <v>48746.044601010806</v>
      </c>
      <c r="BM12" s="167">
        <v>48691.7642009901</v>
      </c>
      <c r="BN12" s="163">
        <v>45333.60514399722</v>
      </c>
      <c r="BO12" s="167">
        <v>42596.002001677894</v>
      </c>
      <c r="BP12" s="163">
        <v>45279.32474397654</v>
      </c>
      <c r="BQ12" s="167">
        <v>41921.16568698365</v>
      </c>
      <c r="BR12" s="163">
        <v>39183.56254466433</v>
      </c>
      <c r="BS12" s="165">
        <v>36445.95940234499</v>
      </c>
    </row>
    <row r="13" spans="1:72" s="2" customFormat="1" ht="25.5" customHeight="1" thickBot="1">
      <c r="A13" s="216" t="s">
        <v>51</v>
      </c>
      <c r="B13" s="257">
        <f aca="true" t="shared" si="4" ref="B13:AG13">B12/B$2</f>
        <v>1.7843236155024735</v>
      </c>
      <c r="C13" s="257">
        <f t="shared" si="4"/>
        <v>2.3860585906554483</v>
      </c>
      <c r="D13" s="215">
        <f t="shared" si="4"/>
        <v>2.3470845359383623</v>
      </c>
      <c r="E13" s="215">
        <f t="shared" si="4"/>
        <v>2.006387316149816</v>
      </c>
      <c r="F13" s="215">
        <f t="shared" si="4"/>
        <v>1.7345663598250076</v>
      </c>
      <c r="G13" s="257">
        <f t="shared" si="4"/>
        <v>2.6443673363721323</v>
      </c>
      <c r="H13" s="215">
        <f t="shared" si="4"/>
        <v>2.6105314726497673</v>
      </c>
      <c r="I13" s="215">
        <f t="shared" si="4"/>
        <v>2.376006827230917</v>
      </c>
      <c r="J13" s="215">
        <f t="shared" si="4"/>
        <v>2.1622213129237284</v>
      </c>
      <c r="K13" s="215">
        <f t="shared" si="4"/>
        <v>2.5766956089274022</v>
      </c>
      <c r="L13" s="215">
        <f t="shared" si="4"/>
        <v>2.3421709635085515</v>
      </c>
      <c r="M13" s="215">
        <f t="shared" si="4"/>
        <v>2.115726303882602</v>
      </c>
      <c r="N13" s="215">
        <f t="shared" si="4"/>
        <v>2.0543386226670144</v>
      </c>
      <c r="O13" s="215">
        <f t="shared" si="4"/>
        <v>1.7879403462604821</v>
      </c>
      <c r="P13" s="215">
        <f t="shared" si="4"/>
        <v>1.5347645214265035</v>
      </c>
      <c r="Q13" s="257">
        <f t="shared" si="4"/>
        <v>2.854279560127522</v>
      </c>
      <c r="R13" s="215">
        <f t="shared" si="4"/>
        <v>2.8270988036644558</v>
      </c>
      <c r="S13" s="215">
        <f t="shared" si="4"/>
        <v>2.6395815574516286</v>
      </c>
      <c r="T13" s="215">
        <f t="shared" si="4"/>
        <v>2.4540389493913946</v>
      </c>
      <c r="U13" s="215">
        <f t="shared" si="4"/>
        <v>2.7999180472013903</v>
      </c>
      <c r="V13" s="215">
        <f t="shared" si="4"/>
        <v>2.612400800988563</v>
      </c>
      <c r="W13" s="215">
        <f t="shared" si="4"/>
        <v>2.426858192928328</v>
      </c>
      <c r="X13" s="215">
        <f t="shared" si="4"/>
        <v>2.4248835547757355</v>
      </c>
      <c r="Y13" s="215">
        <f t="shared" si="4"/>
        <v>2.2393409467155005</v>
      </c>
      <c r="Z13" s="215">
        <f t="shared" si="4"/>
        <v>2.088231582172832</v>
      </c>
      <c r="AA13" s="215">
        <f t="shared" si="4"/>
        <v>2.772737290738324</v>
      </c>
      <c r="AB13" s="215">
        <f t="shared" si="4"/>
        <v>2.5852200445254967</v>
      </c>
      <c r="AC13" s="215">
        <f t="shared" si="4"/>
        <v>2.399677436465262</v>
      </c>
      <c r="AD13" s="215">
        <f t="shared" si="4"/>
        <v>2.397702798312669</v>
      </c>
      <c r="AE13" s="215">
        <f t="shared" si="4"/>
        <v>2.212160190252435</v>
      </c>
      <c r="AF13" s="215">
        <f t="shared" si="4"/>
        <v>2.061050825709766</v>
      </c>
      <c r="AG13" s="215">
        <f t="shared" si="4"/>
        <v>2.210185552099842</v>
      </c>
      <c r="AH13" s="215">
        <f aca="true" t="shared" si="5" ref="AH13:BM13">AH12/AH$2</f>
        <v>2.024642944039608</v>
      </c>
      <c r="AI13" s="215">
        <f t="shared" si="5"/>
        <v>1.873533579496939</v>
      </c>
      <c r="AJ13" s="215">
        <f t="shared" si="5"/>
        <v>1.7003032532171671</v>
      </c>
      <c r="AK13" s="286">
        <f t="shared" si="5"/>
        <v>2.024365191355097</v>
      </c>
      <c r="AL13" s="215">
        <f t="shared" si="5"/>
        <v>2.463136171430753</v>
      </c>
      <c r="AM13" s="215">
        <f t="shared" si="5"/>
        <v>2.429267077116167</v>
      </c>
      <c r="AN13" s="215">
        <f t="shared" si="5"/>
        <v>2.1945121023366805</v>
      </c>
      <c r="AO13" s="215">
        <f t="shared" si="5"/>
        <v>2.004474726450561</v>
      </c>
      <c r="AP13" s="257">
        <f t="shared" si="5"/>
        <v>2.422546174134251</v>
      </c>
      <c r="AQ13" s="215">
        <f t="shared" si="5"/>
        <v>2.3952715865519916</v>
      </c>
      <c r="AR13" s="215">
        <f t="shared" si="5"/>
        <v>2.2071070090883183</v>
      </c>
      <c r="AS13" s="215">
        <f t="shared" si="5"/>
        <v>2.055475997518832</v>
      </c>
      <c r="AT13" s="215">
        <f t="shared" si="5"/>
        <v>2.367996998969732</v>
      </c>
      <c r="AU13" s="215">
        <f t="shared" si="5"/>
        <v>2.1798324215060587</v>
      </c>
      <c r="AV13" s="215">
        <f t="shared" si="5"/>
        <v>2.028201409936572</v>
      </c>
      <c r="AW13" s="215">
        <f t="shared" si="5"/>
        <v>1.9916678440423847</v>
      </c>
      <c r="AX13" s="215">
        <f t="shared" si="5"/>
        <v>1.8400368324728986</v>
      </c>
      <c r="AY13" s="215">
        <f t="shared" si="5"/>
        <v>1.6512564555271414</v>
      </c>
      <c r="AZ13" s="257">
        <f t="shared" si="5"/>
        <v>2.6972955218603376</v>
      </c>
      <c r="BA13" s="215">
        <f t="shared" si="5"/>
        <v>2.6737847933767642</v>
      </c>
      <c r="BB13" s="215">
        <f t="shared" si="5"/>
        <v>2.5123256281525594</v>
      </c>
      <c r="BC13" s="215">
        <f t="shared" si="5"/>
        <v>2.3534347335704493</v>
      </c>
      <c r="BD13" s="215">
        <f t="shared" si="5"/>
        <v>2.6502740648931904</v>
      </c>
      <c r="BE13" s="215">
        <f t="shared" si="5"/>
        <v>2.488814899668986</v>
      </c>
      <c r="BF13" s="215">
        <f t="shared" si="5"/>
        <v>2.3299240050868764</v>
      </c>
      <c r="BG13" s="215">
        <f t="shared" si="5"/>
        <v>2.32735573444478</v>
      </c>
      <c r="BH13" s="215">
        <f t="shared" si="5"/>
        <v>2.1684648398626707</v>
      </c>
      <c r="BI13" s="215">
        <f t="shared" si="5"/>
        <v>2.03893547424548</v>
      </c>
      <c r="BJ13" s="215">
        <f t="shared" si="5"/>
        <v>2.626763336409618</v>
      </c>
      <c r="BK13" s="215">
        <f t="shared" si="5"/>
        <v>2.465304171185412</v>
      </c>
      <c r="BL13" s="215">
        <f t="shared" si="5"/>
        <v>2.306413276603303</v>
      </c>
      <c r="BM13" s="215">
        <f t="shared" si="5"/>
        <v>2.3038450059612066</v>
      </c>
      <c r="BN13" s="215">
        <f aca="true" t="shared" si="6" ref="BN13:BS13">BN12/BN$2</f>
        <v>2.1449541113790973</v>
      </c>
      <c r="BO13" s="215">
        <f t="shared" si="6"/>
        <v>2.0154247457619063</v>
      </c>
      <c r="BP13" s="215">
        <f t="shared" si="6"/>
        <v>2.1423858407370022</v>
      </c>
      <c r="BQ13" s="215">
        <f t="shared" si="6"/>
        <v>1.9834949461548925</v>
      </c>
      <c r="BR13" s="215">
        <f t="shared" si="6"/>
        <v>1.853965580537702</v>
      </c>
      <c r="BS13" s="295">
        <f t="shared" si="6"/>
        <v>1.7244362149205106</v>
      </c>
      <c r="BT13" s="1"/>
    </row>
    <row r="14" spans="1:71" s="183" customFormat="1" ht="45.75" thickBot="1">
      <c r="A14" s="221" t="s">
        <v>60</v>
      </c>
      <c r="B14" s="184">
        <v>15930.332016875072</v>
      </c>
      <c r="C14" s="184">
        <v>29425.337594925906</v>
      </c>
      <c r="D14" s="171">
        <v>29946.5193991943</v>
      </c>
      <c r="E14" s="176">
        <v>25757.102016093846</v>
      </c>
      <c r="F14" s="185">
        <v>20381.34214494475</v>
      </c>
      <c r="G14" s="172">
        <v>38958.3998578843</v>
      </c>
      <c r="H14" s="173">
        <v>39472.53464469956</v>
      </c>
      <c r="I14" s="173">
        <v>35834.21109718825</v>
      </c>
      <c r="J14" s="173">
        <v>31262.81138701529</v>
      </c>
      <c r="K14" s="173">
        <v>39986.66943151482</v>
      </c>
      <c r="L14" s="197">
        <v>36348.345884003495</v>
      </c>
      <c r="M14" s="173">
        <v>31969.30145203857</v>
      </c>
      <c r="N14" s="173">
        <v>32710.022336492184</v>
      </c>
      <c r="O14" s="176">
        <v>26927.121199773515</v>
      </c>
      <c r="P14" s="185">
        <v>21217.007672083473</v>
      </c>
      <c r="Q14" s="173">
        <v>53386.291938554394</v>
      </c>
      <c r="R14" s="176">
        <v>53993.05237618249</v>
      </c>
      <c r="S14" s="176">
        <v>50222.05549330759</v>
      </c>
      <c r="T14" s="176">
        <v>45245.66289482771</v>
      </c>
      <c r="U14" s="176">
        <v>54602.58211915313</v>
      </c>
      <c r="V14" s="176">
        <v>50729.14326266972</v>
      </c>
      <c r="W14" s="176">
        <v>45752.75066418983</v>
      </c>
      <c r="X14" s="176">
        <v>47057.8190480608</v>
      </c>
      <c r="Y14" s="175">
        <v>42081.426449580904</v>
      </c>
      <c r="Z14" s="173">
        <v>37725.58976577457</v>
      </c>
      <c r="AA14" s="176">
        <v>55212.11186212374</v>
      </c>
      <c r="AB14" s="174">
        <v>51236.231032031836</v>
      </c>
      <c r="AC14" s="174">
        <v>46259.838433551944</v>
      </c>
      <c r="AD14" s="174">
        <v>47564.906817422925</v>
      </c>
      <c r="AE14" s="174">
        <v>42588.514218943026</v>
      </c>
      <c r="AF14" s="185">
        <v>38232.67753513668</v>
      </c>
      <c r="AG14" s="171">
        <v>43893.58260281401</v>
      </c>
      <c r="AH14" s="175">
        <v>38917.1900043341</v>
      </c>
      <c r="AI14" s="173">
        <v>34561.353320527756</v>
      </c>
      <c r="AJ14" s="185">
        <v>29494.071981709058</v>
      </c>
      <c r="AK14" s="172">
        <v>23704.652306845834</v>
      </c>
      <c r="AL14" s="176">
        <v>35410.11892174218</v>
      </c>
      <c r="AM14" s="171">
        <v>35924.25370855744</v>
      </c>
      <c r="AN14" s="176">
        <v>32285.93016104611</v>
      </c>
      <c r="AO14" s="185">
        <v>27855.977229338394</v>
      </c>
      <c r="AP14" s="172">
        <v>44734.26289898629</v>
      </c>
      <c r="AQ14" s="172">
        <v>45241.3506683484</v>
      </c>
      <c r="AR14" s="172">
        <v>41570.02645373948</v>
      </c>
      <c r="AS14" s="172">
        <v>37214.18976993315</v>
      </c>
      <c r="AT14" s="172">
        <v>45748.43843771052</v>
      </c>
      <c r="AU14" s="210">
        <v>42077.114223101606</v>
      </c>
      <c r="AV14" s="172">
        <v>37721.27753929527</v>
      </c>
      <c r="AW14" s="172">
        <v>38405.79000849269</v>
      </c>
      <c r="AX14" s="172">
        <v>34049.95332468634</v>
      </c>
      <c r="AY14" s="184">
        <v>28791.339885806876</v>
      </c>
      <c r="AZ14" s="172">
        <v>58953.236693942104</v>
      </c>
      <c r="BA14" s="172">
        <v>59453.27744585108</v>
      </c>
      <c r="BB14" s="172">
        <v>55748.95256414455</v>
      </c>
      <c r="BC14" s="172">
        <v>50758.2510826653</v>
      </c>
      <c r="BD14" s="172">
        <v>59953.318197760076</v>
      </c>
      <c r="BE14" s="172">
        <v>56248.99331605353</v>
      </c>
      <c r="BF14" s="172">
        <v>51258.291834574295</v>
      </c>
      <c r="BG14" s="172">
        <v>52544.668434347</v>
      </c>
      <c r="BH14" s="172">
        <v>47553.966952867755</v>
      </c>
      <c r="BI14" s="172">
        <v>43183.821386062074</v>
      </c>
      <c r="BJ14" s="172">
        <v>60453.358949669055</v>
      </c>
      <c r="BK14" s="172">
        <v>56749.03406796252</v>
      </c>
      <c r="BL14" s="172">
        <v>51758.33258648327</v>
      </c>
      <c r="BM14" s="172">
        <v>53044.70918625598</v>
      </c>
      <c r="BN14" s="172">
        <v>48054.007704776726</v>
      </c>
      <c r="BO14" s="172">
        <v>43683.86213797105</v>
      </c>
      <c r="BP14" s="172">
        <v>49340.38430454947</v>
      </c>
      <c r="BQ14" s="172">
        <v>44349.682823070216</v>
      </c>
      <c r="BR14" s="172">
        <v>39979.53725626452</v>
      </c>
      <c r="BS14" s="172">
        <v>35609.39168945884</v>
      </c>
    </row>
    <row r="15" spans="1:72" s="2" customFormat="1" ht="25.5" customHeight="1" thickBot="1">
      <c r="A15" s="216" t="s">
        <v>51</v>
      </c>
      <c r="B15" s="257">
        <f aca="true" t="shared" si="7" ref="B15:AG15">B14/B$2</f>
        <v>1.728926852276435</v>
      </c>
      <c r="C15" s="257">
        <f t="shared" si="7"/>
        <v>2.4105298267326867</v>
      </c>
      <c r="D15" s="215">
        <f t="shared" si="7"/>
        <v>2.4532251494383797</v>
      </c>
      <c r="E15" s="215">
        <f t="shared" si="7"/>
        <v>2.110027198828037</v>
      </c>
      <c r="F15" s="215">
        <f t="shared" si="7"/>
        <v>1.6696438228020603</v>
      </c>
      <c r="G15" s="257">
        <f t="shared" si="7"/>
        <v>2.730282420483867</v>
      </c>
      <c r="H15" s="215">
        <f t="shared" si="7"/>
        <v>2.766314012523622</v>
      </c>
      <c r="I15" s="215">
        <f t="shared" si="7"/>
        <v>2.511333036455831</v>
      </c>
      <c r="J15" s="215">
        <f t="shared" si="7"/>
        <v>2.1909602205491128</v>
      </c>
      <c r="K15" s="215">
        <f t="shared" si="7"/>
        <v>2.8023456045633766</v>
      </c>
      <c r="L15" s="215">
        <f t="shared" si="7"/>
        <v>2.5473646284955844</v>
      </c>
      <c r="M15" s="215">
        <f t="shared" si="7"/>
        <v>2.240472454414365</v>
      </c>
      <c r="N15" s="215">
        <f t="shared" si="7"/>
        <v>2.292383652427793</v>
      </c>
      <c r="O15" s="215">
        <f t="shared" si="7"/>
        <v>1.8871063984703564</v>
      </c>
      <c r="P15" s="215">
        <f t="shared" si="7"/>
        <v>1.4869302454329998</v>
      </c>
      <c r="Q15" s="257">
        <f t="shared" si="7"/>
        <v>2.962284537706936</v>
      </c>
      <c r="R15" s="215">
        <f t="shared" si="7"/>
        <v>2.995952301419514</v>
      </c>
      <c r="S15" s="215">
        <f t="shared" si="7"/>
        <v>2.786708217362534</v>
      </c>
      <c r="T15" s="215">
        <f t="shared" si="7"/>
        <v>2.5105794526039125</v>
      </c>
      <c r="U15" s="215">
        <f t="shared" si="7"/>
        <v>3.0297737276191947</v>
      </c>
      <c r="V15" s="215">
        <f t="shared" si="7"/>
        <v>2.814845370251344</v>
      </c>
      <c r="W15" s="215">
        <f t="shared" si="7"/>
        <v>2.5387166054927217</v>
      </c>
      <c r="X15" s="215">
        <f t="shared" si="7"/>
        <v>2.6111318970181334</v>
      </c>
      <c r="Y15" s="215">
        <f t="shared" si="7"/>
        <v>2.335003132259511</v>
      </c>
      <c r="Z15" s="215">
        <f t="shared" si="7"/>
        <v>2.093307611018454</v>
      </c>
      <c r="AA15" s="215">
        <f t="shared" si="7"/>
        <v>3.0635951538188735</v>
      </c>
      <c r="AB15" s="215">
        <f t="shared" si="7"/>
        <v>2.842982523140153</v>
      </c>
      <c r="AC15" s="215">
        <f t="shared" si="7"/>
        <v>2.5668537583815305</v>
      </c>
      <c r="AD15" s="215">
        <f t="shared" si="7"/>
        <v>2.639269049906943</v>
      </c>
      <c r="AE15" s="215">
        <f t="shared" si="7"/>
        <v>2.36314028514832</v>
      </c>
      <c r="AF15" s="215">
        <f t="shared" si="7"/>
        <v>2.121444763907262</v>
      </c>
      <c r="AG15" s="215">
        <f t="shared" si="7"/>
        <v>2.4355555766737327</v>
      </c>
      <c r="AH15" s="215">
        <f aca="true" t="shared" si="8" ref="AH15:BM15">AH14/AH$2</f>
        <v>2.159426811915109</v>
      </c>
      <c r="AI15" s="215">
        <f t="shared" si="8"/>
        <v>1.9177312906740516</v>
      </c>
      <c r="AJ15" s="215">
        <f t="shared" si="8"/>
        <v>1.6365593153761546</v>
      </c>
      <c r="AK15" s="286">
        <f t="shared" si="8"/>
        <v>1.9988744672270709</v>
      </c>
      <c r="AL15" s="215">
        <f t="shared" si="8"/>
        <v>2.4840490299363154</v>
      </c>
      <c r="AM15" s="215">
        <f t="shared" si="8"/>
        <v>2.5201160090184103</v>
      </c>
      <c r="AN15" s="215">
        <f t="shared" si="8"/>
        <v>2.26488461319159</v>
      </c>
      <c r="AO15" s="215">
        <f t="shared" si="8"/>
        <v>1.95411976354531</v>
      </c>
      <c r="AP15" s="257">
        <f t="shared" si="8"/>
        <v>2.4907718763355398</v>
      </c>
      <c r="AQ15" s="215">
        <f t="shared" si="8"/>
        <v>2.519006161934766</v>
      </c>
      <c r="AR15" s="215">
        <f t="shared" si="8"/>
        <v>2.314589446199303</v>
      </c>
      <c r="AS15" s="215">
        <f t="shared" si="8"/>
        <v>2.0720595640274584</v>
      </c>
      <c r="AT15" s="215">
        <f t="shared" si="8"/>
        <v>2.5472404475339934</v>
      </c>
      <c r="AU15" s="215">
        <f t="shared" si="8"/>
        <v>2.3428237317985303</v>
      </c>
      <c r="AV15" s="215">
        <f t="shared" si="8"/>
        <v>2.100293849626685</v>
      </c>
      <c r="AW15" s="215">
        <f t="shared" si="8"/>
        <v>2.1384070160630673</v>
      </c>
      <c r="AX15" s="215">
        <f t="shared" si="8"/>
        <v>1.8958771338912217</v>
      </c>
      <c r="AY15" s="215">
        <f t="shared" si="8"/>
        <v>1.6030812854012737</v>
      </c>
      <c r="AZ15" s="257">
        <f t="shared" si="8"/>
        <v>2.789365351026359</v>
      </c>
      <c r="BA15" s="215">
        <f t="shared" si="8"/>
        <v>2.8130247194630273</v>
      </c>
      <c r="BB15" s="215">
        <f t="shared" si="8"/>
        <v>2.637755030241048</v>
      </c>
      <c r="BC15" s="215">
        <f t="shared" si="8"/>
        <v>2.4016205858843294</v>
      </c>
      <c r="BD15" s="215">
        <f t="shared" si="8"/>
        <v>2.836684087899696</v>
      </c>
      <c r="BE15" s="215">
        <f t="shared" si="8"/>
        <v>2.661414398677716</v>
      </c>
      <c r="BF15" s="215">
        <f t="shared" si="8"/>
        <v>2.425279954320998</v>
      </c>
      <c r="BG15" s="215">
        <f t="shared" si="8"/>
        <v>2.4861447094557367</v>
      </c>
      <c r="BH15" s="215">
        <f t="shared" si="8"/>
        <v>2.2500102650990184</v>
      </c>
      <c r="BI15" s="215">
        <f t="shared" si="8"/>
        <v>2.043237349707219</v>
      </c>
      <c r="BJ15" s="215">
        <f t="shared" si="8"/>
        <v>2.860343456336364</v>
      </c>
      <c r="BK15" s="215">
        <f t="shared" si="8"/>
        <v>2.685073767114385</v>
      </c>
      <c r="BL15" s="215">
        <f t="shared" si="8"/>
        <v>2.448939322757666</v>
      </c>
      <c r="BM15" s="215">
        <f t="shared" si="8"/>
        <v>2.5098040778924053</v>
      </c>
      <c r="BN15" s="215">
        <f aca="true" t="shared" si="9" ref="BN15:BS15">BN14/BN$2</f>
        <v>2.273669633535686</v>
      </c>
      <c r="BO15" s="215">
        <f t="shared" si="9"/>
        <v>2.066896718143887</v>
      </c>
      <c r="BP15" s="215">
        <f t="shared" si="9"/>
        <v>2.334534388670427</v>
      </c>
      <c r="BQ15" s="215">
        <f t="shared" si="9"/>
        <v>2.098399944313708</v>
      </c>
      <c r="BR15" s="215">
        <f t="shared" si="9"/>
        <v>1.8916270289219077</v>
      </c>
      <c r="BS15" s="295">
        <f t="shared" si="9"/>
        <v>1.6848541135301083</v>
      </c>
      <c r="BT15" s="1"/>
    </row>
    <row r="16" spans="1:71" s="183" customFormat="1" ht="45" customHeight="1" thickBot="1">
      <c r="A16" s="221" t="s">
        <v>61</v>
      </c>
      <c r="B16" s="184">
        <v>15443.772660725248</v>
      </c>
      <c r="C16" s="184">
        <v>26100.453669019684</v>
      </c>
      <c r="D16" s="171">
        <v>26605.746992845656</v>
      </c>
      <c r="E16" s="171">
        <v>22329.662651962484</v>
      </c>
      <c r="F16" s="177">
        <v>19028.98598488737</v>
      </c>
      <c r="G16" s="173">
        <v>34346.165951911804</v>
      </c>
      <c r="H16" s="171">
        <v>34740.02135311671</v>
      </c>
      <c r="I16" s="171">
        <v>31103.022271514972</v>
      </c>
      <c r="J16" s="171">
        <v>27314.260163531315</v>
      </c>
      <c r="K16" s="171">
        <v>35133.87675432162</v>
      </c>
      <c r="L16" s="194">
        <v>31644.232349383146</v>
      </c>
      <c r="M16" s="171">
        <v>27855.470241399504</v>
      </c>
      <c r="N16" s="171">
        <v>27315.580178801756</v>
      </c>
      <c r="O16" s="171">
        <v>23684.363752116395</v>
      </c>
      <c r="P16" s="177">
        <v>20053.147325431026</v>
      </c>
      <c r="Q16" s="173">
        <v>46747.120350265264</v>
      </c>
      <c r="R16" s="171">
        <v>47133.928097947224</v>
      </c>
      <c r="S16" s="171">
        <v>43737.30288786318</v>
      </c>
      <c r="T16" s="171">
        <v>40376.264606565186</v>
      </c>
      <c r="U16" s="171">
        <v>47520.735845629184</v>
      </c>
      <c r="V16" s="171">
        <v>44124.110635545156</v>
      </c>
      <c r="W16" s="171">
        <v>40763.07235424717</v>
      </c>
      <c r="X16" s="171">
        <v>40727.48542546113</v>
      </c>
      <c r="Y16" s="171">
        <v>37366.44714416312</v>
      </c>
      <c r="Z16" s="171">
        <v>34625.964777538684</v>
      </c>
      <c r="AA16" s="171">
        <v>47907.54359331115</v>
      </c>
      <c r="AB16" s="171">
        <v>44510.91838322712</v>
      </c>
      <c r="AC16" s="171">
        <v>41149.88010192913</v>
      </c>
      <c r="AD16" s="171">
        <v>41114.29317314308</v>
      </c>
      <c r="AE16" s="171">
        <v>37753.254891845085</v>
      </c>
      <c r="AF16" s="171">
        <v>35012.77252522066</v>
      </c>
      <c r="AG16" s="171">
        <v>37717.66796305905</v>
      </c>
      <c r="AH16" s="171">
        <v>34356.629681761064</v>
      </c>
      <c r="AI16" s="171">
        <v>31432.46748669068</v>
      </c>
      <c r="AJ16" s="177">
        <v>27666.677629550853</v>
      </c>
      <c r="AK16" s="180">
        <v>23009.961671765555</v>
      </c>
      <c r="AL16" s="176">
        <v>32567.975095949652</v>
      </c>
      <c r="AM16" s="171">
        <v>32961.830497154566</v>
      </c>
      <c r="AN16" s="171">
        <v>29598.20893283653</v>
      </c>
      <c r="AO16" s="177">
        <v>26504.38067291031</v>
      </c>
      <c r="AP16" s="173">
        <v>40122.61771666898</v>
      </c>
      <c r="AQ16" s="171">
        <v>40509.42546435095</v>
      </c>
      <c r="AR16" s="171">
        <v>37112.800254266906</v>
      </c>
      <c r="AS16" s="171">
        <v>34372.31788764248</v>
      </c>
      <c r="AT16" s="171">
        <v>40896.23321203291</v>
      </c>
      <c r="AU16" s="194">
        <v>37499.60800194889</v>
      </c>
      <c r="AV16" s="171">
        <v>34759.12563532444</v>
      </c>
      <c r="AW16" s="171">
        <v>34102.982791864844</v>
      </c>
      <c r="AX16" s="171">
        <v>31083.922684177393</v>
      </c>
      <c r="AY16" s="177">
        <v>27318.13282703759</v>
      </c>
      <c r="AZ16" s="173">
        <v>52314.634972165295</v>
      </c>
      <c r="BA16" s="171">
        <v>52694.3950663243</v>
      </c>
      <c r="BB16" s="171">
        <v>49264.76621047428</v>
      </c>
      <c r="BC16" s="171">
        <v>45889.41775464493</v>
      </c>
      <c r="BD16" s="171">
        <v>53074.15516048333</v>
      </c>
      <c r="BE16" s="171">
        <v>49644.5263046333</v>
      </c>
      <c r="BF16" s="171">
        <v>46269.177848803956</v>
      </c>
      <c r="BG16" s="171">
        <v>46214.89744878326</v>
      </c>
      <c r="BH16" s="171">
        <v>42839.54899295391</v>
      </c>
      <c r="BI16" s="171">
        <v>40084.75645179812</v>
      </c>
      <c r="BJ16" s="171">
        <v>53453.91525464236</v>
      </c>
      <c r="BK16" s="171">
        <v>50024.286398792305</v>
      </c>
      <c r="BL16" s="171">
        <v>46648.93794296297</v>
      </c>
      <c r="BM16" s="171">
        <v>46594.657542942274</v>
      </c>
      <c r="BN16" s="171">
        <v>43219.309087112924</v>
      </c>
      <c r="BO16" s="171">
        <v>40464.51654595715</v>
      </c>
      <c r="BP16" s="171">
        <v>43165.02868709224</v>
      </c>
      <c r="BQ16" s="171">
        <v>39789.68023126289</v>
      </c>
      <c r="BR16" s="171">
        <v>37034.88769010712</v>
      </c>
      <c r="BS16" s="181">
        <v>34280.09514895133</v>
      </c>
    </row>
    <row r="17" spans="1:72" s="2" customFormat="1" ht="25.5" customHeight="1" thickBot="1">
      <c r="A17" s="216" t="s">
        <v>51</v>
      </c>
      <c r="B17" s="257">
        <f aca="true" t="shared" si="10" ref="B17:AG17">B16/B$2</f>
        <v>1.6761203234995927</v>
      </c>
      <c r="C17" s="257">
        <f t="shared" si="10"/>
        <v>2.1381546382419665</v>
      </c>
      <c r="D17" s="215">
        <f t="shared" si="10"/>
        <v>2.179548373297752</v>
      </c>
      <c r="E17" s="215">
        <f t="shared" si="10"/>
        <v>1.829250647330424</v>
      </c>
      <c r="F17" s="215">
        <f t="shared" si="10"/>
        <v>1.5588585225597913</v>
      </c>
      <c r="G17" s="257">
        <f t="shared" si="10"/>
        <v>2.407047862633107</v>
      </c>
      <c r="H17" s="215">
        <f t="shared" si="10"/>
        <v>2.4346500352594234</v>
      </c>
      <c r="I17" s="215">
        <f t="shared" si="10"/>
        <v>2.179761880406123</v>
      </c>
      <c r="J17" s="215">
        <f t="shared" si="10"/>
        <v>1.9142378697548053</v>
      </c>
      <c r="K17" s="215">
        <f t="shared" si="10"/>
        <v>2.46225220788574</v>
      </c>
      <c r="L17" s="215">
        <f t="shared" si="10"/>
        <v>2.2176909628833936</v>
      </c>
      <c r="M17" s="215">
        <f t="shared" si="10"/>
        <v>1.9521669522320768</v>
      </c>
      <c r="N17" s="215">
        <f t="shared" si="10"/>
        <v>1.9143303790596227</v>
      </c>
      <c r="O17" s="215">
        <f t="shared" si="10"/>
        <v>1.659847484204667</v>
      </c>
      <c r="P17" s="215">
        <f t="shared" si="10"/>
        <v>1.4053645893497109</v>
      </c>
      <c r="Q17" s="257">
        <f t="shared" si="10"/>
        <v>2.5938919293233416</v>
      </c>
      <c r="R17" s="215">
        <f t="shared" si="10"/>
        <v>2.61535501597754</v>
      </c>
      <c r="S17" s="215">
        <f t="shared" si="10"/>
        <v>2.4268839689192756</v>
      </c>
      <c r="T17" s="215">
        <f t="shared" si="10"/>
        <v>2.240387560013605</v>
      </c>
      <c r="U17" s="215">
        <f t="shared" si="10"/>
        <v>2.636818102631738</v>
      </c>
      <c r="V17" s="215">
        <f t="shared" si="10"/>
        <v>2.4483470555734743</v>
      </c>
      <c r="W17" s="215">
        <f t="shared" si="10"/>
        <v>2.261850646667804</v>
      </c>
      <c r="X17" s="215">
        <f t="shared" si="10"/>
        <v>2.2598760085152105</v>
      </c>
      <c r="Y17" s="215">
        <f t="shared" si="10"/>
        <v>2.0733795996095394</v>
      </c>
      <c r="Z17" s="215">
        <f t="shared" si="10"/>
        <v>1.921316434221434</v>
      </c>
      <c r="AA17" s="215">
        <f t="shared" si="10"/>
        <v>2.658281189285937</v>
      </c>
      <c r="AB17" s="215">
        <f t="shared" si="10"/>
        <v>2.469810142227673</v>
      </c>
      <c r="AC17" s="215">
        <f t="shared" si="10"/>
        <v>2.2833137333220024</v>
      </c>
      <c r="AD17" s="215">
        <f t="shared" si="10"/>
        <v>2.2813390951694084</v>
      </c>
      <c r="AE17" s="215">
        <f t="shared" si="10"/>
        <v>2.0948426862637377</v>
      </c>
      <c r="AF17" s="215">
        <f t="shared" si="10"/>
        <v>1.942779520875633</v>
      </c>
      <c r="AG17" s="215">
        <f t="shared" si="10"/>
        <v>2.092868048111145</v>
      </c>
      <c r="AH17" s="215">
        <f aca="true" t="shared" si="11" ref="AH17:BM17">AH16/AH$2</f>
        <v>1.9063716392054746</v>
      </c>
      <c r="AI17" s="215">
        <f t="shared" si="11"/>
        <v>1.7441164957657684</v>
      </c>
      <c r="AJ17" s="215">
        <f t="shared" si="11"/>
        <v>1.535161337784422</v>
      </c>
      <c r="AK17" s="286">
        <f t="shared" si="11"/>
        <v>1.9402952754672025</v>
      </c>
      <c r="AL17" s="215">
        <f t="shared" si="11"/>
        <v>2.284670297856868</v>
      </c>
      <c r="AM17" s="215">
        <f t="shared" si="11"/>
        <v>2.312299578895445</v>
      </c>
      <c r="AN17" s="215">
        <f t="shared" si="11"/>
        <v>2.0763387536188374</v>
      </c>
      <c r="AO17" s="215">
        <f t="shared" si="11"/>
        <v>1.8593041510284327</v>
      </c>
      <c r="AP17" s="257">
        <f t="shared" si="11"/>
        <v>2.23399875928001</v>
      </c>
      <c r="AQ17" s="215">
        <f t="shared" si="11"/>
        <v>2.255535938995042</v>
      </c>
      <c r="AR17" s="215">
        <f t="shared" si="11"/>
        <v>2.06641426805495</v>
      </c>
      <c r="AS17" s="215">
        <f t="shared" si="11"/>
        <v>1.9138261630090467</v>
      </c>
      <c r="AT17" s="215">
        <f t="shared" si="11"/>
        <v>2.277073118710073</v>
      </c>
      <c r="AU17" s="215">
        <f t="shared" si="11"/>
        <v>2.0879514477699828</v>
      </c>
      <c r="AV17" s="215">
        <f t="shared" si="11"/>
        <v>1.935363342724078</v>
      </c>
      <c r="AW17" s="215">
        <f t="shared" si="11"/>
        <v>1.8988297768298912</v>
      </c>
      <c r="AX17" s="215">
        <f t="shared" si="11"/>
        <v>1.7307306617025273</v>
      </c>
      <c r="AY17" s="215">
        <f t="shared" si="11"/>
        <v>1.5210541663161241</v>
      </c>
      <c r="AZ17" s="257">
        <f t="shared" si="11"/>
        <v>2.4752607036747243</v>
      </c>
      <c r="BA17" s="215">
        <f t="shared" si="11"/>
        <v>2.4932290071598913</v>
      </c>
      <c r="BB17" s="215">
        <f t="shared" si="11"/>
        <v>2.3309565275833584</v>
      </c>
      <c r="BC17" s="215">
        <f t="shared" si="11"/>
        <v>2.17125231864892</v>
      </c>
      <c r="BD17" s="215">
        <f t="shared" si="11"/>
        <v>2.511197310645059</v>
      </c>
      <c r="BE17" s="215">
        <f t="shared" si="11"/>
        <v>2.3489248310685262</v>
      </c>
      <c r="BF17" s="215">
        <f t="shared" si="11"/>
        <v>2.1892206221340884</v>
      </c>
      <c r="BG17" s="215">
        <f t="shared" si="11"/>
        <v>2.1866523514919924</v>
      </c>
      <c r="BH17" s="215">
        <f t="shared" si="11"/>
        <v>2.026948142557554</v>
      </c>
      <c r="BI17" s="215">
        <f t="shared" si="11"/>
        <v>1.896605462588035</v>
      </c>
      <c r="BJ17" s="215">
        <f t="shared" si="11"/>
        <v>2.5291656141302274</v>
      </c>
      <c r="BK17" s="215">
        <f t="shared" si="11"/>
        <v>2.366893134553693</v>
      </c>
      <c r="BL17" s="215">
        <f t="shared" si="11"/>
        <v>2.207188925619256</v>
      </c>
      <c r="BM17" s="215">
        <f t="shared" si="11"/>
        <v>2.20462065497716</v>
      </c>
      <c r="BN17" s="215">
        <f aca="true" t="shared" si="12" ref="BN17:BS17">BN16/BN$2</f>
        <v>2.0449164460427216</v>
      </c>
      <c r="BO17" s="215">
        <f t="shared" si="12"/>
        <v>1.9145737660732032</v>
      </c>
      <c r="BP17" s="215">
        <f t="shared" si="12"/>
        <v>2.0423481754006265</v>
      </c>
      <c r="BQ17" s="215">
        <f t="shared" si="12"/>
        <v>1.8826439664661885</v>
      </c>
      <c r="BR17" s="215">
        <f t="shared" si="12"/>
        <v>1.75230128649667</v>
      </c>
      <c r="BS17" s="295">
        <f t="shared" si="12"/>
        <v>1.6219586065271507</v>
      </c>
      <c r="BT17" s="1"/>
    </row>
    <row r="18" spans="1:71" s="183" customFormat="1" ht="45" customHeight="1" thickBot="1">
      <c r="A18" s="221" t="s">
        <v>62</v>
      </c>
      <c r="B18" s="184">
        <v>15925.075828146058</v>
      </c>
      <c r="C18" s="184">
        <v>26837.074167634637</v>
      </c>
      <c r="D18" s="171">
        <v>27342.367491460616</v>
      </c>
      <c r="E18" s="171">
        <v>23066.28315057745</v>
      </c>
      <c r="F18" s="177">
        <v>19765.606483502328</v>
      </c>
      <c r="G18" s="173">
        <v>34930.605512351365</v>
      </c>
      <c r="H18" s="176">
        <v>35324.46091355628</v>
      </c>
      <c r="I18" s="176">
        <v>31906.120512765643</v>
      </c>
      <c r="J18" s="176">
        <v>28159.994752268212</v>
      </c>
      <c r="K18" s="176">
        <v>35718.316314761185</v>
      </c>
      <c r="L18" s="198">
        <v>32354.694750443152</v>
      </c>
      <c r="M18" s="176">
        <v>28701.204830136387</v>
      </c>
      <c r="N18" s="176">
        <v>27949.699971199007</v>
      </c>
      <c r="O18" s="176">
        <v>24318.483544513645</v>
      </c>
      <c r="P18" s="178">
        <v>20687.267117828276</v>
      </c>
      <c r="Q18" s="173">
        <v>46747.120350265264</v>
      </c>
      <c r="R18" s="176">
        <v>47133.928097947224</v>
      </c>
      <c r="S18" s="176">
        <v>43737.30288786318</v>
      </c>
      <c r="T18" s="176">
        <v>40376.264606565186</v>
      </c>
      <c r="U18" s="176">
        <v>47520.735845629184</v>
      </c>
      <c r="V18" s="176">
        <v>44124.110635545156</v>
      </c>
      <c r="W18" s="176">
        <v>40763.07235424717</v>
      </c>
      <c r="X18" s="176">
        <v>40727.48542546113</v>
      </c>
      <c r="Y18" s="176">
        <v>37366.44714416312</v>
      </c>
      <c r="Z18" s="176">
        <v>34625.964777538684</v>
      </c>
      <c r="AA18" s="176">
        <v>47907.54359331115</v>
      </c>
      <c r="AB18" s="176">
        <v>44510.91838322712</v>
      </c>
      <c r="AC18" s="176">
        <v>41149.88010192913</v>
      </c>
      <c r="AD18" s="176">
        <v>41114.29317314308</v>
      </c>
      <c r="AE18" s="176">
        <v>37753.254891845085</v>
      </c>
      <c r="AF18" s="176">
        <v>35012.77252522066</v>
      </c>
      <c r="AG18" s="176">
        <v>37717.66796305905</v>
      </c>
      <c r="AH18" s="176">
        <v>34356.629681761064</v>
      </c>
      <c r="AI18" s="176">
        <v>31432.46748669068</v>
      </c>
      <c r="AJ18" s="178">
        <v>27666.677629550853</v>
      </c>
      <c r="AK18" s="180">
        <v>23491.264839186373</v>
      </c>
      <c r="AL18" s="176">
        <v>33152.41465638921</v>
      </c>
      <c r="AM18" s="176">
        <v>33546.27005759413</v>
      </c>
      <c r="AN18" s="176">
        <v>30182.648493276087</v>
      </c>
      <c r="AO18" s="178">
        <v>27241.001171525266</v>
      </c>
      <c r="AP18" s="173">
        <v>40707.05727710854</v>
      </c>
      <c r="AQ18" s="176">
        <v>41093.865024790495</v>
      </c>
      <c r="AR18" s="176">
        <v>37697.239814706474</v>
      </c>
      <c r="AS18" s="176">
        <v>34956.75744808205</v>
      </c>
      <c r="AT18" s="176">
        <v>41480.67277247246</v>
      </c>
      <c r="AU18" s="198">
        <v>38084.047562388434</v>
      </c>
      <c r="AV18" s="176">
        <v>35343.56519576399</v>
      </c>
      <c r="AW18" s="176">
        <v>34687.422352304406</v>
      </c>
      <c r="AX18" s="176">
        <v>31887.020925428063</v>
      </c>
      <c r="AY18" s="178">
        <v>28121.231068288253</v>
      </c>
      <c r="AZ18" s="173">
        <v>52314.634972165295</v>
      </c>
      <c r="BA18" s="176">
        <v>52694.3950663243</v>
      </c>
      <c r="BB18" s="176">
        <v>49264.76621047428</v>
      </c>
      <c r="BC18" s="176">
        <v>45889.41775464493</v>
      </c>
      <c r="BD18" s="176">
        <v>53074.15516048333</v>
      </c>
      <c r="BE18" s="176">
        <v>49644.5263046333</v>
      </c>
      <c r="BF18" s="176">
        <v>46269.177848803956</v>
      </c>
      <c r="BG18" s="176">
        <v>46214.89744878326</v>
      </c>
      <c r="BH18" s="176">
        <v>42839.54899295391</v>
      </c>
      <c r="BI18" s="176">
        <v>40084.75645179812</v>
      </c>
      <c r="BJ18" s="176">
        <v>53453.91525464236</v>
      </c>
      <c r="BK18" s="176">
        <v>50024.286398792305</v>
      </c>
      <c r="BL18" s="176">
        <v>46648.93794296297</v>
      </c>
      <c r="BM18" s="176">
        <v>46594.657542942274</v>
      </c>
      <c r="BN18" s="176">
        <v>43219.309087112924</v>
      </c>
      <c r="BO18" s="176">
        <v>40464.51654595715</v>
      </c>
      <c r="BP18" s="176">
        <v>43165.02868709224</v>
      </c>
      <c r="BQ18" s="176">
        <v>39789.68023126289</v>
      </c>
      <c r="BR18" s="176">
        <v>37034.88769010712</v>
      </c>
      <c r="BS18" s="179">
        <v>34280.09514895133</v>
      </c>
    </row>
    <row r="19" spans="1:72" s="2" customFormat="1" ht="25.5" customHeight="1" thickBot="1">
      <c r="A19" s="216" t="s">
        <v>51</v>
      </c>
      <c r="B19" s="257">
        <f aca="true" t="shared" si="13" ref="B19:AG19">B18/B$2</f>
        <v>1.728356395500983</v>
      </c>
      <c r="C19" s="257">
        <f t="shared" si="13"/>
        <v>2.198498743969414</v>
      </c>
      <c r="D19" s="215">
        <f t="shared" si="13"/>
        <v>2.2398924790252</v>
      </c>
      <c r="E19" s="215">
        <f t="shared" si="13"/>
        <v>1.8895947530578725</v>
      </c>
      <c r="F19" s="215">
        <f t="shared" si="13"/>
        <v>1.6192026282872392</v>
      </c>
      <c r="G19" s="257">
        <f t="shared" si="13"/>
        <v>2.4480065535322284</v>
      </c>
      <c r="H19" s="215">
        <f t="shared" si="13"/>
        <v>2.475608726158545</v>
      </c>
      <c r="I19" s="215">
        <f t="shared" si="13"/>
        <v>2.2360446080850545</v>
      </c>
      <c r="J19" s="215">
        <f t="shared" si="13"/>
        <v>1.9735086377649598</v>
      </c>
      <c r="K19" s="215">
        <f t="shared" si="13"/>
        <v>2.5032108987848614</v>
      </c>
      <c r="L19" s="215">
        <f t="shared" si="13"/>
        <v>2.267481585986625</v>
      </c>
      <c r="M19" s="215">
        <f t="shared" si="13"/>
        <v>2.0114377202422307</v>
      </c>
      <c r="N19" s="215">
        <f t="shared" si="13"/>
        <v>1.9587707597728647</v>
      </c>
      <c r="O19" s="215">
        <f t="shared" si="13"/>
        <v>1.7042878649179092</v>
      </c>
      <c r="P19" s="215">
        <f t="shared" si="13"/>
        <v>1.449804970062953</v>
      </c>
      <c r="Q19" s="257">
        <f t="shared" si="13"/>
        <v>2.5938919293233416</v>
      </c>
      <c r="R19" s="215">
        <f t="shared" si="13"/>
        <v>2.61535501597754</v>
      </c>
      <c r="S19" s="215">
        <f t="shared" si="13"/>
        <v>2.4268839689192756</v>
      </c>
      <c r="T19" s="215">
        <f t="shared" si="13"/>
        <v>2.240387560013605</v>
      </c>
      <c r="U19" s="215">
        <f t="shared" si="13"/>
        <v>2.636818102631738</v>
      </c>
      <c r="V19" s="215">
        <f t="shared" si="13"/>
        <v>2.4483470555734743</v>
      </c>
      <c r="W19" s="215">
        <f t="shared" si="13"/>
        <v>2.261850646667804</v>
      </c>
      <c r="X19" s="215">
        <f t="shared" si="13"/>
        <v>2.2598760085152105</v>
      </c>
      <c r="Y19" s="215">
        <f t="shared" si="13"/>
        <v>2.0733795996095394</v>
      </c>
      <c r="Z19" s="215">
        <f t="shared" si="13"/>
        <v>1.921316434221434</v>
      </c>
      <c r="AA19" s="215">
        <f t="shared" si="13"/>
        <v>2.658281189285937</v>
      </c>
      <c r="AB19" s="215">
        <f t="shared" si="13"/>
        <v>2.469810142227673</v>
      </c>
      <c r="AC19" s="215">
        <f t="shared" si="13"/>
        <v>2.2833137333220024</v>
      </c>
      <c r="AD19" s="215">
        <f t="shared" si="13"/>
        <v>2.2813390951694084</v>
      </c>
      <c r="AE19" s="215">
        <f t="shared" si="13"/>
        <v>2.0948426862637377</v>
      </c>
      <c r="AF19" s="215">
        <f t="shared" si="13"/>
        <v>1.942779520875633</v>
      </c>
      <c r="AG19" s="215">
        <f t="shared" si="13"/>
        <v>2.092868048111145</v>
      </c>
      <c r="AH19" s="215">
        <f aca="true" t="shared" si="14" ref="AH19:BM19">AH18/AH$2</f>
        <v>1.9063716392054746</v>
      </c>
      <c r="AI19" s="215">
        <f t="shared" si="14"/>
        <v>1.7441164957657684</v>
      </c>
      <c r="AJ19" s="215">
        <f t="shared" si="14"/>
        <v>1.535161337784422</v>
      </c>
      <c r="AK19" s="286">
        <f t="shared" si="14"/>
        <v>1.9808807521027383</v>
      </c>
      <c r="AL19" s="215">
        <f t="shared" si="14"/>
        <v>2.325669214758977</v>
      </c>
      <c r="AM19" s="215">
        <f t="shared" si="14"/>
        <v>2.353298495797554</v>
      </c>
      <c r="AN19" s="215">
        <f t="shared" si="14"/>
        <v>2.117337670520946</v>
      </c>
      <c r="AO19" s="215">
        <f t="shared" si="14"/>
        <v>1.9109786861820601</v>
      </c>
      <c r="AP19" s="257">
        <f t="shared" si="14"/>
        <v>2.266539937478204</v>
      </c>
      <c r="AQ19" s="215">
        <f t="shared" si="14"/>
        <v>2.2880771171932346</v>
      </c>
      <c r="AR19" s="215">
        <f t="shared" si="14"/>
        <v>2.0989554462531443</v>
      </c>
      <c r="AS19" s="215">
        <f t="shared" si="14"/>
        <v>1.9463673412072409</v>
      </c>
      <c r="AT19" s="215">
        <f t="shared" si="14"/>
        <v>2.3096142969082663</v>
      </c>
      <c r="AU19" s="215">
        <f t="shared" si="14"/>
        <v>2.1204926259681756</v>
      </c>
      <c r="AV19" s="215">
        <f t="shared" si="14"/>
        <v>1.9679045209222714</v>
      </c>
      <c r="AW19" s="215">
        <f t="shared" si="14"/>
        <v>1.9313709550280849</v>
      </c>
      <c r="AX19" s="215">
        <f t="shared" si="14"/>
        <v>1.7754465994113622</v>
      </c>
      <c r="AY19" s="215">
        <f t="shared" si="14"/>
        <v>1.5657701040249583</v>
      </c>
      <c r="AZ19" s="257">
        <f t="shared" si="14"/>
        <v>2.4752607036747243</v>
      </c>
      <c r="BA19" s="215">
        <f t="shared" si="14"/>
        <v>2.4932290071598913</v>
      </c>
      <c r="BB19" s="215">
        <f t="shared" si="14"/>
        <v>2.3309565275833584</v>
      </c>
      <c r="BC19" s="215">
        <f t="shared" si="14"/>
        <v>2.17125231864892</v>
      </c>
      <c r="BD19" s="215">
        <f t="shared" si="14"/>
        <v>2.511197310645059</v>
      </c>
      <c r="BE19" s="215">
        <f t="shared" si="14"/>
        <v>2.3489248310685262</v>
      </c>
      <c r="BF19" s="215">
        <f t="shared" si="14"/>
        <v>2.1892206221340884</v>
      </c>
      <c r="BG19" s="215">
        <f t="shared" si="14"/>
        <v>2.1866523514919924</v>
      </c>
      <c r="BH19" s="215">
        <f t="shared" si="14"/>
        <v>2.026948142557554</v>
      </c>
      <c r="BI19" s="215">
        <f t="shared" si="14"/>
        <v>1.896605462588035</v>
      </c>
      <c r="BJ19" s="215">
        <f t="shared" si="14"/>
        <v>2.5291656141302274</v>
      </c>
      <c r="BK19" s="215">
        <f t="shared" si="14"/>
        <v>2.366893134553693</v>
      </c>
      <c r="BL19" s="215">
        <f t="shared" si="14"/>
        <v>2.207188925619256</v>
      </c>
      <c r="BM19" s="215">
        <f t="shared" si="14"/>
        <v>2.20462065497716</v>
      </c>
      <c r="BN19" s="215">
        <f aca="true" t="shared" si="15" ref="BN19:BS19">BN18/BN$2</f>
        <v>2.0449164460427216</v>
      </c>
      <c r="BO19" s="215">
        <f t="shared" si="15"/>
        <v>1.9145737660732032</v>
      </c>
      <c r="BP19" s="215">
        <f t="shared" si="15"/>
        <v>2.0423481754006265</v>
      </c>
      <c r="BQ19" s="215">
        <f t="shared" si="15"/>
        <v>1.8826439664661885</v>
      </c>
      <c r="BR19" s="215">
        <f t="shared" si="15"/>
        <v>1.75230128649667</v>
      </c>
      <c r="BS19" s="295">
        <f t="shared" si="15"/>
        <v>1.6219586065271507</v>
      </c>
      <c r="BT19" s="1"/>
    </row>
    <row r="20" spans="1:71" s="183" customFormat="1" ht="60.75" thickBot="1">
      <c r="A20" s="221" t="s">
        <v>63</v>
      </c>
      <c r="B20" s="184">
        <v>16423.568394403334</v>
      </c>
      <c r="C20" s="184">
        <v>27573.694666249605</v>
      </c>
      <c r="D20" s="171">
        <v>28118.095045640177</v>
      </c>
      <c r="E20" s="171">
        <v>23802.903649192405</v>
      </c>
      <c r="F20" s="177">
        <v>20502.22698211729</v>
      </c>
      <c r="G20" s="173">
        <v>35515.04507279092</v>
      </c>
      <c r="H20" s="176">
        <v>35908.90047399583</v>
      </c>
      <c r="I20" s="176">
        <v>32545.278909677807</v>
      </c>
      <c r="J20" s="176">
        <v>28963.092993518883</v>
      </c>
      <c r="K20" s="176">
        <v>36302.755875200746</v>
      </c>
      <c r="L20" s="198">
        <v>32939.13431088271</v>
      </c>
      <c r="M20" s="176">
        <v>29504.30307138706</v>
      </c>
      <c r="N20" s="176">
        <v>28628.36224812182</v>
      </c>
      <c r="O20" s="176">
        <v>24952.60333691089</v>
      </c>
      <c r="P20" s="178">
        <v>21321.386910225523</v>
      </c>
      <c r="Q20" s="173">
        <v>48380.11323972874</v>
      </c>
      <c r="R20" s="176">
        <v>48766.92098741071</v>
      </c>
      <c r="S20" s="176">
        <v>45370.29577732667</v>
      </c>
      <c r="T20" s="176">
        <v>42009.25749602867</v>
      </c>
      <c r="U20" s="176">
        <v>49153.72873509267</v>
      </c>
      <c r="V20" s="176">
        <v>45757.10352500864</v>
      </c>
      <c r="W20" s="176">
        <v>42396.06524371064</v>
      </c>
      <c r="X20" s="176">
        <v>42360.4783149246</v>
      </c>
      <c r="Y20" s="176">
        <v>38999.44003362659</v>
      </c>
      <c r="Z20" s="176">
        <v>36258.95766700217</v>
      </c>
      <c r="AA20" s="176">
        <v>49540.53648277464</v>
      </c>
      <c r="AB20" s="176">
        <v>46143.911272690595</v>
      </c>
      <c r="AC20" s="176">
        <v>42782.8729913926</v>
      </c>
      <c r="AD20" s="176">
        <v>42747.28606260656</v>
      </c>
      <c r="AE20" s="176">
        <v>39386.24778130857</v>
      </c>
      <c r="AF20" s="176">
        <v>36645.76541468414</v>
      </c>
      <c r="AG20" s="176">
        <v>39350.66085252253</v>
      </c>
      <c r="AH20" s="176">
        <v>35989.62257122454</v>
      </c>
      <c r="AI20" s="176">
        <v>33249.1402046001</v>
      </c>
      <c r="AJ20" s="178">
        <v>29910.628597751238</v>
      </c>
      <c r="AK20" s="180">
        <v>23989.757405443645</v>
      </c>
      <c r="AL20" s="176">
        <v>33736.85421682877</v>
      </c>
      <c r="AM20" s="176">
        <v>34130.70961803369</v>
      </c>
      <c r="AN20" s="176">
        <v>30767.088053715644</v>
      </c>
      <c r="AO20" s="178">
        <v>27977.621670140223</v>
      </c>
      <c r="AP20" s="173">
        <v>41291.496837548104</v>
      </c>
      <c r="AQ20" s="176">
        <v>41678.304585230064</v>
      </c>
      <c r="AR20" s="176">
        <v>38281.679375146035</v>
      </c>
      <c r="AS20" s="176">
        <v>35541.1970085216</v>
      </c>
      <c r="AT20" s="176">
        <v>42065.112332912024</v>
      </c>
      <c r="AU20" s="198">
        <v>38668.487122827995</v>
      </c>
      <c r="AV20" s="176">
        <v>35928.00475620356</v>
      </c>
      <c r="AW20" s="176">
        <v>35271.86191274397</v>
      </c>
      <c r="AX20" s="176">
        <v>32531.379546119526</v>
      </c>
      <c r="AY20" s="178">
        <v>28924.329309538913</v>
      </c>
      <c r="AZ20" s="173">
        <v>53947.627861628775</v>
      </c>
      <c r="BA20" s="176">
        <v>54327.38795578779</v>
      </c>
      <c r="BB20" s="176">
        <v>50897.75909993777</v>
      </c>
      <c r="BC20" s="176">
        <v>47522.410644108415</v>
      </c>
      <c r="BD20" s="176">
        <v>54707.148049946816</v>
      </c>
      <c r="BE20" s="176">
        <v>51277.51919409678</v>
      </c>
      <c r="BF20" s="176">
        <v>47902.170738267436</v>
      </c>
      <c r="BG20" s="176">
        <v>47847.89033824675</v>
      </c>
      <c r="BH20" s="176">
        <v>44472.54188241739</v>
      </c>
      <c r="BI20" s="176">
        <v>41717.7493412616</v>
      </c>
      <c r="BJ20" s="176">
        <v>55086.90814410582</v>
      </c>
      <c r="BK20" s="176">
        <v>51657.27928825579</v>
      </c>
      <c r="BL20" s="176">
        <v>48281.93083242645</v>
      </c>
      <c r="BM20" s="176">
        <v>48227.650432405746</v>
      </c>
      <c r="BN20" s="176">
        <v>44852.30197657641</v>
      </c>
      <c r="BO20" s="176">
        <v>42097.50943542063</v>
      </c>
      <c r="BP20" s="176">
        <v>44798.02157655572</v>
      </c>
      <c r="BQ20" s="176">
        <v>41422.67312072638</v>
      </c>
      <c r="BR20" s="176">
        <v>38667.88057957059</v>
      </c>
      <c r="BS20" s="179">
        <v>35913.088038414804</v>
      </c>
    </row>
    <row r="21" spans="1:72" s="2" customFormat="1" ht="25.5" customHeight="1" thickBot="1">
      <c r="A21" s="216" t="s">
        <v>51</v>
      </c>
      <c r="B21" s="257">
        <f aca="true" t="shared" si="16" ref="B21:AG21">B20/B$2</f>
        <v>1.7824580415024238</v>
      </c>
      <c r="C21" s="257">
        <f t="shared" si="16"/>
        <v>2.2588428496968627</v>
      </c>
      <c r="D21" s="215">
        <f t="shared" si="16"/>
        <v>2.3034402429458654</v>
      </c>
      <c r="E21" s="215">
        <f t="shared" si="16"/>
        <v>1.9499388587853204</v>
      </c>
      <c r="F21" s="215">
        <f t="shared" si="16"/>
        <v>1.6795467340146875</v>
      </c>
      <c r="G21" s="257">
        <f t="shared" si="16"/>
        <v>2.488965244431349</v>
      </c>
      <c r="H21" s="215">
        <f t="shared" si="16"/>
        <v>2.516567417057666</v>
      </c>
      <c r="I21" s="215">
        <f t="shared" si="16"/>
        <v>2.28083810425943</v>
      </c>
      <c r="J21" s="215">
        <f t="shared" si="16"/>
        <v>2.029791365443891</v>
      </c>
      <c r="K21" s="215">
        <f t="shared" si="16"/>
        <v>2.5441695896839827</v>
      </c>
      <c r="L21" s="215">
        <f t="shared" si="16"/>
        <v>2.3084402768857464</v>
      </c>
      <c r="M21" s="215">
        <f t="shared" si="16"/>
        <v>2.067720447921162</v>
      </c>
      <c r="N21" s="215">
        <f t="shared" si="16"/>
        <v>2.006332766705573</v>
      </c>
      <c r="O21" s="215">
        <f t="shared" si="16"/>
        <v>1.7487282456311508</v>
      </c>
      <c r="P21" s="215">
        <f t="shared" si="16"/>
        <v>1.4942453507761948</v>
      </c>
      <c r="Q21" s="257">
        <f t="shared" si="16"/>
        <v>2.6845030096398146</v>
      </c>
      <c r="R21" s="215">
        <f t="shared" si="16"/>
        <v>2.7059660962940133</v>
      </c>
      <c r="S21" s="215">
        <f t="shared" si="16"/>
        <v>2.517495049235749</v>
      </c>
      <c r="T21" s="215">
        <f t="shared" si="16"/>
        <v>2.3309986403300784</v>
      </c>
      <c r="U21" s="215">
        <f t="shared" si="16"/>
        <v>2.7274291829482116</v>
      </c>
      <c r="V21" s="215">
        <f t="shared" si="16"/>
        <v>2.538958135889948</v>
      </c>
      <c r="W21" s="215">
        <f t="shared" si="16"/>
        <v>2.352461726984277</v>
      </c>
      <c r="X21" s="215">
        <f t="shared" si="16"/>
        <v>2.3504870888316836</v>
      </c>
      <c r="Y21" s="215">
        <f t="shared" si="16"/>
        <v>2.163990679926012</v>
      </c>
      <c r="Z21" s="215">
        <f t="shared" si="16"/>
        <v>2.0119275145379074</v>
      </c>
      <c r="AA21" s="215">
        <f t="shared" si="16"/>
        <v>2.7488922696024103</v>
      </c>
      <c r="AB21" s="215">
        <f t="shared" si="16"/>
        <v>2.5604212225441456</v>
      </c>
      <c r="AC21" s="215">
        <f t="shared" si="16"/>
        <v>2.3739248136384754</v>
      </c>
      <c r="AD21" s="215">
        <f t="shared" si="16"/>
        <v>2.371950175485882</v>
      </c>
      <c r="AE21" s="215">
        <f t="shared" si="16"/>
        <v>2.1854537665802116</v>
      </c>
      <c r="AF21" s="215">
        <f t="shared" si="16"/>
        <v>2.033390601192106</v>
      </c>
      <c r="AG21" s="215">
        <f t="shared" si="16"/>
        <v>2.183479128427618</v>
      </c>
      <c r="AH21" s="215">
        <f aca="true" t="shared" si="17" ref="AH21:BM21">AH20/AH$2</f>
        <v>1.9969827195219478</v>
      </c>
      <c r="AI21" s="215">
        <f t="shared" si="17"/>
        <v>1.8449195541338421</v>
      </c>
      <c r="AJ21" s="215">
        <f t="shared" si="17"/>
        <v>1.6596730994202218</v>
      </c>
      <c r="AK21" s="286">
        <f t="shared" si="17"/>
        <v>2.0229157100466857</v>
      </c>
      <c r="AL21" s="215">
        <f t="shared" si="17"/>
        <v>2.366668131661085</v>
      </c>
      <c r="AM21" s="215">
        <f t="shared" si="17"/>
        <v>2.3942974126996623</v>
      </c>
      <c r="AN21" s="215">
        <f t="shared" si="17"/>
        <v>2.158336587423055</v>
      </c>
      <c r="AO21" s="215">
        <f t="shared" si="17"/>
        <v>1.9626532213356873</v>
      </c>
      <c r="AP21" s="257">
        <f t="shared" si="17"/>
        <v>2.299081115676398</v>
      </c>
      <c r="AQ21" s="215">
        <f t="shared" si="17"/>
        <v>2.320618295391429</v>
      </c>
      <c r="AR21" s="215">
        <f t="shared" si="17"/>
        <v>2.1314966244513385</v>
      </c>
      <c r="AS21" s="215">
        <f t="shared" si="17"/>
        <v>1.9789085194054343</v>
      </c>
      <c r="AT21" s="215">
        <f t="shared" si="17"/>
        <v>2.34215547510646</v>
      </c>
      <c r="AU21" s="215">
        <f t="shared" si="17"/>
        <v>2.1530338041663692</v>
      </c>
      <c r="AV21" s="215">
        <f t="shared" si="17"/>
        <v>2.0004456991204655</v>
      </c>
      <c r="AW21" s="215">
        <f t="shared" si="17"/>
        <v>1.9639121332262788</v>
      </c>
      <c r="AX21" s="215">
        <f t="shared" si="17"/>
        <v>1.8113240281803744</v>
      </c>
      <c r="AY21" s="215">
        <f t="shared" si="17"/>
        <v>1.6104860417337925</v>
      </c>
      <c r="AZ21" s="257">
        <f t="shared" si="17"/>
        <v>2.5525255671459086</v>
      </c>
      <c r="BA21" s="215">
        <f t="shared" si="17"/>
        <v>2.570493870631076</v>
      </c>
      <c r="BB21" s="215">
        <f t="shared" si="17"/>
        <v>2.408221391054543</v>
      </c>
      <c r="BC21" s="215">
        <f t="shared" si="17"/>
        <v>2.248517182120105</v>
      </c>
      <c r="BD21" s="215">
        <f t="shared" si="17"/>
        <v>2.588462174116244</v>
      </c>
      <c r="BE21" s="215">
        <f t="shared" si="17"/>
        <v>2.42618969453971</v>
      </c>
      <c r="BF21" s="215">
        <f t="shared" si="17"/>
        <v>2.2664854856052727</v>
      </c>
      <c r="BG21" s="215">
        <f t="shared" si="17"/>
        <v>2.263917214963177</v>
      </c>
      <c r="BH21" s="215">
        <f t="shared" si="17"/>
        <v>2.1042130060287385</v>
      </c>
      <c r="BI21" s="215">
        <f t="shared" si="17"/>
        <v>1.9738703260592194</v>
      </c>
      <c r="BJ21" s="215">
        <f t="shared" si="17"/>
        <v>2.606430477601411</v>
      </c>
      <c r="BK21" s="215">
        <f t="shared" si="17"/>
        <v>2.4441579980248775</v>
      </c>
      <c r="BL21" s="215">
        <f t="shared" si="17"/>
        <v>2.28445378909044</v>
      </c>
      <c r="BM21" s="215">
        <f t="shared" si="17"/>
        <v>2.2818855184483438</v>
      </c>
      <c r="BN21" s="215">
        <f aca="true" t="shared" si="18" ref="BN21:BS21">BN20/BN$2</f>
        <v>2.1221813095139064</v>
      </c>
      <c r="BO21" s="215">
        <f t="shared" si="18"/>
        <v>1.9918386295443875</v>
      </c>
      <c r="BP21" s="215">
        <f t="shared" si="18"/>
        <v>2.119613038871811</v>
      </c>
      <c r="BQ21" s="215">
        <f t="shared" si="18"/>
        <v>1.959908829937373</v>
      </c>
      <c r="BR21" s="215">
        <f t="shared" si="18"/>
        <v>1.829566149967854</v>
      </c>
      <c r="BS21" s="295">
        <f t="shared" si="18"/>
        <v>1.6992234699983346</v>
      </c>
      <c r="BT21" s="1"/>
    </row>
    <row r="22" spans="1:71" s="183" customFormat="1" ht="45" customHeight="1" thickBot="1">
      <c r="A22" s="221" t="s">
        <v>64</v>
      </c>
      <c r="B22" s="184">
        <v>15443.772660725248</v>
      </c>
      <c r="C22" s="184">
        <v>24999.74648309822</v>
      </c>
      <c r="D22" s="171">
        <v>24660.092764395275</v>
      </c>
      <c r="E22" s="171">
        <v>21343.77378117872</v>
      </c>
      <c r="F22" s="177">
        <v>19028.98598488737</v>
      </c>
      <c r="G22" s="173">
        <v>32661.604865938956</v>
      </c>
      <c r="H22" s="176">
        <v>32385.073712522008</v>
      </c>
      <c r="I22" s="176">
        <v>28882.69183982195</v>
      </c>
      <c r="J22" s="176">
        <v>26156.853874670054</v>
      </c>
      <c r="K22" s="176">
        <v>32108.542559105073</v>
      </c>
      <c r="L22" s="198">
        <v>28502.70099390261</v>
      </c>
      <c r="M22" s="176">
        <v>25734.226681264474</v>
      </c>
      <c r="N22" s="176">
        <v>25637.027787161984</v>
      </c>
      <c r="O22" s="176">
        <v>22845.0875562965</v>
      </c>
      <c r="P22" s="178">
        <v>20053.147325431026</v>
      </c>
      <c r="Q22" s="173">
        <v>44220.278721305986</v>
      </c>
      <c r="R22" s="176">
        <v>43936.699914366094</v>
      </c>
      <c r="S22" s="176">
        <v>41279.21885424974</v>
      </c>
      <c r="T22" s="176">
        <v>38691.70352059235</v>
      </c>
      <c r="U22" s="176">
        <v>43653.12110742622</v>
      </c>
      <c r="V22" s="176">
        <v>40995.64004730987</v>
      </c>
      <c r="W22" s="176">
        <v>38408.12471365246</v>
      </c>
      <c r="X22" s="176">
        <v>38338.158987193514</v>
      </c>
      <c r="Y22" s="176">
        <v>35750.6436535361</v>
      </c>
      <c r="Z22" s="176">
        <v>33783.68423455227</v>
      </c>
      <c r="AA22" s="176">
        <v>43369.542300486326</v>
      </c>
      <c r="AB22" s="176">
        <v>40712.06124036998</v>
      </c>
      <c r="AC22" s="176">
        <v>38124.545906712585</v>
      </c>
      <c r="AD22" s="176">
        <v>38054.58018025362</v>
      </c>
      <c r="AE22" s="176">
        <v>35467.06484659623</v>
      </c>
      <c r="AF22" s="176">
        <v>33500.10542761238</v>
      </c>
      <c r="AG22" s="176">
        <v>35397.09912013727</v>
      </c>
      <c r="AH22" s="176">
        <v>32846.817141360276</v>
      </c>
      <c r="AI22" s="176">
        <v>30395.125152350643</v>
      </c>
      <c r="AJ22" s="178">
        <v>27666.677629550853</v>
      </c>
      <c r="AK22" s="180">
        <v>23009.961671765555</v>
      </c>
      <c r="AL22" s="176">
        <v>31725.69455296323</v>
      </c>
      <c r="AM22" s="176">
        <v>31449.163399546298</v>
      </c>
      <c r="AN22" s="176">
        <v>28843.30266263614</v>
      </c>
      <c r="AO22" s="178">
        <v>26504.38067291031</v>
      </c>
      <c r="AP22" s="173">
        <v>38438.056630696134</v>
      </c>
      <c r="AQ22" s="176">
        <v>38154.47782375624</v>
      </c>
      <c r="AR22" s="176">
        <v>35496.99676363989</v>
      </c>
      <c r="AS22" s="176">
        <v>33530.03734465605</v>
      </c>
      <c r="AT22" s="176">
        <v>37870.89901681636</v>
      </c>
      <c r="AU22" s="198">
        <v>35213.4179567</v>
      </c>
      <c r="AV22" s="176">
        <v>33246.458537716164</v>
      </c>
      <c r="AW22" s="176">
        <v>32593.17025146407</v>
      </c>
      <c r="AX22" s="176">
        <v>30046.58034983737</v>
      </c>
      <c r="AY22" s="178">
        <v>27318.13282703759</v>
      </c>
      <c r="AZ22" s="173">
        <v>49787.79334320602</v>
      </c>
      <c r="BA22" s="176">
        <v>49497.166882743186</v>
      </c>
      <c r="BB22" s="176">
        <v>46806.68217686084</v>
      </c>
      <c r="BC22" s="176">
        <v>44204.85666867208</v>
      </c>
      <c r="BD22" s="176">
        <v>49206.54042228035</v>
      </c>
      <c r="BE22" s="176">
        <v>46516.055716398</v>
      </c>
      <c r="BF22" s="176">
        <v>43914.23020820925</v>
      </c>
      <c r="BG22" s="176">
        <v>43825.57101051565</v>
      </c>
      <c r="BH22" s="176">
        <v>41223.74550232689</v>
      </c>
      <c r="BI22" s="176">
        <v>39242.475908811706</v>
      </c>
      <c r="BJ22" s="176">
        <v>48915.913961817525</v>
      </c>
      <c r="BK22" s="176">
        <v>46225.429255935174</v>
      </c>
      <c r="BL22" s="176">
        <v>43623.60374774641</v>
      </c>
      <c r="BM22" s="176">
        <v>43534.9445500528</v>
      </c>
      <c r="BN22" s="176">
        <v>40933.119041864054</v>
      </c>
      <c r="BO22" s="176">
        <v>38951.84944834889</v>
      </c>
      <c r="BP22" s="176">
        <v>40844.45984417046</v>
      </c>
      <c r="BQ22" s="176">
        <v>38279.86769086213</v>
      </c>
      <c r="BR22" s="176">
        <v>36279.981419906726</v>
      </c>
      <c r="BS22" s="179">
        <v>34280.09514895133</v>
      </c>
    </row>
    <row r="23" spans="1:72" s="2" customFormat="1" ht="25.5" customHeight="1" thickBot="1">
      <c r="A23" s="216" t="s">
        <v>51</v>
      </c>
      <c r="B23" s="257">
        <f aca="true" t="shared" si="19" ref="B23:AG23">B22/B$2</f>
        <v>1.6761203234995927</v>
      </c>
      <c r="C23" s="257">
        <f t="shared" si="19"/>
        <v>2.0479844747356615</v>
      </c>
      <c r="D23" s="215">
        <f t="shared" si="19"/>
        <v>2.0201599708687863</v>
      </c>
      <c r="E23" s="215">
        <f t="shared" si="19"/>
        <v>1.748486424279407</v>
      </c>
      <c r="F23" s="215">
        <f t="shared" si="19"/>
        <v>1.5588585225597913</v>
      </c>
      <c r="G23" s="257">
        <f t="shared" si="19"/>
        <v>2.2889904594532875</v>
      </c>
      <c r="H23" s="215">
        <f t="shared" si="19"/>
        <v>2.269610604283552</v>
      </c>
      <c r="I23" s="215">
        <f t="shared" si="19"/>
        <v>2.0241566921173137</v>
      </c>
      <c r="J23" s="215">
        <f t="shared" si="19"/>
        <v>1.8331245269234042</v>
      </c>
      <c r="K23" s="215">
        <f t="shared" si="19"/>
        <v>2.2502307491138183</v>
      </c>
      <c r="L23" s="215">
        <f t="shared" si="19"/>
        <v>1.9975261751981646</v>
      </c>
      <c r="M23" s="215">
        <f t="shared" si="19"/>
        <v>1.8035059696730307</v>
      </c>
      <c r="N23" s="215">
        <f t="shared" si="19"/>
        <v>1.7966940771716298</v>
      </c>
      <c r="O23" s="215">
        <f t="shared" si="19"/>
        <v>1.60102933326067</v>
      </c>
      <c r="P23" s="215">
        <f t="shared" si="19"/>
        <v>1.4053645893497109</v>
      </c>
      <c r="Q23" s="257">
        <f t="shared" si="19"/>
        <v>2.4536832050441673</v>
      </c>
      <c r="R23" s="215">
        <f t="shared" si="19"/>
        <v>2.43794805872634</v>
      </c>
      <c r="S23" s="215">
        <f t="shared" si="19"/>
        <v>2.2904904480218478</v>
      </c>
      <c r="T23" s="215">
        <f t="shared" si="19"/>
        <v>2.146915077160823</v>
      </c>
      <c r="U23" s="215">
        <f t="shared" si="19"/>
        <v>2.4222129124085128</v>
      </c>
      <c r="V23" s="215">
        <f t="shared" si="19"/>
        <v>2.274755301704021</v>
      </c>
      <c r="W23" s="215">
        <f t="shared" si="19"/>
        <v>2.1311799308429955</v>
      </c>
      <c r="X23" s="215">
        <f t="shared" si="19"/>
        <v>2.127297690999529</v>
      </c>
      <c r="Y23" s="215">
        <f t="shared" si="19"/>
        <v>1.9837223201385028</v>
      </c>
      <c r="Z23" s="215">
        <f t="shared" si="19"/>
        <v>1.8745801927950432</v>
      </c>
      <c r="AA23" s="215">
        <f t="shared" si="19"/>
        <v>2.406477766090685</v>
      </c>
      <c r="AB23" s="215">
        <f t="shared" si="19"/>
        <v>2.2590201553861933</v>
      </c>
      <c r="AC23" s="215">
        <f t="shared" si="19"/>
        <v>2.1154447845251685</v>
      </c>
      <c r="AD23" s="215">
        <f t="shared" si="19"/>
        <v>2.1115625446817012</v>
      </c>
      <c r="AE23" s="215">
        <f t="shared" si="19"/>
        <v>1.9679871738206764</v>
      </c>
      <c r="AF23" s="215">
        <f t="shared" si="19"/>
        <v>1.8588450464772157</v>
      </c>
      <c r="AG23" s="215">
        <f t="shared" si="19"/>
        <v>1.9641049339772094</v>
      </c>
      <c r="AH23" s="215">
        <f aca="true" t="shared" si="20" ref="AH23:BM23">AH22/AH$2</f>
        <v>1.8225955577272377</v>
      </c>
      <c r="AI23" s="215">
        <f t="shared" si="20"/>
        <v>1.6865567169210212</v>
      </c>
      <c r="AJ23" s="215">
        <f t="shared" si="20"/>
        <v>1.535161337784422</v>
      </c>
      <c r="AK23" s="286">
        <f t="shared" si="20"/>
        <v>1.9402952754672025</v>
      </c>
      <c r="AL23" s="215">
        <f t="shared" si="20"/>
        <v>2.2255836234979465</v>
      </c>
      <c r="AM23" s="215">
        <f t="shared" si="20"/>
        <v>2.2061847351488106</v>
      </c>
      <c r="AN23" s="215">
        <f t="shared" si="20"/>
        <v>2.0233814565160393</v>
      </c>
      <c r="AO23" s="215">
        <f t="shared" si="20"/>
        <v>1.8593041510284327</v>
      </c>
      <c r="AP23" s="257">
        <f t="shared" si="20"/>
        <v>2.1402035985910985</v>
      </c>
      <c r="AQ23" s="215">
        <f t="shared" si="20"/>
        <v>2.124414132725849</v>
      </c>
      <c r="AR23" s="215">
        <f t="shared" si="20"/>
        <v>1.9764474812717086</v>
      </c>
      <c r="AS23" s="215">
        <f t="shared" si="20"/>
        <v>1.8669285826645907</v>
      </c>
      <c r="AT23" s="215">
        <f t="shared" si="20"/>
        <v>2.108624666860599</v>
      </c>
      <c r="AU23" s="215">
        <f t="shared" si="20"/>
        <v>1.960658015406459</v>
      </c>
      <c r="AV23" s="215">
        <f t="shared" si="20"/>
        <v>1.851139116799341</v>
      </c>
      <c r="AW23" s="215">
        <f t="shared" si="20"/>
        <v>1.8147644906160396</v>
      </c>
      <c r="AX23" s="215">
        <f t="shared" si="20"/>
        <v>1.672972179835043</v>
      </c>
      <c r="AY23" s="215">
        <f t="shared" si="20"/>
        <v>1.5210541663161241</v>
      </c>
      <c r="AZ23" s="257">
        <f t="shared" si="20"/>
        <v>2.355703493882471</v>
      </c>
      <c r="BA23" s="215">
        <f t="shared" si="20"/>
        <v>2.3419525376268364</v>
      </c>
      <c r="BB23" s="215">
        <f t="shared" si="20"/>
        <v>2.2146525752004185</v>
      </c>
      <c r="BC23" s="215">
        <f t="shared" si="20"/>
        <v>2.0915475121207514</v>
      </c>
      <c r="BD23" s="215">
        <f t="shared" si="20"/>
        <v>2.328201581371202</v>
      </c>
      <c r="BE23" s="215">
        <f t="shared" si="20"/>
        <v>2.2009016189447834</v>
      </c>
      <c r="BF23" s="215">
        <f t="shared" si="20"/>
        <v>2.0777965558651172</v>
      </c>
      <c r="BG23" s="215">
        <f t="shared" si="20"/>
        <v>2.073601656518365</v>
      </c>
      <c r="BH23" s="215">
        <f t="shared" si="20"/>
        <v>1.9504965934386984</v>
      </c>
      <c r="BI23" s="215">
        <f t="shared" si="20"/>
        <v>1.8567530593239512</v>
      </c>
      <c r="BJ23" s="215">
        <f t="shared" si="20"/>
        <v>2.3144506251155677</v>
      </c>
      <c r="BK23" s="215">
        <f t="shared" si="20"/>
        <v>2.1871506626891493</v>
      </c>
      <c r="BL23" s="215">
        <f t="shared" si="20"/>
        <v>2.0640455996094826</v>
      </c>
      <c r="BM23" s="215">
        <f t="shared" si="20"/>
        <v>2.05985070026273</v>
      </c>
      <c r="BN23" s="215">
        <f aca="true" t="shared" si="21" ref="BN23:BS23">BN22/BN$2</f>
        <v>1.9367456371830638</v>
      </c>
      <c r="BO23" s="215">
        <f t="shared" si="21"/>
        <v>1.8430021030683175</v>
      </c>
      <c r="BP23" s="215">
        <f t="shared" si="21"/>
        <v>1.9325507378363123</v>
      </c>
      <c r="BQ23" s="215">
        <f t="shared" si="21"/>
        <v>1.8112073664945412</v>
      </c>
      <c r="BR23" s="215">
        <f t="shared" si="21"/>
        <v>1.7165829865108457</v>
      </c>
      <c r="BS23" s="295">
        <f t="shared" si="21"/>
        <v>1.6219586065271507</v>
      </c>
      <c r="BT23" s="1"/>
    </row>
    <row r="24" spans="1:71" s="183" customFormat="1" ht="45.75" thickBot="1">
      <c r="A24" s="221" t="s">
        <v>65</v>
      </c>
      <c r="B24" s="184">
        <v>16724.09743572186</v>
      </c>
      <c r="C24" s="184">
        <v>30841.103631660626</v>
      </c>
      <c r="D24" s="171">
        <v>29969.755311716486</v>
      </c>
      <c r="E24" s="171">
        <v>25004.585363553364</v>
      </c>
      <c r="F24" s="177">
        <v>21750.349118542123</v>
      </c>
      <c r="G24" s="173">
        <v>40704.95522482241</v>
      </c>
      <c r="H24" s="176">
        <v>39826.55734314588</v>
      </c>
      <c r="I24" s="176">
        <v>35567.93429466495</v>
      </c>
      <c r="J24" s="176">
        <v>32909.63216077562</v>
      </c>
      <c r="K24" s="176">
        <v>38948.159461469346</v>
      </c>
      <c r="L24" s="198">
        <v>34689.53641298841</v>
      </c>
      <c r="M24" s="176">
        <v>32002.85257573839</v>
      </c>
      <c r="N24" s="176">
        <v>29803.797277396574</v>
      </c>
      <c r="O24" s="176">
        <v>26108.29772052432</v>
      </c>
      <c r="P24" s="178">
        <v>22498.07085862451</v>
      </c>
      <c r="Q24" s="173">
        <v>56419.745457204015</v>
      </c>
      <c r="R24" s="176">
        <v>55355.419742399354</v>
      </c>
      <c r="S24" s="176">
        <v>50735.14213863475</v>
      </c>
      <c r="T24" s="176">
        <v>47441.970040944514</v>
      </c>
      <c r="U24" s="176">
        <v>54291.09402759468</v>
      </c>
      <c r="V24" s="176">
        <v>49849.69469522583</v>
      </c>
      <c r="W24" s="176">
        <v>46556.522597535586</v>
      </c>
      <c r="X24" s="176">
        <v>45558.05906497374</v>
      </c>
      <c r="Y24" s="176">
        <v>42264.88696728348</v>
      </c>
      <c r="Z24" s="176">
        <v>39592.27078426681</v>
      </c>
      <c r="AA24" s="176">
        <v>53255.882882068996</v>
      </c>
      <c r="AB24" s="176">
        <v>48964.24725181691</v>
      </c>
      <c r="AC24" s="176">
        <v>45671.075154126665</v>
      </c>
      <c r="AD24" s="176">
        <v>44672.61162156481</v>
      </c>
      <c r="AE24" s="176">
        <v>41379.43952387457</v>
      </c>
      <c r="AF24" s="176">
        <v>38706.82334085789</v>
      </c>
      <c r="AG24" s="176">
        <v>40380.975991312705</v>
      </c>
      <c r="AH24" s="176">
        <v>37087.80389362247</v>
      </c>
      <c r="AI24" s="176">
        <v>34415.187710605795</v>
      </c>
      <c r="AJ24" s="178">
        <v>31606.19128902146</v>
      </c>
      <c r="AK24" s="180">
        <v>24501.073777650196</v>
      </c>
      <c r="AL24" s="176">
        <v>37036.74159220564</v>
      </c>
      <c r="AM24" s="176">
        <v>36158.34371052911</v>
      </c>
      <c r="AN24" s="176">
        <v>31899.720662048185</v>
      </c>
      <c r="AO24" s="178">
        <v>29241.41852815885</v>
      </c>
      <c r="AP24" s="173">
        <v>46691.599471081725</v>
      </c>
      <c r="AQ24" s="176">
        <v>45806.15202767279</v>
      </c>
      <c r="AR24" s="176">
        <v>41514.516397420695</v>
      </c>
      <c r="AS24" s="176">
        <v>38841.90021440401</v>
      </c>
      <c r="AT24" s="176">
        <v>44920.704584263876</v>
      </c>
      <c r="AU24" s="198">
        <v>40629.068954011775</v>
      </c>
      <c r="AV24" s="176">
        <v>37956.4527709951</v>
      </c>
      <c r="AW24" s="176">
        <v>36337.43332375968</v>
      </c>
      <c r="AX24" s="176">
        <v>33664.817140743</v>
      </c>
      <c r="AY24" s="178">
        <v>30575.08161449868</v>
      </c>
      <c r="AZ24" s="173">
        <v>61689.875744269346</v>
      </c>
      <c r="BA24" s="176">
        <v>60797.37873912806</v>
      </c>
      <c r="BB24" s="176">
        <v>56472.73052710478</v>
      </c>
      <c r="BC24" s="176">
        <v>53165.24438028721</v>
      </c>
      <c r="BD24" s="176">
        <v>59904.88173398674</v>
      </c>
      <c r="BE24" s="176">
        <v>55580.233521963455</v>
      </c>
      <c r="BF24" s="176">
        <v>52272.74737514589</v>
      </c>
      <c r="BG24" s="176">
        <v>51255.5853099402</v>
      </c>
      <c r="BH24" s="176">
        <v>47948.09916312263</v>
      </c>
      <c r="BI24" s="176">
        <v>45261.168930978594</v>
      </c>
      <c r="BJ24" s="176">
        <v>59012.38472884545</v>
      </c>
      <c r="BK24" s="176">
        <v>54687.73651682216</v>
      </c>
      <c r="BL24" s="176">
        <v>51380.25037000459</v>
      </c>
      <c r="BM24" s="176">
        <v>50363.08830479889</v>
      </c>
      <c r="BN24" s="176">
        <v>47055.60215798132</v>
      </c>
      <c r="BO24" s="176">
        <v>44368.67192583729</v>
      </c>
      <c r="BP24" s="176">
        <v>46038.44009277563</v>
      </c>
      <c r="BQ24" s="176">
        <v>42730.953945958056</v>
      </c>
      <c r="BR24" s="176">
        <v>40044.02371381402</v>
      </c>
      <c r="BS24" s="179">
        <v>37357.09348167</v>
      </c>
    </row>
    <row r="25" spans="1:72" s="2" customFormat="1" ht="25.5" customHeight="1" thickBot="1">
      <c r="A25" s="216" t="s">
        <v>51</v>
      </c>
      <c r="B25" s="257">
        <f aca="true" t="shared" si="22" ref="B25:AG25">B24/B$2</f>
        <v>1.8150746077405968</v>
      </c>
      <c r="C25" s="257">
        <f t="shared" si="22"/>
        <v>2.5265096773704125</v>
      </c>
      <c r="D25" s="215">
        <f t="shared" si="22"/>
        <v>2.4551286402651336</v>
      </c>
      <c r="E25" s="215">
        <f t="shared" si="22"/>
        <v>2.0483808768373364</v>
      </c>
      <c r="F25" s="215">
        <f t="shared" si="22"/>
        <v>1.7817931611814632</v>
      </c>
      <c r="G25" s="257">
        <f t="shared" si="22"/>
        <v>2.852684506610303</v>
      </c>
      <c r="H25" s="215">
        <f t="shared" si="22"/>
        <v>2.791124629837121</v>
      </c>
      <c r="I25" s="215">
        <f t="shared" si="22"/>
        <v>2.492671826663743</v>
      </c>
      <c r="J25" s="215">
        <f t="shared" si="22"/>
        <v>2.30637270732186</v>
      </c>
      <c r="K25" s="215">
        <f t="shared" si="22"/>
        <v>2.729564753063939</v>
      </c>
      <c r="L25" s="215">
        <f t="shared" si="22"/>
        <v>2.431111949890561</v>
      </c>
      <c r="M25" s="215">
        <f t="shared" si="22"/>
        <v>2.2428237841291185</v>
      </c>
      <c r="N25" s="215">
        <f t="shared" si="22"/>
        <v>2.08870959964935</v>
      </c>
      <c r="O25" s="215">
        <f t="shared" si="22"/>
        <v>1.8297216147259316</v>
      </c>
      <c r="P25" s="215">
        <f t="shared" si="22"/>
        <v>1.5767097104649597</v>
      </c>
      <c r="Q25" s="257">
        <f t="shared" si="22"/>
        <v>3.130604009388748</v>
      </c>
      <c r="R25" s="215">
        <f t="shared" si="22"/>
        <v>3.07154698381974</v>
      </c>
      <c r="S25" s="215">
        <f t="shared" si="22"/>
        <v>2.8151782343044474</v>
      </c>
      <c r="T25" s="215">
        <f t="shared" si="22"/>
        <v>2.632447566360255</v>
      </c>
      <c r="U25" s="215">
        <f t="shared" si="22"/>
        <v>3.012489958250731</v>
      </c>
      <c r="V25" s="215">
        <f t="shared" si="22"/>
        <v>2.766046759251239</v>
      </c>
      <c r="W25" s="215">
        <f t="shared" si="22"/>
        <v>2.5833160913070463</v>
      </c>
      <c r="X25" s="215">
        <f t="shared" si="22"/>
        <v>2.52791360919841</v>
      </c>
      <c r="Y25" s="215">
        <f t="shared" si="22"/>
        <v>2.345182941254216</v>
      </c>
      <c r="Z25" s="215">
        <f t="shared" si="22"/>
        <v>2.196885516827589</v>
      </c>
      <c r="AA25" s="215">
        <f t="shared" si="22"/>
        <v>2.95504843425086</v>
      </c>
      <c r="AB25" s="215">
        <f t="shared" si="22"/>
        <v>2.7169152841980306</v>
      </c>
      <c r="AC25" s="215">
        <f t="shared" si="22"/>
        <v>2.534184616253838</v>
      </c>
      <c r="AD25" s="215">
        <f t="shared" si="22"/>
        <v>2.4787821341452005</v>
      </c>
      <c r="AE25" s="215">
        <f t="shared" si="22"/>
        <v>2.2960514662010083</v>
      </c>
      <c r="AF25" s="215">
        <f t="shared" si="22"/>
        <v>2.147754041774381</v>
      </c>
      <c r="AG25" s="215">
        <f t="shared" si="22"/>
        <v>2.240648984092371</v>
      </c>
      <c r="AH25" s="215">
        <f aca="true" t="shared" si="23" ref="AH25:BM25">AH24/AH$2</f>
        <v>2.057918316148178</v>
      </c>
      <c r="AI25" s="215">
        <f t="shared" si="23"/>
        <v>1.9096208917215511</v>
      </c>
      <c r="AJ25" s="215">
        <f t="shared" si="23"/>
        <v>1.753756036456634</v>
      </c>
      <c r="AK25" s="286">
        <f t="shared" si="23"/>
        <v>2.066032024424504</v>
      </c>
      <c r="AL25" s="215">
        <f t="shared" si="23"/>
        <v>2.5981579510491506</v>
      </c>
      <c r="AM25" s="215">
        <f t="shared" si="23"/>
        <v>2.5365376156106003</v>
      </c>
      <c r="AN25" s="215">
        <f t="shared" si="23"/>
        <v>2.2377916984951374</v>
      </c>
      <c r="AO25" s="215">
        <f t="shared" si="23"/>
        <v>2.051309612638292</v>
      </c>
      <c r="AP25" s="257">
        <f t="shared" si="23"/>
        <v>2.599754981686065</v>
      </c>
      <c r="AQ25" s="215">
        <f t="shared" si="23"/>
        <v>2.5504538990909125</v>
      </c>
      <c r="AR25" s="215">
        <f t="shared" si="23"/>
        <v>2.311498685825206</v>
      </c>
      <c r="AS25" s="215">
        <f t="shared" si="23"/>
        <v>2.1626893215147</v>
      </c>
      <c r="AT25" s="215">
        <f t="shared" si="23"/>
        <v>2.5011528164957615</v>
      </c>
      <c r="AU25" s="215">
        <f t="shared" si="23"/>
        <v>2.2621976032300544</v>
      </c>
      <c r="AV25" s="215">
        <f t="shared" si="23"/>
        <v>2.113388238919549</v>
      </c>
      <c r="AW25" s="215">
        <f t="shared" si="23"/>
        <v>2.0232423899643472</v>
      </c>
      <c r="AX25" s="215">
        <f t="shared" si="23"/>
        <v>1.8744330256538417</v>
      </c>
      <c r="AY25" s="215">
        <f t="shared" si="23"/>
        <v>1.7023987535912404</v>
      </c>
      <c r="AZ25" s="257">
        <f t="shared" si="23"/>
        <v>2.9188491007461246</v>
      </c>
      <c r="BA25" s="215">
        <f t="shared" si="23"/>
        <v>2.8766207115745472</v>
      </c>
      <c r="BB25" s="215">
        <f t="shared" si="23"/>
        <v>2.672000498088705</v>
      </c>
      <c r="BC25" s="215">
        <f t="shared" si="23"/>
        <v>2.515507186197644</v>
      </c>
      <c r="BD25" s="215">
        <f t="shared" si="23"/>
        <v>2.8343923224029686</v>
      </c>
      <c r="BE25" s="215">
        <f t="shared" si="23"/>
        <v>2.629772108917126</v>
      </c>
      <c r="BF25" s="215">
        <f t="shared" si="23"/>
        <v>2.4732787970260652</v>
      </c>
      <c r="BG25" s="215">
        <f t="shared" si="23"/>
        <v>2.4251518954312847</v>
      </c>
      <c r="BH25" s="215">
        <f t="shared" si="23"/>
        <v>2.2686585835402235</v>
      </c>
      <c r="BI25" s="215">
        <f t="shared" si="23"/>
        <v>2.1415268006140806</v>
      </c>
      <c r="BJ25" s="215">
        <f t="shared" si="23"/>
        <v>2.7921639332313912</v>
      </c>
      <c r="BK25" s="215">
        <f t="shared" si="23"/>
        <v>2.587543719745548</v>
      </c>
      <c r="BL25" s="215">
        <f t="shared" si="23"/>
        <v>2.4310504078544874</v>
      </c>
      <c r="BM25" s="215">
        <f t="shared" si="23"/>
        <v>2.382923506259706</v>
      </c>
      <c r="BN25" s="215">
        <f aca="true" t="shared" si="24" ref="BN25:BS25">BN24/BN$2</f>
        <v>2.2264301943686453</v>
      </c>
      <c r="BO25" s="215">
        <f t="shared" si="24"/>
        <v>2.0992984114425024</v>
      </c>
      <c r="BP25" s="215">
        <f t="shared" si="24"/>
        <v>2.178303292773865</v>
      </c>
      <c r="BQ25" s="215">
        <f t="shared" si="24"/>
        <v>2.0218099808828036</v>
      </c>
      <c r="BR25" s="215">
        <f t="shared" si="24"/>
        <v>1.8946781979566607</v>
      </c>
      <c r="BS25" s="295">
        <f t="shared" si="24"/>
        <v>1.7675464150305182</v>
      </c>
      <c r="BT25" s="1"/>
    </row>
    <row r="26" spans="1:71" s="183" customFormat="1" ht="60.75" thickBot="1">
      <c r="A26" s="221" t="s">
        <v>66</v>
      </c>
      <c r="B26" s="184">
        <v>20287.488546744436</v>
      </c>
      <c r="C26" s="184">
        <v>37246.70809620906</v>
      </c>
      <c r="D26" s="171">
        <v>36598.707108768074</v>
      </c>
      <c r="E26" s="171">
        <v>32595.536026673697</v>
      </c>
      <c r="F26" s="177">
        <v>27349.859573226837</v>
      </c>
      <c r="G26" s="173">
        <v>49074.37747887858</v>
      </c>
      <c r="H26" s="176">
        <v>48419.32502149579</v>
      </c>
      <c r="I26" s="176">
        <v>44383.132421625065</v>
      </c>
      <c r="J26" s="176">
        <v>39316.12374606875</v>
      </c>
      <c r="K26" s="176">
        <v>47764.27256411297</v>
      </c>
      <c r="L26" s="198">
        <v>43728.07996424226</v>
      </c>
      <c r="M26" s="176">
        <v>38661.071288685955</v>
      </c>
      <c r="N26" s="176">
        <v>39691.887364371534</v>
      </c>
      <c r="O26" s="176">
        <v>34624.87868881524</v>
      </c>
      <c r="P26" s="178">
        <v>28604.118769329867</v>
      </c>
      <c r="Q26" s="173">
        <v>70785.32559970078</v>
      </c>
      <c r="R26" s="176">
        <v>69989.46330321969</v>
      </c>
      <c r="S26" s="176">
        <v>65098.18572746209</v>
      </c>
      <c r="T26" s="176">
        <v>58244.40775614463</v>
      </c>
      <c r="U26" s="176">
        <v>69193.60100673857</v>
      </c>
      <c r="V26" s="176">
        <v>64302.32343098101</v>
      </c>
      <c r="W26" s="176">
        <v>57448.54545966351</v>
      </c>
      <c r="X26" s="176">
        <v>59411.04585522342</v>
      </c>
      <c r="Y26" s="176">
        <v>52698.903533669625</v>
      </c>
      <c r="Z26" s="176">
        <v>47617.576934389996</v>
      </c>
      <c r="AA26" s="176">
        <v>68397.73871025744</v>
      </c>
      <c r="AB26" s="176">
        <v>63506.46113449987</v>
      </c>
      <c r="AC26" s="176">
        <v>56652.68316318239</v>
      </c>
      <c r="AD26" s="176">
        <v>58615.18355874228</v>
      </c>
      <c r="AE26" s="176">
        <v>52036.79960634501</v>
      </c>
      <c r="AF26" s="176">
        <v>46955.47300706537</v>
      </c>
      <c r="AG26" s="176">
        <v>53723.90598298472</v>
      </c>
      <c r="AH26" s="176">
        <v>47967.58548869796</v>
      </c>
      <c r="AI26" s="176">
        <v>42886.258889418306</v>
      </c>
      <c r="AJ26" s="178">
        <v>37804.93229013868</v>
      </c>
      <c r="AK26" s="180">
        <v>28066.882326865263</v>
      </c>
      <c r="AL26" s="176">
        <v>43444.225216989216</v>
      </c>
      <c r="AM26" s="176">
        <v>42789.172759606416</v>
      </c>
      <c r="AN26" s="176">
        <v>38752.98015973569</v>
      </c>
      <c r="AO26" s="178">
        <v>33685.97148417939</v>
      </c>
      <c r="AP26" s="173">
        <v>55062.844313944464</v>
      </c>
      <c r="AQ26" s="176">
        <v>54400.740386619844</v>
      </c>
      <c r="AR26" s="176">
        <v>50331.52626897277</v>
      </c>
      <c r="AS26" s="176">
        <v>45250.19966969313</v>
      </c>
      <c r="AT26" s="176">
        <v>53738.6364592952</v>
      </c>
      <c r="AU26" s="198">
        <v>49669.42234164814</v>
      </c>
      <c r="AV26" s="176">
        <v>44588.0957423685</v>
      </c>
      <c r="AW26" s="176">
        <v>45600.20822400109</v>
      </c>
      <c r="AX26" s="176">
        <v>40518.88162472144</v>
      </c>
      <c r="AY26" s="178">
        <v>35437.55502544181</v>
      </c>
      <c r="AZ26" s="173">
        <v>75196.94751255777</v>
      </c>
      <c r="BA26" s="176">
        <v>74392.60920675263</v>
      </c>
      <c r="BB26" s="176">
        <v>69461.63909952652</v>
      </c>
      <c r="BC26" s="176">
        <v>63155.24721655142</v>
      </c>
      <c r="BD26" s="176">
        <v>73588.2709009475</v>
      </c>
      <c r="BE26" s="176">
        <v>68657.3007937214</v>
      </c>
      <c r="BF26" s="176">
        <v>62486.09181928496</v>
      </c>
      <c r="BG26" s="176">
        <v>64100.0566215381</v>
      </c>
      <c r="BH26" s="176">
        <v>58383.85618386156</v>
      </c>
      <c r="BI26" s="176">
        <v>53288.21166085858</v>
      </c>
      <c r="BJ26" s="176">
        <v>72783.93259514235</v>
      </c>
      <c r="BK26" s="176">
        <v>67852.96248791627</v>
      </c>
      <c r="BL26" s="176">
        <v>61816.93642201851</v>
      </c>
      <c r="BM26" s="176">
        <v>63430.90122427163</v>
      </c>
      <c r="BN26" s="176">
        <v>57714.7007865951</v>
      </c>
      <c r="BO26" s="176">
        <v>52619.05626359212</v>
      </c>
      <c r="BP26" s="176">
        <v>59328.665588848235</v>
      </c>
      <c r="BQ26" s="176">
        <v>53612.46515117171</v>
      </c>
      <c r="BR26" s="176">
        <v>48516.82062816873</v>
      </c>
      <c r="BS26" s="179">
        <v>43421.17610516575</v>
      </c>
    </row>
    <row r="27" spans="1:72" s="2" customFormat="1" ht="20.25" customHeight="1" thickBot="1">
      <c r="A27" s="216" t="s">
        <v>51</v>
      </c>
      <c r="B27" s="257">
        <f aca="true" t="shared" si="25" ref="B27:AG27">B26/B$2</f>
        <v>2.201811216273544</v>
      </c>
      <c r="C27" s="257">
        <f t="shared" si="25"/>
        <v>3.051258138462281</v>
      </c>
      <c r="D27" s="215">
        <f t="shared" si="25"/>
        <v>2.9981737616751105</v>
      </c>
      <c r="E27" s="215">
        <f t="shared" si="25"/>
        <v>2.670233147101966</v>
      </c>
      <c r="F27" s="215">
        <f t="shared" si="25"/>
        <v>2.2405062319346962</v>
      </c>
      <c r="G27" s="257">
        <f t="shared" si="25"/>
        <v>3.43923032299941</v>
      </c>
      <c r="H27" s="215">
        <f t="shared" si="25"/>
        <v>3.3933229393437374</v>
      </c>
      <c r="I27" s="215">
        <f t="shared" si="25"/>
        <v>3.1104585059657346</v>
      </c>
      <c r="J27" s="215">
        <f t="shared" si="25"/>
        <v>2.7553524245615493</v>
      </c>
      <c r="K27" s="215">
        <f t="shared" si="25"/>
        <v>3.347415555688063</v>
      </c>
      <c r="L27" s="215">
        <f t="shared" si="25"/>
        <v>3.0645511223100605</v>
      </c>
      <c r="M27" s="215">
        <f t="shared" si="25"/>
        <v>2.7094450409058766</v>
      </c>
      <c r="N27" s="215">
        <f t="shared" si="25"/>
        <v>2.7816866889320577</v>
      </c>
      <c r="O27" s="215">
        <f t="shared" si="25"/>
        <v>2.426580607527874</v>
      </c>
      <c r="P27" s="215">
        <f t="shared" si="25"/>
        <v>2.004633735323419</v>
      </c>
      <c r="Q27" s="257">
        <f t="shared" si="25"/>
        <v>3.927717545205903</v>
      </c>
      <c r="R27" s="215">
        <f t="shared" si="25"/>
        <v>3.8835569472433518</v>
      </c>
      <c r="S27" s="215">
        <f t="shared" si="25"/>
        <v>3.612151022498174</v>
      </c>
      <c r="T27" s="215">
        <f t="shared" si="25"/>
        <v>3.231850391529499</v>
      </c>
      <c r="U27" s="215">
        <f t="shared" si="25"/>
        <v>3.839396349280799</v>
      </c>
      <c r="V27" s="215">
        <f t="shared" si="25"/>
        <v>3.5679904245356235</v>
      </c>
      <c r="W27" s="215">
        <f t="shared" si="25"/>
        <v>3.1876897935669466</v>
      </c>
      <c r="X27" s="215">
        <f t="shared" si="25"/>
        <v>3.296584499790446</v>
      </c>
      <c r="Y27" s="215">
        <f t="shared" si="25"/>
        <v>2.9241429105354357</v>
      </c>
      <c r="Z27" s="215">
        <f t="shared" si="25"/>
        <v>2.6421915955160356</v>
      </c>
      <c r="AA27" s="215">
        <f t="shared" si="25"/>
        <v>3.7952357513182466</v>
      </c>
      <c r="AB27" s="215">
        <f t="shared" si="25"/>
        <v>3.52382982657307</v>
      </c>
      <c r="AC27" s="215">
        <f t="shared" si="25"/>
        <v>3.143529195604394</v>
      </c>
      <c r="AD27" s="215">
        <f t="shared" si="25"/>
        <v>3.2524239018278926</v>
      </c>
      <c r="AE27" s="215">
        <f t="shared" si="25"/>
        <v>2.887404261810288</v>
      </c>
      <c r="AF27" s="215">
        <f t="shared" si="25"/>
        <v>2.605452946790887</v>
      </c>
      <c r="AG27" s="215">
        <f t="shared" si="25"/>
        <v>2.9810179770827165</v>
      </c>
      <c r="AH27" s="215">
        <f aca="true" t="shared" si="26" ref="AH27:BM27">AH26/AH$2</f>
        <v>2.6616127781987546</v>
      </c>
      <c r="AI27" s="215">
        <f t="shared" si="26"/>
        <v>2.3796614631793536</v>
      </c>
      <c r="AJ27" s="215">
        <f t="shared" si="26"/>
        <v>2.0977101481599534</v>
      </c>
      <c r="AK27" s="286">
        <f t="shared" si="26"/>
        <v>2.3667157708799444</v>
      </c>
      <c r="AL27" s="215">
        <f t="shared" si="26"/>
        <v>3.0476482088382473</v>
      </c>
      <c r="AM27" s="215">
        <f t="shared" si="26"/>
        <v>3.0016957390113235</v>
      </c>
      <c r="AN27" s="215">
        <f t="shared" si="26"/>
        <v>2.7185535012090982</v>
      </c>
      <c r="AO27" s="215">
        <f t="shared" si="26"/>
        <v>2.36309866602451</v>
      </c>
      <c r="AP27" s="257">
        <f t="shared" si="26"/>
        <v>3.0658599283933445</v>
      </c>
      <c r="AQ27" s="215">
        <f t="shared" si="26"/>
        <v>3.0289944535979867</v>
      </c>
      <c r="AR27" s="215">
        <f t="shared" si="26"/>
        <v>2.802423511635455</v>
      </c>
      <c r="AS27" s="215">
        <f t="shared" si="26"/>
        <v>2.519498868023003</v>
      </c>
      <c r="AT27" s="215">
        <f t="shared" si="26"/>
        <v>2.992128978802628</v>
      </c>
      <c r="AU27" s="215">
        <f t="shared" si="26"/>
        <v>2.7655580368400967</v>
      </c>
      <c r="AV27" s="215">
        <f t="shared" si="26"/>
        <v>2.482633393227645</v>
      </c>
      <c r="AW27" s="215">
        <f t="shared" si="26"/>
        <v>2.5389870948775664</v>
      </c>
      <c r="AX27" s="215">
        <f t="shared" si="26"/>
        <v>2.2560624512651137</v>
      </c>
      <c r="AY27" s="215">
        <f t="shared" si="26"/>
        <v>1.9731378076526622</v>
      </c>
      <c r="AZ27" s="257">
        <f t="shared" si="26"/>
        <v>3.557934587771837</v>
      </c>
      <c r="BA27" s="215">
        <f t="shared" si="26"/>
        <v>3.5198774169270233</v>
      </c>
      <c r="BB27" s="215">
        <f t="shared" si="26"/>
        <v>3.2865691554069802</v>
      </c>
      <c r="BC27" s="215">
        <f t="shared" si="26"/>
        <v>2.9881829768891137</v>
      </c>
      <c r="BD27" s="215">
        <f t="shared" si="26"/>
        <v>3.481820246082209</v>
      </c>
      <c r="BE27" s="215">
        <f t="shared" si="26"/>
        <v>3.248511984562167</v>
      </c>
      <c r="BF27" s="215">
        <f t="shared" si="26"/>
        <v>2.9565219692114955</v>
      </c>
      <c r="BG27" s="215">
        <f t="shared" si="26"/>
        <v>3.0328865210096096</v>
      </c>
      <c r="BH27" s="215">
        <f t="shared" si="26"/>
        <v>2.7624251802158297</v>
      </c>
      <c r="BI27" s="215">
        <f t="shared" si="26"/>
        <v>2.5213253683869685</v>
      </c>
      <c r="BJ27" s="215">
        <f t="shared" si="26"/>
        <v>3.4437630752373956</v>
      </c>
      <c r="BK27" s="215">
        <f t="shared" si="26"/>
        <v>3.210454813717354</v>
      </c>
      <c r="BL27" s="215">
        <f t="shared" si="26"/>
        <v>2.924860961533878</v>
      </c>
      <c r="BM27" s="215">
        <f t="shared" si="26"/>
        <v>3.001225513331991</v>
      </c>
      <c r="BN27" s="215">
        <f aca="true" t="shared" si="27" ref="BN27:BS27">BN26/BN$2</f>
        <v>2.7307641725382115</v>
      </c>
      <c r="BO27" s="215">
        <f t="shared" si="27"/>
        <v>2.4896643607093507</v>
      </c>
      <c r="BP27" s="215">
        <f t="shared" si="27"/>
        <v>2.807128724336325</v>
      </c>
      <c r="BQ27" s="215">
        <f t="shared" si="27"/>
        <v>2.536667383542546</v>
      </c>
      <c r="BR27" s="215">
        <f t="shared" si="27"/>
        <v>2.295567571713685</v>
      </c>
      <c r="BS27" s="295">
        <f t="shared" si="27"/>
        <v>2.0544677598848238</v>
      </c>
      <c r="BT27" s="1"/>
    </row>
    <row r="28" spans="1:71" s="183" customFormat="1" ht="45.75" thickBot="1">
      <c r="A28" s="221" t="s">
        <v>67</v>
      </c>
      <c r="B28" s="184">
        <v>18086.054028321683</v>
      </c>
      <c r="C28" s="184">
        <v>34460.51753383026</v>
      </c>
      <c r="D28" s="171">
        <v>33812.51654638928</v>
      </c>
      <c r="E28" s="171">
        <v>29809.345464294907</v>
      </c>
      <c r="F28" s="177">
        <v>23838.17894751395</v>
      </c>
      <c r="G28" s="173">
        <v>46288.186916499784</v>
      </c>
      <c r="H28" s="176">
        <v>45633.13445911699</v>
      </c>
      <c r="I28" s="176">
        <v>41596.94185924626</v>
      </c>
      <c r="J28" s="176">
        <v>36529.93318368996</v>
      </c>
      <c r="K28" s="176">
        <v>44978.082001734176</v>
      </c>
      <c r="L28" s="198">
        <v>40941.88940186345</v>
      </c>
      <c r="M28" s="176">
        <v>35874.88072630716</v>
      </c>
      <c r="N28" s="176">
        <v>36905.696801992744</v>
      </c>
      <c r="O28" s="176">
        <v>31738.268370578407</v>
      </c>
      <c r="P28" s="178">
        <v>24775.519728647687</v>
      </c>
      <c r="Q28" s="173">
        <v>66133.85706823226</v>
      </c>
      <c r="R28" s="176">
        <v>65337.99477175118</v>
      </c>
      <c r="S28" s="176">
        <v>60446.71719599356</v>
      </c>
      <c r="T28" s="176">
        <v>53592.9392246761</v>
      </c>
      <c r="U28" s="176">
        <v>64542.13247527003</v>
      </c>
      <c r="V28" s="176">
        <v>59650.85489951247</v>
      </c>
      <c r="W28" s="176">
        <v>52898.4085369017</v>
      </c>
      <c r="X28" s="176">
        <v>54759.577323754886</v>
      </c>
      <c r="Y28" s="176">
        <v>48829.19441925463</v>
      </c>
      <c r="Z28" s="176">
        <v>43747.867819975</v>
      </c>
      <c r="AA28" s="176">
        <v>63746.2701787889</v>
      </c>
      <c r="AB28" s="176">
        <v>58854.992603031336</v>
      </c>
      <c r="AC28" s="176">
        <v>52236.30460957707</v>
      </c>
      <c r="AD28" s="176">
        <v>53963.71502727376</v>
      </c>
      <c r="AE28" s="176">
        <v>48167.090491930016</v>
      </c>
      <c r="AF28" s="176">
        <v>43085.76389265037</v>
      </c>
      <c r="AG28" s="176">
        <v>49799.75888823616</v>
      </c>
      <c r="AH28" s="176">
        <v>44097.87637428296</v>
      </c>
      <c r="AI28" s="176">
        <v>39016.54977500331</v>
      </c>
      <c r="AJ28" s="178">
        <v>33935.22317572368</v>
      </c>
      <c r="AK28" s="180">
        <v>25865.447808442514</v>
      </c>
      <c r="AL28" s="176">
        <v>40658.03465461041</v>
      </c>
      <c r="AM28" s="176">
        <v>40002.98219722762</v>
      </c>
      <c r="AN28" s="176">
        <v>35966.789597356896</v>
      </c>
      <c r="AO28" s="178">
        <v>30899.780921800593</v>
      </c>
      <c r="AP28" s="173">
        <v>52276.65375156567</v>
      </c>
      <c r="AQ28" s="176">
        <v>51614.549824241025</v>
      </c>
      <c r="AR28" s="176">
        <v>47545.33570659398</v>
      </c>
      <c r="AS28" s="176">
        <v>42464.009107314334</v>
      </c>
      <c r="AT28" s="176">
        <v>50952.4458969164</v>
      </c>
      <c r="AU28" s="198">
        <v>46883.23177926934</v>
      </c>
      <c r="AV28" s="176">
        <v>41801.90517998969</v>
      </c>
      <c r="AW28" s="176">
        <v>42814.01766162228</v>
      </c>
      <c r="AX28" s="176">
        <v>37732.691062342645</v>
      </c>
      <c r="AY28" s="178">
        <v>32651.36446306301</v>
      </c>
      <c r="AZ28" s="173">
        <v>70545.47898108924</v>
      </c>
      <c r="BA28" s="176">
        <v>69741.1406752841</v>
      </c>
      <c r="BB28" s="176">
        <v>65001.738539812955</v>
      </c>
      <c r="BC28" s="176">
        <v>59285.53810213641</v>
      </c>
      <c r="BD28" s="176">
        <v>68936.80236947894</v>
      </c>
      <c r="BE28" s="176">
        <v>64332.5831425465</v>
      </c>
      <c r="BF28" s="176">
        <v>58616.38270486996</v>
      </c>
      <c r="BG28" s="176">
        <v>60230.34750712311</v>
      </c>
      <c r="BH28" s="176">
        <v>54514.14706944656</v>
      </c>
      <c r="BI28" s="176">
        <v>49418.50254644358</v>
      </c>
      <c r="BJ28" s="176">
        <v>68132.46406367385</v>
      </c>
      <c r="BK28" s="176">
        <v>63663.42774528006</v>
      </c>
      <c r="BL28" s="176">
        <v>57947.22730760352</v>
      </c>
      <c r="BM28" s="176">
        <v>59561.19210985662</v>
      </c>
      <c r="BN28" s="176">
        <v>53844.991672180106</v>
      </c>
      <c r="BO28" s="176">
        <v>48749.347149177134</v>
      </c>
      <c r="BP28" s="176">
        <v>55458.95647443326</v>
      </c>
      <c r="BQ28" s="176">
        <v>49742.75603675672</v>
      </c>
      <c r="BR28" s="176">
        <v>44647.11151375374</v>
      </c>
      <c r="BS28" s="179">
        <v>39551.46699075076</v>
      </c>
    </row>
    <row r="29" spans="1:72" s="2" customFormat="1" ht="25.5" customHeight="1" thickBot="1">
      <c r="A29" s="216" t="s">
        <v>51</v>
      </c>
      <c r="B29" s="257">
        <f aca="true" t="shared" si="28" ref="B29:AG29">B28/B$2</f>
        <v>1.9628884337227788</v>
      </c>
      <c r="C29" s="257">
        <f t="shared" si="28"/>
        <v>2.8230128232842024</v>
      </c>
      <c r="D29" s="215">
        <f t="shared" si="28"/>
        <v>2.7699284464970324</v>
      </c>
      <c r="E29" s="215">
        <f t="shared" si="28"/>
        <v>2.4419878319238886</v>
      </c>
      <c r="F29" s="215">
        <f t="shared" si="28"/>
        <v>1.9528286186216064</v>
      </c>
      <c r="G29" s="257">
        <f t="shared" si="28"/>
        <v>3.243968527331963</v>
      </c>
      <c r="H29" s="215">
        <f t="shared" si="28"/>
        <v>3.1980611436762905</v>
      </c>
      <c r="I29" s="215">
        <f t="shared" si="28"/>
        <v>2.915196710298287</v>
      </c>
      <c r="J29" s="215">
        <f t="shared" si="28"/>
        <v>2.560090628894103</v>
      </c>
      <c r="K29" s="215">
        <f t="shared" si="28"/>
        <v>3.1521537600206164</v>
      </c>
      <c r="L29" s="215">
        <f t="shared" si="28"/>
        <v>2.8692893266426136</v>
      </c>
      <c r="M29" s="215">
        <f t="shared" si="28"/>
        <v>2.51418324523843</v>
      </c>
      <c r="N29" s="215">
        <f t="shared" si="28"/>
        <v>2.5864248932646117</v>
      </c>
      <c r="O29" s="215">
        <f t="shared" si="28"/>
        <v>2.2242811949385666</v>
      </c>
      <c r="P29" s="215">
        <f t="shared" si="28"/>
        <v>1.7363178729166506</v>
      </c>
      <c r="Q29" s="257">
        <f t="shared" si="28"/>
        <v>3.6696180816908366</v>
      </c>
      <c r="R29" s="215">
        <f t="shared" si="28"/>
        <v>3.6254574837282867</v>
      </c>
      <c r="S29" s="215">
        <f t="shared" si="28"/>
        <v>3.354051558983107</v>
      </c>
      <c r="T29" s="215">
        <f t="shared" si="28"/>
        <v>2.9737509280144323</v>
      </c>
      <c r="U29" s="215">
        <f t="shared" si="28"/>
        <v>3.5812968857657324</v>
      </c>
      <c r="V29" s="215">
        <f t="shared" si="28"/>
        <v>3.3098909610205567</v>
      </c>
      <c r="W29" s="215">
        <f t="shared" si="28"/>
        <v>2.9352129917268726</v>
      </c>
      <c r="X29" s="215">
        <f t="shared" si="28"/>
        <v>3.0384850362753792</v>
      </c>
      <c r="Y29" s="215">
        <f t="shared" si="28"/>
        <v>2.7094215081153386</v>
      </c>
      <c r="Z29" s="215">
        <f t="shared" si="28"/>
        <v>2.4274701930959384</v>
      </c>
      <c r="AA29" s="215">
        <f t="shared" si="28"/>
        <v>3.5371362878031793</v>
      </c>
      <c r="AB29" s="215">
        <f t="shared" si="28"/>
        <v>3.2657303630580032</v>
      </c>
      <c r="AC29" s="215">
        <f t="shared" si="28"/>
        <v>2.898474343001724</v>
      </c>
      <c r="AD29" s="215">
        <f t="shared" si="28"/>
        <v>2.9943244383128267</v>
      </c>
      <c r="AE29" s="215">
        <f t="shared" si="28"/>
        <v>2.6726828593901906</v>
      </c>
      <c r="AF29" s="215">
        <f t="shared" si="28"/>
        <v>2.3907315443707895</v>
      </c>
      <c r="AG29" s="215">
        <f t="shared" si="28"/>
        <v>2.7632759343156232</v>
      </c>
      <c r="AH29" s="215">
        <f aca="true" t="shared" si="29" ref="AH29:BM29">AH28/AH$2</f>
        <v>2.4468913757786575</v>
      </c>
      <c r="AI29" s="215">
        <f t="shared" si="29"/>
        <v>2.164940060759256</v>
      </c>
      <c r="AJ29" s="215">
        <f t="shared" si="29"/>
        <v>1.8829887457398558</v>
      </c>
      <c r="AK29" s="286">
        <f t="shared" si="29"/>
        <v>2.181081693940679</v>
      </c>
      <c r="AL29" s="215">
        <f t="shared" si="29"/>
        <v>2.852194644307991</v>
      </c>
      <c r="AM29" s="215">
        <f t="shared" si="29"/>
        <v>2.8062421744810675</v>
      </c>
      <c r="AN29" s="215">
        <f t="shared" si="29"/>
        <v>2.5230999366788422</v>
      </c>
      <c r="AO29" s="215">
        <f t="shared" si="29"/>
        <v>2.167645101494254</v>
      </c>
      <c r="AP29" s="257">
        <f t="shared" si="29"/>
        <v>2.9107268235838344</v>
      </c>
      <c r="AQ29" s="215">
        <f t="shared" si="29"/>
        <v>2.8738613487884757</v>
      </c>
      <c r="AR29" s="215">
        <f t="shared" si="29"/>
        <v>2.6472904068259453</v>
      </c>
      <c r="AS29" s="215">
        <f t="shared" si="29"/>
        <v>2.364365763213493</v>
      </c>
      <c r="AT29" s="215">
        <f t="shared" si="29"/>
        <v>2.836995873993118</v>
      </c>
      <c r="AU29" s="215">
        <f t="shared" si="29"/>
        <v>2.610424932030587</v>
      </c>
      <c r="AV29" s="215">
        <f t="shared" si="29"/>
        <v>2.3275002884181344</v>
      </c>
      <c r="AW29" s="215">
        <f t="shared" si="29"/>
        <v>2.3838539900680558</v>
      </c>
      <c r="AX29" s="215">
        <f t="shared" si="29"/>
        <v>2.100929346455604</v>
      </c>
      <c r="AY29" s="215">
        <f t="shared" si="29"/>
        <v>1.818004702843152</v>
      </c>
      <c r="AZ29" s="257">
        <f t="shared" si="29"/>
        <v>3.33785090991669</v>
      </c>
      <c r="BA29" s="215">
        <f t="shared" si="29"/>
        <v>3.299793739071876</v>
      </c>
      <c r="BB29" s="215">
        <f t="shared" si="29"/>
        <v>3.0755494932487797</v>
      </c>
      <c r="BC29" s="215">
        <f t="shared" si="29"/>
        <v>2.8050881524549993</v>
      </c>
      <c r="BD29" s="215">
        <f t="shared" si="29"/>
        <v>3.2617365682270614</v>
      </c>
      <c r="BE29" s="215">
        <f t="shared" si="29"/>
        <v>3.0438884855711614</v>
      </c>
      <c r="BF29" s="215">
        <f t="shared" si="29"/>
        <v>2.7734271447773815</v>
      </c>
      <c r="BG29" s="215">
        <f t="shared" si="29"/>
        <v>2.849791696575496</v>
      </c>
      <c r="BH29" s="215">
        <f t="shared" si="29"/>
        <v>2.5793303557817158</v>
      </c>
      <c r="BI29" s="215">
        <f t="shared" si="29"/>
        <v>2.3382305439528546</v>
      </c>
      <c r="BJ29" s="215">
        <f t="shared" si="29"/>
        <v>3.2236793973822495</v>
      </c>
      <c r="BK29" s="215">
        <f t="shared" si="29"/>
        <v>3.0122274778935445</v>
      </c>
      <c r="BL29" s="215">
        <f t="shared" si="29"/>
        <v>2.7417661370997646</v>
      </c>
      <c r="BM29" s="215">
        <f t="shared" si="29"/>
        <v>2.8181306888978765</v>
      </c>
      <c r="BN29" s="215">
        <f aca="true" t="shared" si="30" ref="BN29:BS29">BN28/BN$2</f>
        <v>2.5476693481040975</v>
      </c>
      <c r="BO29" s="215">
        <f t="shared" si="30"/>
        <v>2.306569536275237</v>
      </c>
      <c r="BP29" s="215">
        <f t="shared" si="30"/>
        <v>2.6240338999022126</v>
      </c>
      <c r="BQ29" s="215">
        <f t="shared" si="30"/>
        <v>2.3535725591084327</v>
      </c>
      <c r="BR29" s="215">
        <f t="shared" si="30"/>
        <v>2.1124727472795715</v>
      </c>
      <c r="BS29" s="295">
        <f t="shared" si="30"/>
        <v>1.8713729354507103</v>
      </c>
      <c r="BT29" s="1"/>
    </row>
    <row r="30" spans="1:71" s="183" customFormat="1" ht="45.75" thickBot="1">
      <c r="A30" s="221" t="s">
        <v>68</v>
      </c>
      <c r="B30" s="184">
        <v>14403.494681809954</v>
      </c>
      <c r="C30" s="184">
        <v>30670.863901583558</v>
      </c>
      <c r="D30" s="171">
        <v>30022.862914142577</v>
      </c>
      <c r="E30" s="171">
        <v>25351.88142755301</v>
      </c>
      <c r="F30" s="177">
        <v>19061.745699114355</v>
      </c>
      <c r="G30" s="173">
        <v>42498.53328425308</v>
      </c>
      <c r="H30" s="176">
        <v>41843.48082687028</v>
      </c>
      <c r="I30" s="176">
        <v>37807.28822699956</v>
      </c>
      <c r="J30" s="176">
        <v>32740.279551443266</v>
      </c>
      <c r="K30" s="176">
        <v>41188.428369487476</v>
      </c>
      <c r="L30" s="198">
        <v>37152.23576961675</v>
      </c>
      <c r="M30" s="176">
        <v>32077.04593578924</v>
      </c>
      <c r="N30" s="176">
        <v>33116.04316974604</v>
      </c>
      <c r="O30" s="176">
        <v>26488.140311344396</v>
      </c>
      <c r="P30" s="178">
        <v>20083.24164779487</v>
      </c>
      <c r="Q30" s="173">
        <v>61578.6168436125</v>
      </c>
      <c r="R30" s="176">
        <v>60782.75454713138</v>
      </c>
      <c r="S30" s="176">
        <v>55891.47697137379</v>
      </c>
      <c r="T30" s="176">
        <v>49770.85883197963</v>
      </c>
      <c r="U30" s="176">
        <v>59986.89225065026</v>
      </c>
      <c r="V30" s="176">
        <v>55095.614674892684</v>
      </c>
      <c r="W30" s="176">
        <v>49108.754904655005</v>
      </c>
      <c r="X30" s="176">
        <v>50741.42330096115</v>
      </c>
      <c r="Y30" s="176">
        <v>45039.54078700794</v>
      </c>
      <c r="Z30" s="176">
        <v>39958.2141877283</v>
      </c>
      <c r="AA30" s="176">
        <v>59191.029954169135</v>
      </c>
      <c r="AB30" s="176">
        <v>54299.752378411555</v>
      </c>
      <c r="AC30" s="176">
        <v>48446.65097733037</v>
      </c>
      <c r="AD30" s="176">
        <v>50079.31937363651</v>
      </c>
      <c r="AE30" s="176">
        <v>44377.43685968332</v>
      </c>
      <c r="AF30" s="176">
        <v>39296.11026040368</v>
      </c>
      <c r="AG30" s="176">
        <v>46010.10525598945</v>
      </c>
      <c r="AH30" s="176">
        <v>40308.22274203626</v>
      </c>
      <c r="AI30" s="176">
        <v>35226.8961427566</v>
      </c>
      <c r="AJ30" s="178">
        <v>29411.69664572648</v>
      </c>
      <c r="AK30" s="180">
        <v>19658.536502598577</v>
      </c>
      <c r="AL30" s="176">
        <v>34344.02906303152</v>
      </c>
      <c r="AM30" s="176">
        <v>33688.97660564871</v>
      </c>
      <c r="AN30" s="176">
        <v>29652.784005777998</v>
      </c>
      <c r="AO30" s="178">
        <v>23622.80465687874</v>
      </c>
      <c r="AP30" s="173">
        <v>45962.64815998676</v>
      </c>
      <c r="AQ30" s="176">
        <v>45300.544232662134</v>
      </c>
      <c r="AR30" s="176">
        <v>41231.33011501507</v>
      </c>
      <c r="AS30" s="176">
        <v>36150.00351573544</v>
      </c>
      <c r="AT30" s="176">
        <v>44638.44030533751</v>
      </c>
      <c r="AU30" s="198">
        <v>40569.22618769045</v>
      </c>
      <c r="AV30" s="176">
        <v>35487.89958841081</v>
      </c>
      <c r="AW30" s="176">
        <v>36500.01207004339</v>
      </c>
      <c r="AX30" s="176">
        <v>31161.128462667904</v>
      </c>
      <c r="AY30" s="178">
        <v>24533.866022012848</v>
      </c>
      <c r="AZ30" s="173">
        <v>63459.12398092389</v>
      </c>
      <c r="BA30" s="176">
        <v>62789.968583657435</v>
      </c>
      <c r="BB30" s="176">
        <v>58687.73294823407</v>
      </c>
      <c r="BC30" s="176">
        <v>52971.532510557525</v>
      </c>
      <c r="BD30" s="176">
        <v>62120.81318639101</v>
      </c>
      <c r="BE30" s="176">
        <v>58018.5775509676</v>
      </c>
      <c r="BF30" s="176">
        <v>52302.37711329107</v>
      </c>
      <c r="BG30" s="176">
        <v>53916.341915544195</v>
      </c>
      <c r="BH30" s="176">
        <v>48200.14147786767</v>
      </c>
      <c r="BI30" s="176">
        <v>43104.49695486469</v>
      </c>
      <c r="BJ30" s="176">
        <v>61451.657789124554</v>
      </c>
      <c r="BK30" s="176">
        <v>57349.42215370115</v>
      </c>
      <c r="BL30" s="176">
        <v>51633.221716024615</v>
      </c>
      <c r="BM30" s="176">
        <v>53247.18651827774</v>
      </c>
      <c r="BN30" s="176">
        <v>47530.986080601215</v>
      </c>
      <c r="BO30" s="176">
        <v>42435.34155759824</v>
      </c>
      <c r="BP30" s="176">
        <v>49144.95088285435</v>
      </c>
      <c r="BQ30" s="176">
        <v>43428.750445177815</v>
      </c>
      <c r="BR30" s="176">
        <v>38333.105922174844</v>
      </c>
      <c r="BS30" s="179">
        <v>33237.46139917187</v>
      </c>
    </row>
    <row r="31" spans="1:72" s="2" customFormat="1" ht="25.5" customHeight="1" thickBot="1">
      <c r="A31" s="216" t="s">
        <v>51</v>
      </c>
      <c r="B31" s="257">
        <f aca="true" t="shared" si="31" ref="B31:AG31">B30/B$2</f>
        <v>1.5632184373572775</v>
      </c>
      <c r="C31" s="257">
        <f t="shared" si="31"/>
        <v>2.5125636029805487</v>
      </c>
      <c r="D31" s="215">
        <f t="shared" si="31"/>
        <v>2.459479226193379</v>
      </c>
      <c r="E31" s="215">
        <f t="shared" si="31"/>
        <v>2.076831443233637</v>
      </c>
      <c r="F31" s="215">
        <f t="shared" si="31"/>
        <v>1.5615422052194934</v>
      </c>
      <c r="G31" s="257">
        <f t="shared" si="31"/>
        <v>2.9783820368808662</v>
      </c>
      <c r="H31" s="215">
        <f t="shared" si="31"/>
        <v>2.9324746532251935</v>
      </c>
      <c r="I31" s="215">
        <f t="shared" si="31"/>
        <v>2.6496102198471903</v>
      </c>
      <c r="J31" s="215">
        <f t="shared" si="31"/>
        <v>2.2945041384430067</v>
      </c>
      <c r="K31" s="215">
        <f t="shared" si="31"/>
        <v>2.8865672695695195</v>
      </c>
      <c r="L31" s="215">
        <f t="shared" si="31"/>
        <v>2.6037028361915167</v>
      </c>
      <c r="M31" s="215">
        <f t="shared" si="31"/>
        <v>2.248023402886624</v>
      </c>
      <c r="N31" s="215">
        <f t="shared" si="31"/>
        <v>2.3208384028135143</v>
      </c>
      <c r="O31" s="215">
        <f t="shared" si="31"/>
        <v>1.8563417416318169</v>
      </c>
      <c r="P31" s="215">
        <f t="shared" si="31"/>
        <v>1.4074736595272876</v>
      </c>
      <c r="Q31" s="257">
        <f t="shared" si="31"/>
        <v>3.4168581091783654</v>
      </c>
      <c r="R31" s="215">
        <f t="shared" si="31"/>
        <v>3.372697511215813</v>
      </c>
      <c r="S31" s="215">
        <f t="shared" si="31"/>
        <v>3.1012915864706354</v>
      </c>
      <c r="T31" s="215">
        <f t="shared" si="31"/>
        <v>2.7616723355887047</v>
      </c>
      <c r="U31" s="215">
        <f t="shared" si="31"/>
        <v>3.3285369132532603</v>
      </c>
      <c r="V31" s="215">
        <f t="shared" si="31"/>
        <v>3.0571309885080837</v>
      </c>
      <c r="W31" s="215">
        <f t="shared" si="31"/>
        <v>2.724933686863556</v>
      </c>
      <c r="X31" s="215">
        <f t="shared" si="31"/>
        <v>2.8155267617889885</v>
      </c>
      <c r="Y31" s="215">
        <f t="shared" si="31"/>
        <v>2.4991422032520223</v>
      </c>
      <c r="Z31" s="215">
        <f t="shared" si="31"/>
        <v>2.2171908882326212</v>
      </c>
      <c r="AA31" s="215">
        <f t="shared" si="31"/>
        <v>3.2843763152907077</v>
      </c>
      <c r="AB31" s="215">
        <f t="shared" si="31"/>
        <v>3.0129703905455307</v>
      </c>
      <c r="AC31" s="215">
        <f t="shared" si="31"/>
        <v>2.688195038138407</v>
      </c>
      <c r="AD31" s="215">
        <f t="shared" si="31"/>
        <v>2.778788113063839</v>
      </c>
      <c r="AE31" s="215">
        <f t="shared" si="31"/>
        <v>2.462403554526874</v>
      </c>
      <c r="AF31" s="215">
        <f t="shared" si="31"/>
        <v>2.180452239507473</v>
      </c>
      <c r="AG31" s="215">
        <f t="shared" si="31"/>
        <v>2.5529966294523057</v>
      </c>
      <c r="AH31" s="215">
        <f aca="true" t="shared" si="32" ref="AH31:BM31">AH30/AH$2</f>
        <v>2.2366120709153403</v>
      </c>
      <c r="AI31" s="215">
        <f t="shared" si="32"/>
        <v>1.9546607558959384</v>
      </c>
      <c r="AJ31" s="215">
        <f t="shared" si="32"/>
        <v>1.6319884943805614</v>
      </c>
      <c r="AK31" s="286">
        <f t="shared" si="32"/>
        <v>1.657689223593775</v>
      </c>
      <c r="AL31" s="215">
        <f t="shared" si="32"/>
        <v>2.4092619475995454</v>
      </c>
      <c r="AM31" s="215">
        <f t="shared" si="32"/>
        <v>2.363309477772621</v>
      </c>
      <c r="AN31" s="215">
        <f t="shared" si="32"/>
        <v>2.0801672399703963</v>
      </c>
      <c r="AO31" s="215">
        <f t="shared" si="32"/>
        <v>1.6571592183008585</v>
      </c>
      <c r="AP31" s="257">
        <f t="shared" si="32"/>
        <v>2.5591674922041627</v>
      </c>
      <c r="AQ31" s="215">
        <f t="shared" si="32"/>
        <v>2.522302017408805</v>
      </c>
      <c r="AR31" s="215">
        <f t="shared" si="32"/>
        <v>2.2957310754462736</v>
      </c>
      <c r="AS31" s="215">
        <f t="shared" si="32"/>
        <v>2.012806431833822</v>
      </c>
      <c r="AT31" s="215">
        <f t="shared" si="32"/>
        <v>2.4854365426134475</v>
      </c>
      <c r="AU31" s="215">
        <f t="shared" si="32"/>
        <v>2.2588656006509162</v>
      </c>
      <c r="AV31" s="215">
        <f t="shared" si="32"/>
        <v>1.9759409570384636</v>
      </c>
      <c r="AW31" s="215">
        <f t="shared" si="32"/>
        <v>2.032294658688385</v>
      </c>
      <c r="AX31" s="215">
        <f t="shared" si="32"/>
        <v>1.7350294244247162</v>
      </c>
      <c r="AY31" s="215">
        <f t="shared" si="32"/>
        <v>1.366028174945036</v>
      </c>
      <c r="AZ31" s="257">
        <f t="shared" si="32"/>
        <v>3.002560869691218</v>
      </c>
      <c r="BA31" s="215">
        <f t="shared" si="32"/>
        <v>2.9708998620136</v>
      </c>
      <c r="BB31" s="215">
        <f t="shared" si="32"/>
        <v>2.776803073017936</v>
      </c>
      <c r="BC31" s="215">
        <f t="shared" si="32"/>
        <v>2.5063417322241555</v>
      </c>
      <c r="BD31" s="215">
        <f t="shared" si="32"/>
        <v>2.9392388543359833</v>
      </c>
      <c r="BE31" s="215">
        <f t="shared" si="32"/>
        <v>2.745142065340317</v>
      </c>
      <c r="BF31" s="215">
        <f t="shared" si="32"/>
        <v>2.4746807245465376</v>
      </c>
      <c r="BG31" s="215">
        <f t="shared" si="32"/>
        <v>2.551045276344651</v>
      </c>
      <c r="BH31" s="215">
        <f t="shared" si="32"/>
        <v>2.2805839355508715</v>
      </c>
      <c r="BI31" s="215">
        <f t="shared" si="32"/>
        <v>2.0394841237220103</v>
      </c>
      <c r="BJ31" s="215">
        <f t="shared" si="32"/>
        <v>2.9075778466583655</v>
      </c>
      <c r="BK31" s="215">
        <f t="shared" si="32"/>
        <v>2.7134810576626993</v>
      </c>
      <c r="BL31" s="215">
        <f t="shared" si="32"/>
        <v>2.4430197168689194</v>
      </c>
      <c r="BM31" s="215">
        <f t="shared" si="32"/>
        <v>2.5193842686670327</v>
      </c>
      <c r="BN31" s="215">
        <f aca="true" t="shared" si="33" ref="BN31:BS31">BN30/BN$2</f>
        <v>2.2489229278732537</v>
      </c>
      <c r="BO31" s="215">
        <f t="shared" si="33"/>
        <v>2.007823116044393</v>
      </c>
      <c r="BP31" s="215">
        <f t="shared" si="33"/>
        <v>2.3252874796713674</v>
      </c>
      <c r="BQ31" s="215">
        <f t="shared" si="33"/>
        <v>2.0548261388775875</v>
      </c>
      <c r="BR31" s="215">
        <f t="shared" si="33"/>
        <v>1.813726327048727</v>
      </c>
      <c r="BS31" s="295">
        <f t="shared" si="33"/>
        <v>1.5726265152198662</v>
      </c>
      <c r="BT31" s="1"/>
    </row>
    <row r="32" spans="1:71" s="183" customFormat="1" ht="57.75" customHeight="1" thickBot="1">
      <c r="A32" s="221" t="s">
        <v>0</v>
      </c>
      <c r="B32" s="184">
        <v>19186.771287533058</v>
      </c>
      <c r="C32" s="184">
        <v>35853.61281501966</v>
      </c>
      <c r="D32" s="171">
        <v>35205.61182757868</v>
      </c>
      <c r="E32" s="171">
        <v>31202.440745484295</v>
      </c>
      <c r="F32" s="177">
        <v>25594.019260370384</v>
      </c>
      <c r="G32" s="173">
        <v>47681.28219768918</v>
      </c>
      <c r="H32" s="176">
        <v>47026.229740306386</v>
      </c>
      <c r="I32" s="176">
        <v>42990.03714043567</v>
      </c>
      <c r="J32" s="176">
        <v>37923.02846487935</v>
      </c>
      <c r="K32" s="176">
        <v>46371.17728292358</v>
      </c>
      <c r="L32" s="198">
        <v>42334.984683052855</v>
      </c>
      <c r="M32" s="176">
        <v>37267.976007496545</v>
      </c>
      <c r="N32" s="176">
        <v>38298.79208318214</v>
      </c>
      <c r="O32" s="176">
        <v>33231.78340762583</v>
      </c>
      <c r="P32" s="178">
        <v>26689.81924898878</v>
      </c>
      <c r="Q32" s="173">
        <v>68449.25473722995</v>
      </c>
      <c r="R32" s="176">
        <v>67653.39244074884</v>
      </c>
      <c r="S32" s="176">
        <v>62762.114864991236</v>
      </c>
      <c r="T32" s="176">
        <v>55908.33689367377</v>
      </c>
      <c r="U32" s="176">
        <v>66857.53014426772</v>
      </c>
      <c r="V32" s="176">
        <v>61966.25256851014</v>
      </c>
      <c r="W32" s="176">
        <v>55112.474597192646</v>
      </c>
      <c r="X32" s="176">
        <v>57074.974992752555</v>
      </c>
      <c r="Y32" s="176">
        <v>50755.449622874556</v>
      </c>
      <c r="Z32" s="176">
        <v>45674.12302359491</v>
      </c>
      <c r="AA32" s="176">
        <v>66061.66784778658</v>
      </c>
      <c r="AB32" s="176">
        <v>61170.39027202902</v>
      </c>
      <c r="AC32" s="176">
        <v>54316.612300711524</v>
      </c>
      <c r="AD32" s="176">
        <v>56279.11269627143</v>
      </c>
      <c r="AE32" s="176">
        <v>50093.345695549935</v>
      </c>
      <c r="AF32" s="176">
        <v>45012.01909627028</v>
      </c>
      <c r="AG32" s="176">
        <v>51726.014091856065</v>
      </c>
      <c r="AH32" s="176">
        <v>46024.131577902874</v>
      </c>
      <c r="AI32" s="176">
        <v>40942.804978623215</v>
      </c>
      <c r="AJ32" s="178">
        <v>35861.47837934358</v>
      </c>
      <c r="AK32" s="180">
        <v>26966.165067653885</v>
      </c>
      <c r="AL32" s="176">
        <v>42051.129935799814</v>
      </c>
      <c r="AM32" s="176">
        <v>41396.07747841702</v>
      </c>
      <c r="AN32" s="176">
        <v>37359.88487854629</v>
      </c>
      <c r="AO32" s="178">
        <v>32292.876202989988</v>
      </c>
      <c r="AP32" s="173">
        <v>53669.74903275508</v>
      </c>
      <c r="AQ32" s="176">
        <v>53007.64510543043</v>
      </c>
      <c r="AR32" s="176">
        <v>48938.43098778336</v>
      </c>
      <c r="AS32" s="176">
        <v>43857.104388503736</v>
      </c>
      <c r="AT32" s="176">
        <v>52345.54117810581</v>
      </c>
      <c r="AU32" s="198">
        <v>48276.32706045874</v>
      </c>
      <c r="AV32" s="176">
        <v>43195.0004611791</v>
      </c>
      <c r="AW32" s="176">
        <v>44207.11294281168</v>
      </c>
      <c r="AX32" s="176">
        <v>39125.78634353205</v>
      </c>
      <c r="AY32" s="178">
        <v>34044.4597442524</v>
      </c>
      <c r="AZ32" s="173">
        <v>72860.8766500869</v>
      </c>
      <c r="BA32" s="176">
        <v>72056.53834428177</v>
      </c>
      <c r="BB32" s="176">
        <v>67125.56823705566</v>
      </c>
      <c r="BC32" s="176">
        <v>61211.793305756335</v>
      </c>
      <c r="BD32" s="176">
        <v>71252.20003847661</v>
      </c>
      <c r="BE32" s="176">
        <v>66321.22993125053</v>
      </c>
      <c r="BF32" s="176">
        <v>60542.63790848989</v>
      </c>
      <c r="BG32" s="176">
        <v>62156.60271074301</v>
      </c>
      <c r="BH32" s="176">
        <v>56440.40227306649</v>
      </c>
      <c r="BI32" s="176">
        <v>51344.757750063494</v>
      </c>
      <c r="BJ32" s="176">
        <v>70447.8617326715</v>
      </c>
      <c r="BK32" s="176">
        <v>65589.68294889995</v>
      </c>
      <c r="BL32" s="176">
        <v>59873.482511223425</v>
      </c>
      <c r="BM32" s="176">
        <v>61487.44731347656</v>
      </c>
      <c r="BN32" s="176">
        <v>55771.24687580003</v>
      </c>
      <c r="BO32" s="176">
        <v>50675.602352797054</v>
      </c>
      <c r="BP32" s="176">
        <v>57385.211678053165</v>
      </c>
      <c r="BQ32" s="176">
        <v>51669.01124037661</v>
      </c>
      <c r="BR32" s="176">
        <v>46573.36671737365</v>
      </c>
      <c r="BS32" s="179">
        <v>41477.722194370675</v>
      </c>
    </row>
    <row r="33" spans="1:72" s="2" customFormat="1" ht="25.5" customHeight="1" thickBot="1">
      <c r="A33" s="216" t="s">
        <v>51</v>
      </c>
      <c r="B33" s="257">
        <f aca="true" t="shared" si="34" ref="B33:AG33">B32/B$2</f>
        <v>2.082349824998161</v>
      </c>
      <c r="C33" s="257">
        <f t="shared" si="34"/>
        <v>2.9371354808732417</v>
      </c>
      <c r="D33" s="215">
        <f t="shared" si="34"/>
        <v>2.8840511040860717</v>
      </c>
      <c r="E33" s="215">
        <f t="shared" si="34"/>
        <v>2.5561104895129265</v>
      </c>
      <c r="F33" s="215">
        <f t="shared" si="34"/>
        <v>2.0966674252781505</v>
      </c>
      <c r="G33" s="257">
        <f t="shared" si="34"/>
        <v>3.341599425165686</v>
      </c>
      <c r="H33" s="215">
        <f t="shared" si="34"/>
        <v>3.295692041510014</v>
      </c>
      <c r="I33" s="215">
        <f t="shared" si="34"/>
        <v>3.0128276081320116</v>
      </c>
      <c r="J33" s="215">
        <f t="shared" si="34"/>
        <v>2.6577215267278262</v>
      </c>
      <c r="K33" s="215">
        <f t="shared" si="34"/>
        <v>3.24978465785434</v>
      </c>
      <c r="L33" s="215">
        <f t="shared" si="34"/>
        <v>2.966920224476337</v>
      </c>
      <c r="M33" s="215">
        <f t="shared" si="34"/>
        <v>2.6118141430721526</v>
      </c>
      <c r="N33" s="215">
        <f t="shared" si="34"/>
        <v>2.6840557910983347</v>
      </c>
      <c r="O33" s="215">
        <f t="shared" si="34"/>
        <v>2.3289497096941503</v>
      </c>
      <c r="P33" s="215">
        <f t="shared" si="34"/>
        <v>1.8704758041200351</v>
      </c>
      <c r="Q33" s="257">
        <f t="shared" si="34"/>
        <v>3.798094259085004</v>
      </c>
      <c r="R33" s="215">
        <f t="shared" si="34"/>
        <v>3.7539336611224523</v>
      </c>
      <c r="S33" s="215">
        <f t="shared" si="34"/>
        <v>3.4825277363772744</v>
      </c>
      <c r="T33" s="215">
        <f t="shared" si="34"/>
        <v>3.102227105408599</v>
      </c>
      <c r="U33" s="215">
        <f t="shared" si="34"/>
        <v>3.7097730631598997</v>
      </c>
      <c r="V33" s="215">
        <f t="shared" si="34"/>
        <v>3.438367138414723</v>
      </c>
      <c r="W33" s="215">
        <f t="shared" si="34"/>
        <v>3.0580665074460462</v>
      </c>
      <c r="X33" s="215">
        <f t="shared" si="34"/>
        <v>3.1669612136695457</v>
      </c>
      <c r="Y33" s="215">
        <f t="shared" si="34"/>
        <v>2.8163050506533436</v>
      </c>
      <c r="Z33" s="215">
        <f t="shared" si="34"/>
        <v>2.5343537356339425</v>
      </c>
      <c r="AA33" s="215">
        <f t="shared" si="34"/>
        <v>3.6656124651973467</v>
      </c>
      <c r="AB33" s="215">
        <f t="shared" si="34"/>
        <v>3.3942065404521706</v>
      </c>
      <c r="AC33" s="215">
        <f t="shared" si="34"/>
        <v>3.0139059094834937</v>
      </c>
      <c r="AD33" s="215">
        <f t="shared" si="34"/>
        <v>3.122800615706993</v>
      </c>
      <c r="AE33" s="215">
        <f t="shared" si="34"/>
        <v>2.779566401928195</v>
      </c>
      <c r="AF33" s="215">
        <f t="shared" si="34"/>
        <v>2.497615086908794</v>
      </c>
      <c r="AG33" s="215">
        <f t="shared" si="34"/>
        <v>2.870159476853627</v>
      </c>
      <c r="AH33" s="215">
        <f aca="true" t="shared" si="35" ref="AH33:BM33">AH32/AH$2</f>
        <v>2.5537749183166616</v>
      </c>
      <c r="AI33" s="215">
        <f t="shared" si="35"/>
        <v>2.2718236032972596</v>
      </c>
      <c r="AJ33" s="215">
        <f t="shared" si="35"/>
        <v>1.9898722882778592</v>
      </c>
      <c r="AK33" s="286">
        <f t="shared" si="35"/>
        <v>2.2738987324103115</v>
      </c>
      <c r="AL33" s="215">
        <f t="shared" si="35"/>
        <v>2.9499214265731193</v>
      </c>
      <c r="AM33" s="215">
        <f t="shared" si="35"/>
        <v>2.903968956746196</v>
      </c>
      <c r="AN33" s="215">
        <f t="shared" si="35"/>
        <v>2.62082671894397</v>
      </c>
      <c r="AO33" s="215">
        <f t="shared" si="35"/>
        <v>2.2653718837593817</v>
      </c>
      <c r="AP33" s="257">
        <f t="shared" si="35"/>
        <v>2.98829337598859</v>
      </c>
      <c r="AQ33" s="215">
        <f t="shared" si="35"/>
        <v>2.951427901193231</v>
      </c>
      <c r="AR33" s="215">
        <f t="shared" si="35"/>
        <v>2.7248569592306993</v>
      </c>
      <c r="AS33" s="215">
        <f t="shared" si="35"/>
        <v>2.441932315618248</v>
      </c>
      <c r="AT33" s="215">
        <f t="shared" si="35"/>
        <v>2.9145624263978736</v>
      </c>
      <c r="AU33" s="215">
        <f t="shared" si="35"/>
        <v>2.687991484435342</v>
      </c>
      <c r="AV33" s="215">
        <f t="shared" si="35"/>
        <v>2.4050668408228897</v>
      </c>
      <c r="AW33" s="215">
        <f t="shared" si="35"/>
        <v>2.4614205424728106</v>
      </c>
      <c r="AX33" s="215">
        <f t="shared" si="35"/>
        <v>2.178495898860359</v>
      </c>
      <c r="AY33" s="215">
        <f t="shared" si="35"/>
        <v>1.8955712552479067</v>
      </c>
      <c r="AZ33" s="257">
        <f t="shared" si="35"/>
        <v>3.4474036740045846</v>
      </c>
      <c r="BA33" s="215">
        <f t="shared" si="35"/>
        <v>3.4093465031597714</v>
      </c>
      <c r="BB33" s="215">
        <f t="shared" si="35"/>
        <v>3.1760382416397284</v>
      </c>
      <c r="BC33" s="215">
        <f t="shared" si="35"/>
        <v>2.8962286872844256</v>
      </c>
      <c r="BD33" s="215">
        <f t="shared" si="35"/>
        <v>3.371289332314957</v>
      </c>
      <c r="BE33" s="215">
        <f t="shared" si="35"/>
        <v>3.137981070794915</v>
      </c>
      <c r="BF33" s="215">
        <f t="shared" si="35"/>
        <v>2.864567679606808</v>
      </c>
      <c r="BG33" s="215">
        <f t="shared" si="35"/>
        <v>2.9409322314049215</v>
      </c>
      <c r="BH33" s="215">
        <f t="shared" si="35"/>
        <v>2.670470890611142</v>
      </c>
      <c r="BI33" s="215">
        <f t="shared" si="35"/>
        <v>2.4293710787822804</v>
      </c>
      <c r="BJ33" s="215">
        <f t="shared" si="35"/>
        <v>3.3332321614701446</v>
      </c>
      <c r="BK33" s="215">
        <f t="shared" si="35"/>
        <v>3.103368012722969</v>
      </c>
      <c r="BL33" s="215">
        <f t="shared" si="35"/>
        <v>2.8329066719291895</v>
      </c>
      <c r="BM33" s="215">
        <f t="shared" si="35"/>
        <v>2.9092712237273033</v>
      </c>
      <c r="BN33" s="215">
        <f aca="true" t="shared" si="36" ref="BN33:BS33">BN32/BN$2</f>
        <v>2.6388098829335243</v>
      </c>
      <c r="BO33" s="215">
        <f t="shared" si="36"/>
        <v>2.397710071104663</v>
      </c>
      <c r="BP33" s="215">
        <f t="shared" si="36"/>
        <v>2.715174434731638</v>
      </c>
      <c r="BQ33" s="215">
        <f t="shared" si="36"/>
        <v>2.444713093937857</v>
      </c>
      <c r="BR33" s="215">
        <f t="shared" si="36"/>
        <v>2.203613282108997</v>
      </c>
      <c r="BS33" s="295">
        <f t="shared" si="36"/>
        <v>1.9625134702801361</v>
      </c>
      <c r="BT33" s="1"/>
    </row>
    <row r="34" spans="1:71" s="183" customFormat="1" ht="45.75" thickBot="1">
      <c r="A34" s="221" t="s">
        <v>1</v>
      </c>
      <c r="B34" s="184">
        <v>19072.850706686706</v>
      </c>
      <c r="C34" s="184">
        <v>34948.55170411511</v>
      </c>
      <c r="D34" s="171">
        <v>33423.416650740066</v>
      </c>
      <c r="E34" s="171">
        <v>30262.9822202294</v>
      </c>
      <c r="F34" s="177">
        <v>25450.43514877733</v>
      </c>
      <c r="G34" s="173">
        <v>45985.08055672646</v>
      </c>
      <c r="H34" s="176">
        <v>44452.89403340959</v>
      </c>
      <c r="I34" s="176">
        <v>41259.4380851226</v>
      </c>
      <c r="J34" s="176">
        <v>37017.96735397482</v>
      </c>
      <c r="K34" s="176">
        <v>42920.70751009272</v>
      </c>
      <c r="L34" s="198">
        <v>39727.25156180572</v>
      </c>
      <c r="M34" s="176">
        <v>35485.78083065795</v>
      </c>
      <c r="N34" s="176">
        <v>36533.79561351871</v>
      </c>
      <c r="O34" s="176">
        <v>32292.324882370936</v>
      </c>
      <c r="P34" s="178">
        <v>26533.277111336167</v>
      </c>
      <c r="Q34" s="173">
        <v>65459.41919832604</v>
      </c>
      <c r="R34" s="176">
        <v>63609.22403471207</v>
      </c>
      <c r="S34" s="176">
        <v>59730.932939140956</v>
      </c>
      <c r="T34" s="176">
        <v>53869.46825453676</v>
      </c>
      <c r="U34" s="176">
        <v>61759.02887109807</v>
      </c>
      <c r="V34" s="176">
        <v>57880.73777552696</v>
      </c>
      <c r="W34" s="176">
        <v>52251.32803362483</v>
      </c>
      <c r="X34" s="176">
        <v>54002.44667995589</v>
      </c>
      <c r="Y34" s="176">
        <v>49024.85056756147</v>
      </c>
      <c r="Z34" s="176">
        <v>44769.06191269038</v>
      </c>
      <c r="AA34" s="176">
        <v>59908.83370748405</v>
      </c>
      <c r="AB34" s="176">
        <v>56030.54261191297</v>
      </c>
      <c r="AC34" s="176">
        <v>50712.090040366136</v>
      </c>
      <c r="AD34" s="176">
        <v>52361.95714384745</v>
      </c>
      <c r="AE34" s="176">
        <v>47485.61257430279</v>
      </c>
      <c r="AF34" s="176">
        <v>43229.82391943168</v>
      </c>
      <c r="AG34" s="176">
        <v>49135.479677784104</v>
      </c>
      <c r="AH34" s="176">
        <v>44259.13510823944</v>
      </c>
      <c r="AI34" s="176">
        <v>40003.34645336832</v>
      </c>
      <c r="AJ34" s="178">
        <v>35747.55779849723</v>
      </c>
      <c r="AK34" s="180">
        <v>26852.24448680752</v>
      </c>
      <c r="AL34" s="176">
        <v>41146.06882489528</v>
      </c>
      <c r="AM34" s="176">
        <v>39613.88230157841</v>
      </c>
      <c r="AN34" s="176">
        <v>36420.426353291405</v>
      </c>
      <c r="AO34" s="178">
        <v>32178.955622143636</v>
      </c>
      <c r="AP34" s="173">
        <v>51973.54739179235</v>
      </c>
      <c r="AQ34" s="176">
        <v>50434.30939853367</v>
      </c>
      <c r="AR34" s="176">
        <v>47207.831932470304</v>
      </c>
      <c r="AS34" s="176">
        <v>42952.04327759921</v>
      </c>
      <c r="AT34" s="176">
        <v>48895.07140527496</v>
      </c>
      <c r="AU34" s="198">
        <v>45668.59393921161</v>
      </c>
      <c r="AV34" s="176">
        <v>41412.8052843405</v>
      </c>
      <c r="AW34" s="176">
        <v>42442.116473148264</v>
      </c>
      <c r="AX34" s="176">
        <v>38186.327818277154</v>
      </c>
      <c r="AY34" s="178">
        <v>33930.53916340604</v>
      </c>
      <c r="AZ34" s="173">
        <v>69871.04111118299</v>
      </c>
      <c r="BA34" s="176">
        <v>68012.369938245</v>
      </c>
      <c r="BB34" s="176">
        <v>64406.25415806161</v>
      </c>
      <c r="BC34" s="176">
        <v>59515.591664793625</v>
      </c>
      <c r="BD34" s="176">
        <v>66153.69876530701</v>
      </c>
      <c r="BE34" s="176">
        <v>62859.96469486109</v>
      </c>
      <c r="BF34" s="176">
        <v>57969.30220159312</v>
      </c>
      <c r="BG34" s="176">
        <v>59600.46571102142</v>
      </c>
      <c r="BH34" s="176">
        <v>54709.803217753404</v>
      </c>
      <c r="BI34" s="176">
        <v>50439.69663915897</v>
      </c>
      <c r="BJ34" s="176">
        <v>64573.17421550029</v>
      </c>
      <c r="BK34" s="176">
        <v>61313.675231660585</v>
      </c>
      <c r="BL34" s="176">
        <v>56423.01273839259</v>
      </c>
      <c r="BM34" s="176">
        <v>58054.176247820884</v>
      </c>
      <c r="BN34" s="176">
        <v>53163.513754552885</v>
      </c>
      <c r="BO34" s="176">
        <v>48893.40717595845</v>
      </c>
      <c r="BP34" s="176">
        <v>54794.67726398121</v>
      </c>
      <c r="BQ34" s="176">
        <v>49904.01477071321</v>
      </c>
      <c r="BR34" s="176">
        <v>45633.90819211876</v>
      </c>
      <c r="BS34" s="179">
        <v>41363.801613524316</v>
      </c>
    </row>
    <row r="35" spans="1:72" s="2" customFormat="1" ht="25.5" customHeight="1" thickBot="1">
      <c r="A35" s="216" t="s">
        <v>51</v>
      </c>
      <c r="B35" s="257">
        <f aca="true" t="shared" si="37" ref="B35:AG35">B34/B$2</f>
        <v>2.0699859677324404</v>
      </c>
      <c r="C35" s="257">
        <f t="shared" si="37"/>
        <v>2.862992684862383</v>
      </c>
      <c r="D35" s="215">
        <f t="shared" si="37"/>
        <v>2.738053301445078</v>
      </c>
      <c r="E35" s="215">
        <f t="shared" si="37"/>
        <v>2.479149850104809</v>
      </c>
      <c r="F35" s="215">
        <f t="shared" si="37"/>
        <v>2.0849049847446</v>
      </c>
      <c r="G35" s="257">
        <f t="shared" si="37"/>
        <v>3.2227262286583827</v>
      </c>
      <c r="H35" s="215">
        <f t="shared" si="37"/>
        <v>3.1153475389592535</v>
      </c>
      <c r="I35" s="215">
        <f t="shared" si="37"/>
        <v>2.891543772172023</v>
      </c>
      <c r="J35" s="215">
        <f t="shared" si="37"/>
        <v>2.594293037632267</v>
      </c>
      <c r="K35" s="215">
        <f t="shared" si="37"/>
        <v>3.0079688492601244</v>
      </c>
      <c r="L35" s="215">
        <f t="shared" si="37"/>
        <v>2.7841650824728936</v>
      </c>
      <c r="M35" s="215">
        <f t="shared" si="37"/>
        <v>2.4869143479331384</v>
      </c>
      <c r="N35" s="215">
        <f t="shared" si="37"/>
        <v>2.560361315685662</v>
      </c>
      <c r="O35" s="215">
        <f t="shared" si="37"/>
        <v>2.2631105811459062</v>
      </c>
      <c r="P35" s="215">
        <f t="shared" si="37"/>
        <v>1.85950501866537</v>
      </c>
      <c r="Q35" s="257">
        <f t="shared" si="37"/>
        <v>3.6321950504009566</v>
      </c>
      <c r="R35" s="215">
        <f t="shared" si="37"/>
        <v>3.52953190737499</v>
      </c>
      <c r="S35" s="215">
        <f t="shared" si="37"/>
        <v>3.31433431023976</v>
      </c>
      <c r="T35" s="215">
        <f t="shared" si="37"/>
        <v>2.989094898154298</v>
      </c>
      <c r="U35" s="215">
        <f t="shared" si="37"/>
        <v>3.4268687643490217</v>
      </c>
      <c r="V35" s="215">
        <f t="shared" si="37"/>
        <v>3.211671167213792</v>
      </c>
      <c r="W35" s="215">
        <f t="shared" si="37"/>
        <v>2.8993079588072814</v>
      </c>
      <c r="X35" s="215">
        <f t="shared" si="37"/>
        <v>2.9964735700785643</v>
      </c>
      <c r="Y35" s="215">
        <f t="shared" si="37"/>
        <v>2.7202780250561243</v>
      </c>
      <c r="Z35" s="215">
        <f t="shared" si="37"/>
        <v>2.4841339425530116</v>
      </c>
      <c r="AA35" s="215">
        <f t="shared" si="37"/>
        <v>3.3242056213230526</v>
      </c>
      <c r="AB35" s="215">
        <f t="shared" si="37"/>
        <v>3.1090080241878244</v>
      </c>
      <c r="AC35" s="215">
        <f t="shared" si="37"/>
        <v>2.8138991255335775</v>
      </c>
      <c r="AD35" s="215">
        <f t="shared" si="37"/>
        <v>2.905446517803099</v>
      </c>
      <c r="AE35" s="215">
        <f t="shared" si="37"/>
        <v>2.6348691917824207</v>
      </c>
      <c r="AF35" s="215">
        <f t="shared" si="37"/>
        <v>2.398725109279307</v>
      </c>
      <c r="AG35" s="215">
        <f t="shared" si="37"/>
        <v>2.7264165840519423</v>
      </c>
      <c r="AH35" s="215">
        <f aca="true" t="shared" si="38" ref="AH35:BM35">AH34/AH$2</f>
        <v>2.455839258031264</v>
      </c>
      <c r="AI35" s="215">
        <f t="shared" si="38"/>
        <v>2.21969517552815</v>
      </c>
      <c r="AJ35" s="215">
        <f t="shared" si="38"/>
        <v>1.983551093025038</v>
      </c>
      <c r="AK35" s="286">
        <f t="shared" si="38"/>
        <v>2.264292477174089</v>
      </c>
      <c r="AL35" s="215">
        <f t="shared" si="38"/>
        <v>2.8864306436264666</v>
      </c>
      <c r="AM35" s="215">
        <f t="shared" si="38"/>
        <v>2.778946496077054</v>
      </c>
      <c r="AN35" s="215">
        <f t="shared" si="38"/>
        <v>2.554922929027808</v>
      </c>
      <c r="AO35" s="215">
        <f t="shared" si="38"/>
        <v>2.257380261111444</v>
      </c>
      <c r="AP35" s="257">
        <f t="shared" si="38"/>
        <v>2.8938500774940064</v>
      </c>
      <c r="AQ35" s="215">
        <f t="shared" si="38"/>
        <v>2.8081464030363956</v>
      </c>
      <c r="AR35" s="215">
        <f t="shared" si="38"/>
        <v>2.62849843721995</v>
      </c>
      <c r="AS35" s="215">
        <f t="shared" si="38"/>
        <v>2.3915391579955014</v>
      </c>
      <c r="AT35" s="215">
        <f t="shared" si="38"/>
        <v>2.722442728578784</v>
      </c>
      <c r="AU35" s="215">
        <f t="shared" si="38"/>
        <v>2.5427947627623393</v>
      </c>
      <c r="AV35" s="215">
        <f t="shared" si="38"/>
        <v>2.30583548353789</v>
      </c>
      <c r="AW35" s="215">
        <f t="shared" si="38"/>
        <v>2.3631467969458946</v>
      </c>
      <c r="AX35" s="215">
        <f t="shared" si="38"/>
        <v>2.126187517721445</v>
      </c>
      <c r="AY35" s="215">
        <f t="shared" si="38"/>
        <v>1.8892282384969958</v>
      </c>
      <c r="AZ35" s="257">
        <f t="shared" si="38"/>
        <v>3.3059399626772175</v>
      </c>
      <c r="BA35" s="215">
        <f t="shared" si="38"/>
        <v>3.217997158185238</v>
      </c>
      <c r="BB35" s="215">
        <f t="shared" si="38"/>
        <v>3.0473742208687775</v>
      </c>
      <c r="BC35" s="215">
        <f t="shared" si="38"/>
        <v>2.8159731092876092</v>
      </c>
      <c r="BD35" s="215">
        <f t="shared" si="38"/>
        <v>3.130054353693258</v>
      </c>
      <c r="BE35" s="215">
        <f t="shared" si="38"/>
        <v>2.9742117196527604</v>
      </c>
      <c r="BF35" s="215">
        <f t="shared" si="38"/>
        <v>2.742810608071593</v>
      </c>
      <c r="BG35" s="215">
        <f t="shared" si="38"/>
        <v>2.819988914644969</v>
      </c>
      <c r="BH35" s="215">
        <f t="shared" si="38"/>
        <v>2.5885878030637994</v>
      </c>
      <c r="BI35" s="215">
        <f t="shared" si="38"/>
        <v>2.38654822044755</v>
      </c>
      <c r="BJ35" s="215">
        <f t="shared" si="38"/>
        <v>3.055272023444537</v>
      </c>
      <c r="BK35" s="215">
        <f t="shared" si="38"/>
        <v>2.9010492184367442</v>
      </c>
      <c r="BL35" s="215">
        <f t="shared" si="38"/>
        <v>2.6696481068555755</v>
      </c>
      <c r="BM35" s="215">
        <f t="shared" si="38"/>
        <v>2.746826413428951</v>
      </c>
      <c r="BN35" s="215">
        <f aca="true" t="shared" si="39" ref="BN35:BS35">BN34/BN$2</f>
        <v>2.515425301847783</v>
      </c>
      <c r="BO35" s="215">
        <f t="shared" si="39"/>
        <v>2.313385719231533</v>
      </c>
      <c r="BP35" s="215">
        <f t="shared" si="39"/>
        <v>2.5926036084211597</v>
      </c>
      <c r="BQ35" s="215">
        <f t="shared" si="39"/>
        <v>2.361202496839991</v>
      </c>
      <c r="BR35" s="215">
        <f t="shared" si="39"/>
        <v>2.159162914223741</v>
      </c>
      <c r="BS35" s="295">
        <f t="shared" si="39"/>
        <v>1.9571233316074907</v>
      </c>
      <c r="BT35" s="1"/>
    </row>
    <row r="36" spans="1:71" s="183" customFormat="1" ht="45.75" thickBot="1">
      <c r="A36" s="221" t="s">
        <v>2</v>
      </c>
      <c r="B36" s="184">
        <v>14910.037336327185</v>
      </c>
      <c r="C36" s="184">
        <v>25455.15640580016</v>
      </c>
      <c r="D36" s="171">
        <v>25093.804768293892</v>
      </c>
      <c r="E36" s="171">
        <v>21597.363067136972</v>
      </c>
      <c r="F36" s="177">
        <v>18313.74711757888</v>
      </c>
      <c r="G36" s="173">
        <v>33952.03118305629</v>
      </c>
      <c r="H36" s="176">
        <v>33658.28412172778</v>
      </c>
      <c r="I36" s="176">
        <v>30466.569323425894</v>
      </c>
      <c r="J36" s="176">
        <v>26653.76948820862</v>
      </c>
      <c r="K36" s="176">
        <v>33364.53706039928</v>
      </c>
      <c r="L36" s="198">
        <v>30062.921513979094</v>
      </c>
      <c r="M36" s="176">
        <v>26250.121678761847</v>
      </c>
      <c r="N36" s="176">
        <v>26738.14226991</v>
      </c>
      <c r="O36" s="176">
        <v>23087.945850715438</v>
      </c>
      <c r="P36" s="178">
        <v>19437.749431520882</v>
      </c>
      <c r="Q36" s="173">
        <v>45855.6763412392</v>
      </c>
      <c r="R36" s="176">
        <v>45554.88099031793</v>
      </c>
      <c r="S36" s="176">
        <v>42776.82343375684</v>
      </c>
      <c r="T36" s="176">
        <v>39398.290859427434</v>
      </c>
      <c r="U36" s="176">
        <v>45254.085639396675</v>
      </c>
      <c r="V36" s="176">
        <v>42476.02808283558</v>
      </c>
      <c r="W36" s="176">
        <v>39097.495508506174</v>
      </c>
      <c r="X36" s="176">
        <v>39697.970526274505</v>
      </c>
      <c r="Y36" s="176">
        <v>36319.437951945074</v>
      </c>
      <c r="Z36" s="176">
        <v>33561.46129228922</v>
      </c>
      <c r="AA36" s="176">
        <v>44953.2902884754</v>
      </c>
      <c r="AB36" s="176">
        <v>42175.23273191431</v>
      </c>
      <c r="AC36" s="176">
        <v>38796.700157584906</v>
      </c>
      <c r="AD36" s="176">
        <v>39397.17517535323</v>
      </c>
      <c r="AE36" s="176">
        <v>36018.64260102382</v>
      </c>
      <c r="AF36" s="176">
        <v>33260.665941367966</v>
      </c>
      <c r="AG36" s="176">
        <v>36619.117618792145</v>
      </c>
      <c r="AH36" s="176">
        <v>33240.58504446273</v>
      </c>
      <c r="AI36" s="176">
        <v>29874.833159794125</v>
      </c>
      <c r="AJ36" s="178">
        <v>26085.003800682745</v>
      </c>
      <c r="AK36" s="180">
        <v>22477.01335415133</v>
      </c>
      <c r="AL36" s="176">
        <v>32087.627369135796</v>
      </c>
      <c r="AM36" s="176">
        <v>31793.880307807285</v>
      </c>
      <c r="AN36" s="176">
        <v>29048.829375680594</v>
      </c>
      <c r="AO36" s="178">
        <v>25789.901409231115</v>
      </c>
      <c r="AP36" s="173">
        <v>39729.071671468664</v>
      </c>
      <c r="AQ36" s="176">
        <v>39428.276320547404</v>
      </c>
      <c r="AR36" s="176">
        <v>36650.21876398631</v>
      </c>
      <c r="AS36" s="176">
        <v>33892.242104330464</v>
      </c>
      <c r="AT36" s="176">
        <v>39127.48096962613</v>
      </c>
      <c r="AU36" s="198">
        <v>36349.42341306506</v>
      </c>
      <c r="AV36" s="176">
        <v>33591.4467534092</v>
      </c>
      <c r="AW36" s="176">
        <v>33571.36585650396</v>
      </c>
      <c r="AX36" s="176">
        <v>30329.370303361193</v>
      </c>
      <c r="AY36" s="178">
        <v>26539.540944249806</v>
      </c>
      <c r="AZ36" s="173">
        <v>51423.76082965158</v>
      </c>
      <c r="BA36" s="176">
        <v>51115.917189137544</v>
      </c>
      <c r="BB36" s="176">
        <v>48304.85300814208</v>
      </c>
      <c r="BC36" s="176">
        <v>44912.00896774932</v>
      </c>
      <c r="BD36" s="176">
        <v>50808.07354862352</v>
      </c>
      <c r="BE36" s="176">
        <v>47997.009367628045</v>
      </c>
      <c r="BF36" s="176">
        <v>44604.1653272353</v>
      </c>
      <c r="BG36" s="176">
        <v>45185.94518663257</v>
      </c>
      <c r="BH36" s="176">
        <v>41793.10114623982</v>
      </c>
      <c r="BI36" s="176">
        <v>39020.81302052062</v>
      </c>
      <c r="BJ36" s="176">
        <v>50500.2299081095</v>
      </c>
      <c r="BK36" s="176">
        <v>47689.165727114014</v>
      </c>
      <c r="BL36" s="176">
        <v>44296.321686721254</v>
      </c>
      <c r="BM36" s="176">
        <v>44878.10154611853</v>
      </c>
      <c r="BN36" s="176">
        <v>41485.257505725785</v>
      </c>
      <c r="BO36" s="176">
        <v>38712.96938000658</v>
      </c>
      <c r="BP36" s="176">
        <v>42067.03736512307</v>
      </c>
      <c r="BQ36" s="176">
        <v>38674.19332473031</v>
      </c>
      <c r="BR36" s="176">
        <v>35901.90519901112</v>
      </c>
      <c r="BS36" s="179">
        <v>33129.617073291905</v>
      </c>
    </row>
    <row r="37" spans="1:72" s="2" customFormat="1" ht="25.5" customHeight="1" thickBot="1">
      <c r="A37" s="216" t="s">
        <v>51</v>
      </c>
      <c r="B37" s="257">
        <f aca="true" t="shared" si="40" ref="B37:AG37">B36/B$2</f>
        <v>1.618193763439026</v>
      </c>
      <c r="C37" s="257">
        <f t="shared" si="40"/>
        <v>2.085291751110032</v>
      </c>
      <c r="D37" s="215">
        <f t="shared" si="40"/>
        <v>2.0556897491843937</v>
      </c>
      <c r="E37" s="215">
        <f t="shared" si="40"/>
        <v>1.7692605117667708</v>
      </c>
      <c r="F37" s="215">
        <f t="shared" si="40"/>
        <v>1.5002660045530336</v>
      </c>
      <c r="G37" s="257">
        <f t="shared" si="40"/>
        <v>2.3794261113642365</v>
      </c>
      <c r="H37" s="215">
        <f t="shared" si="40"/>
        <v>2.358839731006222</v>
      </c>
      <c r="I37" s="215">
        <f t="shared" si="40"/>
        <v>2.13515798748517</v>
      </c>
      <c r="J37" s="215">
        <f t="shared" si="40"/>
        <v>1.8679493649315735</v>
      </c>
      <c r="K37" s="215">
        <f t="shared" si="40"/>
        <v>2.3382533506482077</v>
      </c>
      <c r="L37" s="215">
        <f t="shared" si="40"/>
        <v>2.1068695433442493</v>
      </c>
      <c r="M37" s="215">
        <f t="shared" si="40"/>
        <v>1.8396609207906542</v>
      </c>
      <c r="N37" s="215">
        <f t="shared" si="40"/>
        <v>1.8738623778758148</v>
      </c>
      <c r="O37" s="215">
        <f t="shared" si="40"/>
        <v>1.6180493272629783</v>
      </c>
      <c r="P37" s="215">
        <f t="shared" si="40"/>
        <v>1.3622362766501424</v>
      </c>
      <c r="Q37" s="257">
        <f t="shared" si="40"/>
        <v>2.5444277184130066</v>
      </c>
      <c r="R37" s="215">
        <f t="shared" si="40"/>
        <v>2.527737265027074</v>
      </c>
      <c r="S37" s="215">
        <f t="shared" si="40"/>
        <v>2.373589137374145</v>
      </c>
      <c r="T37" s="215">
        <f t="shared" si="40"/>
        <v>2.1861220097340714</v>
      </c>
      <c r="U37" s="215">
        <f t="shared" si="40"/>
        <v>2.5110468116411426</v>
      </c>
      <c r="V37" s="215">
        <f t="shared" si="40"/>
        <v>2.3568986839882133</v>
      </c>
      <c r="W37" s="215">
        <f t="shared" si="40"/>
        <v>2.16943155634814</v>
      </c>
      <c r="X37" s="215">
        <f t="shared" si="40"/>
        <v>2.202750556335285</v>
      </c>
      <c r="Y37" s="215">
        <f t="shared" si="40"/>
        <v>2.01528342869521</v>
      </c>
      <c r="Z37" s="215">
        <f t="shared" si="40"/>
        <v>1.8622495445727012</v>
      </c>
      <c r="AA37" s="215">
        <f t="shared" si="40"/>
        <v>2.49435635825521</v>
      </c>
      <c r="AB37" s="215">
        <f t="shared" si="40"/>
        <v>2.340208230602281</v>
      </c>
      <c r="AC37" s="215">
        <f t="shared" si="40"/>
        <v>2.1527411029622074</v>
      </c>
      <c r="AD37" s="215">
        <f t="shared" si="40"/>
        <v>2.1860601029493525</v>
      </c>
      <c r="AE37" s="215">
        <f t="shared" si="40"/>
        <v>1.9985929753092788</v>
      </c>
      <c r="AF37" s="215">
        <f t="shared" si="40"/>
        <v>1.8455590911867699</v>
      </c>
      <c r="AG37" s="215">
        <f t="shared" si="40"/>
        <v>2.0319119752964236</v>
      </c>
      <c r="AH37" s="215">
        <f aca="true" t="shared" si="41" ref="AH37:BM37">AH36/AH$2</f>
        <v>1.8444448476563493</v>
      </c>
      <c r="AI37" s="215">
        <f t="shared" si="41"/>
        <v>1.657686891565538</v>
      </c>
      <c r="AJ37" s="215">
        <f t="shared" si="41"/>
        <v>1.4473978360161328</v>
      </c>
      <c r="AK37" s="286">
        <f t="shared" si="41"/>
        <v>1.895354865853051</v>
      </c>
      <c r="AL37" s="215">
        <f t="shared" si="41"/>
        <v>2.2509735088836056</v>
      </c>
      <c r="AM37" s="215">
        <f t="shared" si="41"/>
        <v>2.230366910403878</v>
      </c>
      <c r="AN37" s="215">
        <f t="shared" si="41"/>
        <v>2.0377993248460604</v>
      </c>
      <c r="AO37" s="215">
        <f t="shared" si="41"/>
        <v>1.8091828417559535</v>
      </c>
      <c r="AP37" s="257">
        <f t="shared" si="41"/>
        <v>2.212086395961507</v>
      </c>
      <c r="AQ37" s="215">
        <f t="shared" si="41"/>
        <v>2.195338325197517</v>
      </c>
      <c r="AR37" s="215">
        <f t="shared" si="41"/>
        <v>2.040658060355585</v>
      </c>
      <c r="AS37" s="215">
        <f t="shared" si="41"/>
        <v>1.8870958855417852</v>
      </c>
      <c r="AT37" s="215">
        <f t="shared" si="41"/>
        <v>2.178590254433526</v>
      </c>
      <c r="AU37" s="215">
        <f t="shared" si="41"/>
        <v>2.0239099895915955</v>
      </c>
      <c r="AV37" s="215">
        <f t="shared" si="41"/>
        <v>1.870347814777795</v>
      </c>
      <c r="AW37" s="215">
        <f t="shared" si="41"/>
        <v>1.8692297247496636</v>
      </c>
      <c r="AX37" s="215">
        <f t="shared" si="41"/>
        <v>1.688717722904298</v>
      </c>
      <c r="AY37" s="215">
        <f t="shared" si="41"/>
        <v>1.477702725180947</v>
      </c>
      <c r="AZ37" s="257">
        <f t="shared" si="41"/>
        <v>2.433109100054487</v>
      </c>
      <c r="BA37" s="215">
        <f t="shared" si="41"/>
        <v>2.4185435149816676</v>
      </c>
      <c r="BB37" s="215">
        <f t="shared" si="41"/>
        <v>2.285538349095911</v>
      </c>
      <c r="BC37" s="215">
        <f t="shared" si="41"/>
        <v>2.125006338668054</v>
      </c>
      <c r="BD37" s="215">
        <f t="shared" si="41"/>
        <v>2.403977929908849</v>
      </c>
      <c r="BE37" s="215">
        <f t="shared" si="41"/>
        <v>2.270972764023092</v>
      </c>
      <c r="BF37" s="215">
        <f t="shared" si="41"/>
        <v>2.110440753595235</v>
      </c>
      <c r="BG37" s="215">
        <f t="shared" si="41"/>
        <v>2.1379675981373345</v>
      </c>
      <c r="BH37" s="215">
        <f t="shared" si="41"/>
        <v>1.977435587709478</v>
      </c>
      <c r="BI37" s="215">
        <f t="shared" si="41"/>
        <v>1.8462651062465398</v>
      </c>
      <c r="BJ37" s="215">
        <f t="shared" si="41"/>
        <v>2.38941234483603</v>
      </c>
      <c r="BK37" s="215">
        <f t="shared" si="41"/>
        <v>2.2564071789502727</v>
      </c>
      <c r="BL37" s="215">
        <f t="shared" si="41"/>
        <v>2.0958751685224155</v>
      </c>
      <c r="BM37" s="215">
        <f t="shared" si="41"/>
        <v>2.1234020130645153</v>
      </c>
      <c r="BN37" s="215">
        <f aca="true" t="shared" si="42" ref="BN37:BS37">BN36/BN$2</f>
        <v>1.9628700026366588</v>
      </c>
      <c r="BO37" s="215">
        <f t="shared" si="42"/>
        <v>1.8316995211737204</v>
      </c>
      <c r="BP37" s="215">
        <f t="shared" si="42"/>
        <v>1.990396847178759</v>
      </c>
      <c r="BQ37" s="215">
        <f t="shared" si="42"/>
        <v>1.8298648367509018</v>
      </c>
      <c r="BR37" s="215">
        <f t="shared" si="42"/>
        <v>1.6986943552879639</v>
      </c>
      <c r="BS37" s="295">
        <f t="shared" si="42"/>
        <v>1.567523873825025</v>
      </c>
      <c r="BT37" s="1"/>
    </row>
    <row r="38" spans="1:71" s="183" customFormat="1" ht="45.75" thickBot="1">
      <c r="A38" s="221" t="s">
        <v>3</v>
      </c>
      <c r="B38" s="184">
        <v>16070.067128856881</v>
      </c>
      <c r="C38" s="184">
        <v>30069.644347378933</v>
      </c>
      <c r="D38" s="171">
        <v>28974.575761708602</v>
      </c>
      <c r="E38" s="171">
        <v>26064.303131304558</v>
      </c>
      <c r="F38" s="177">
        <v>21426.362021832494</v>
      </c>
      <c r="G38" s="173">
        <v>39419.6913813373</v>
      </c>
      <c r="H38" s="176">
        <v>38317.57196179495</v>
      </c>
      <c r="I38" s="176">
        <v>35863.881774335365</v>
      </c>
      <c r="J38" s="176">
        <v>32138.76429032372</v>
      </c>
      <c r="K38" s="176">
        <v>37215.45254225263</v>
      </c>
      <c r="L38" s="198">
        <v>34761.76235479302</v>
      </c>
      <c r="M38" s="176">
        <v>30636.153504262573</v>
      </c>
      <c r="N38" s="176">
        <v>32308.072167333423</v>
      </c>
      <c r="O38" s="176">
        <v>27221.818169389604</v>
      </c>
      <c r="P38" s="178">
        <v>22145.64411736792</v>
      </c>
      <c r="Q38" s="173">
        <v>54113.55403920934</v>
      </c>
      <c r="R38" s="176">
        <v>52884.45873718835</v>
      </c>
      <c r="S38" s="176">
        <v>50397.7500106208</v>
      </c>
      <c r="T38" s="176">
        <v>46037.75997974428</v>
      </c>
      <c r="U38" s="176">
        <v>51775.28848377401</v>
      </c>
      <c r="V38" s="176">
        <v>49288.57975720648</v>
      </c>
      <c r="W38" s="176">
        <v>44928.589726329934</v>
      </c>
      <c r="X38" s="176">
        <v>46801.87103063891</v>
      </c>
      <c r="Y38" s="176">
        <v>42441.880999762376</v>
      </c>
      <c r="Z38" s="176">
        <v>38702.44688355941</v>
      </c>
      <c r="AA38" s="176">
        <v>50666.11823035966</v>
      </c>
      <c r="AB38" s="176">
        <v>48179.409503792114</v>
      </c>
      <c r="AC38" s="176">
        <v>43819.41947291558</v>
      </c>
      <c r="AD38" s="176">
        <v>45692.700777224556</v>
      </c>
      <c r="AE38" s="176">
        <v>41332.710746348035</v>
      </c>
      <c r="AF38" s="176">
        <v>37593.27663014505</v>
      </c>
      <c r="AG38" s="176">
        <v>43205.99205065702</v>
      </c>
      <c r="AH38" s="176">
        <v>38846.002019780484</v>
      </c>
      <c r="AI38" s="176">
        <v>35106.567903577496</v>
      </c>
      <c r="AJ38" s="178">
        <v>31090.28954438479</v>
      </c>
      <c r="AK38" s="180">
        <v>23640.19117381637</v>
      </c>
      <c r="AL38" s="176">
        <v>36058.071158983534</v>
      </c>
      <c r="AM38" s="176">
        <v>34955.95173944119</v>
      </c>
      <c r="AN38" s="176">
        <v>32502.2615519816</v>
      </c>
      <c r="AO38" s="178">
        <v>28777.14406796995</v>
      </c>
      <c r="AP38" s="173">
        <v>45199.08676437048</v>
      </c>
      <c r="AQ38" s="176">
        <v>44089.91651095612</v>
      </c>
      <c r="AR38" s="176">
        <v>41603.20778438857</v>
      </c>
      <c r="AS38" s="176">
        <v>37863.773668185604</v>
      </c>
      <c r="AT38" s="176">
        <v>42980.746257541774</v>
      </c>
      <c r="AU38" s="198">
        <v>40494.03753097422</v>
      </c>
      <c r="AV38" s="176">
        <v>36754.603414771256</v>
      </c>
      <c r="AW38" s="176">
        <v>38007.32880440667</v>
      </c>
      <c r="AX38" s="176">
        <v>34267.894688203705</v>
      </c>
      <c r="AY38" s="178">
        <v>29937.84020686189</v>
      </c>
      <c r="AZ38" s="173">
        <v>59563.99294506446</v>
      </c>
      <c r="BA38" s="176">
        <v>58447.77185777809</v>
      </c>
      <c r="BB38" s="176">
        <v>55928.04459210261</v>
      </c>
      <c r="BC38" s="176">
        <v>51553.737929034745</v>
      </c>
      <c r="BD38" s="176">
        <v>57331.550770491755</v>
      </c>
      <c r="BE38" s="176">
        <v>54811.823504816246</v>
      </c>
      <c r="BF38" s="176">
        <v>50437.51684174838</v>
      </c>
      <c r="BG38" s="176">
        <v>52292.09623914074</v>
      </c>
      <c r="BH38" s="176">
        <v>47917.789576072864</v>
      </c>
      <c r="BI38" s="176">
        <v>44164.03882767855</v>
      </c>
      <c r="BJ38" s="176">
        <v>56215.329683205375</v>
      </c>
      <c r="BK38" s="176">
        <v>53695.602417529895</v>
      </c>
      <c r="BL38" s="176">
        <v>49321.295754462</v>
      </c>
      <c r="BM38" s="176">
        <v>51175.87515185439</v>
      </c>
      <c r="BN38" s="176">
        <v>46801.56848878649</v>
      </c>
      <c r="BO38" s="176">
        <v>43047.817740392195</v>
      </c>
      <c r="BP38" s="176">
        <v>48656.14788617889</v>
      </c>
      <c r="BQ38" s="176">
        <v>44281.841223111005</v>
      </c>
      <c r="BR38" s="176">
        <v>40528.090474716686</v>
      </c>
      <c r="BS38" s="179">
        <v>36774.33972632238</v>
      </c>
    </row>
    <row r="39" spans="1:72" s="2" customFormat="1" ht="25.5" customHeight="1" thickBot="1">
      <c r="A39" s="216" t="s">
        <v>51</v>
      </c>
      <c r="B39" s="257">
        <f aca="true" t="shared" si="43" ref="B39:AG39">B38/B$2</f>
        <v>1.7440923734379077</v>
      </c>
      <c r="C39" s="257">
        <f t="shared" si="43"/>
        <v>2.463311571014904</v>
      </c>
      <c r="D39" s="215">
        <f t="shared" si="43"/>
        <v>2.373603322823675</v>
      </c>
      <c r="E39" s="215">
        <f t="shared" si="43"/>
        <v>2.1351931786110065</v>
      </c>
      <c r="F39" s="215">
        <f t="shared" si="43"/>
        <v>1.755252070273818</v>
      </c>
      <c r="G39" s="257">
        <f t="shared" si="43"/>
        <v>2.762610651155463</v>
      </c>
      <c r="H39" s="215">
        <f t="shared" si="43"/>
        <v>2.685371922474942</v>
      </c>
      <c r="I39" s="215">
        <f t="shared" si="43"/>
        <v>2.5134124167310508</v>
      </c>
      <c r="J39" s="215">
        <f t="shared" si="43"/>
        <v>2.2523487483582394</v>
      </c>
      <c r="K39" s="215">
        <f t="shared" si="43"/>
        <v>2.608133193794423</v>
      </c>
      <c r="L39" s="215">
        <f t="shared" si="43"/>
        <v>2.4361736880505305</v>
      </c>
      <c r="M39" s="215">
        <f t="shared" si="43"/>
        <v>2.147042785357248</v>
      </c>
      <c r="N39" s="215">
        <f t="shared" si="43"/>
        <v>2.264214182306638</v>
      </c>
      <c r="O39" s="215">
        <f t="shared" si="43"/>
        <v>1.90775935029712</v>
      </c>
      <c r="P39" s="215">
        <f t="shared" si="43"/>
        <v>1.552010941016744</v>
      </c>
      <c r="Q39" s="257">
        <f t="shared" si="43"/>
        <v>3.0026386660309257</v>
      </c>
      <c r="R39" s="215">
        <f t="shared" si="43"/>
        <v>2.9344389489062452</v>
      </c>
      <c r="S39" s="215">
        <f t="shared" si="43"/>
        <v>2.796457108568461</v>
      </c>
      <c r="T39" s="215">
        <f t="shared" si="43"/>
        <v>2.554531127496631</v>
      </c>
      <c r="U39" s="215">
        <f t="shared" si="43"/>
        <v>2.872893601363556</v>
      </c>
      <c r="V39" s="215">
        <f t="shared" si="43"/>
        <v>2.734911761025773</v>
      </c>
      <c r="W39" s="215">
        <f t="shared" si="43"/>
        <v>2.4929857799539414</v>
      </c>
      <c r="X39" s="215">
        <f t="shared" si="43"/>
        <v>2.5969299206879874</v>
      </c>
      <c r="Y39" s="215">
        <f t="shared" si="43"/>
        <v>2.355003939616157</v>
      </c>
      <c r="Z39" s="215">
        <f t="shared" si="43"/>
        <v>2.1475112020618914</v>
      </c>
      <c r="AA39" s="215">
        <f t="shared" si="43"/>
        <v>2.8113482538208667</v>
      </c>
      <c r="AB39" s="215">
        <f t="shared" si="43"/>
        <v>2.6733664134830826</v>
      </c>
      <c r="AC39" s="215">
        <f t="shared" si="43"/>
        <v>2.4314404324112515</v>
      </c>
      <c r="AD39" s="215">
        <f t="shared" si="43"/>
        <v>2.535384573145298</v>
      </c>
      <c r="AE39" s="215">
        <f t="shared" si="43"/>
        <v>2.293458592073468</v>
      </c>
      <c r="AF39" s="215">
        <f t="shared" si="43"/>
        <v>2.0859658545192015</v>
      </c>
      <c r="AG39" s="215">
        <f t="shared" si="43"/>
        <v>2.3974027328075143</v>
      </c>
      <c r="AH39" s="215">
        <f aca="true" t="shared" si="44" ref="AH39:BM39">AH38/AH$2</f>
        <v>2.155476751735683</v>
      </c>
      <c r="AI39" s="215">
        <f t="shared" si="44"/>
        <v>1.9479840141814169</v>
      </c>
      <c r="AJ39" s="215">
        <f t="shared" si="44"/>
        <v>1.7251298160240145</v>
      </c>
      <c r="AK39" s="286">
        <f t="shared" si="44"/>
        <v>1.9934388374918939</v>
      </c>
      <c r="AL39" s="215">
        <f t="shared" si="44"/>
        <v>2.529503413467803</v>
      </c>
      <c r="AM39" s="215">
        <f t="shared" si="44"/>
        <v>2.4521888277405255</v>
      </c>
      <c r="AN39" s="215">
        <f t="shared" si="44"/>
        <v>2.2800604385816623</v>
      </c>
      <c r="AO39" s="215">
        <f t="shared" si="44"/>
        <v>2.018740376567517</v>
      </c>
      <c r="AP39" s="257">
        <f t="shared" si="44"/>
        <v>2.5166529378825433</v>
      </c>
      <c r="AQ39" s="215">
        <f t="shared" si="44"/>
        <v>2.4548951286723897</v>
      </c>
      <c r="AR39" s="215">
        <f t="shared" si="44"/>
        <v>2.31643695904168</v>
      </c>
      <c r="AS39" s="215">
        <f t="shared" si="44"/>
        <v>2.108227932527038</v>
      </c>
      <c r="AT39" s="215">
        <f t="shared" si="44"/>
        <v>2.393137319462237</v>
      </c>
      <c r="AU39" s="215">
        <f t="shared" si="44"/>
        <v>2.254679149831527</v>
      </c>
      <c r="AV39" s="215">
        <f t="shared" si="44"/>
        <v>2.046470123316885</v>
      </c>
      <c r="AW39" s="215">
        <f t="shared" si="44"/>
        <v>2.1162209802008167</v>
      </c>
      <c r="AX39" s="215">
        <f t="shared" si="44"/>
        <v>1.908011953686175</v>
      </c>
      <c r="AY39" s="215">
        <f t="shared" si="44"/>
        <v>1.666917606172711</v>
      </c>
      <c r="AZ39" s="257">
        <f t="shared" si="44"/>
        <v>2.8182632100811196</v>
      </c>
      <c r="BA39" s="215">
        <f t="shared" si="44"/>
        <v>2.76544934269118</v>
      </c>
      <c r="BB39" s="215">
        <f t="shared" si="44"/>
        <v>2.646228748147746</v>
      </c>
      <c r="BC39" s="215">
        <f t="shared" si="44"/>
        <v>2.4392589509834277</v>
      </c>
      <c r="BD39" s="215">
        <f t="shared" si="44"/>
        <v>2.712635475301242</v>
      </c>
      <c r="BE39" s="215">
        <f t="shared" si="44"/>
        <v>2.593414880757807</v>
      </c>
      <c r="BF39" s="215">
        <f t="shared" si="44"/>
        <v>2.3864450835934887</v>
      </c>
      <c r="BG39" s="215">
        <f t="shared" si="44"/>
        <v>2.474194286214371</v>
      </c>
      <c r="BH39" s="215">
        <f t="shared" si="44"/>
        <v>2.2672244890500526</v>
      </c>
      <c r="BI39" s="215">
        <f t="shared" si="44"/>
        <v>2.0896162208506532</v>
      </c>
      <c r="BJ39" s="215">
        <f t="shared" si="44"/>
        <v>2.659821607911302</v>
      </c>
      <c r="BK39" s="215">
        <f t="shared" si="44"/>
        <v>2.5406010133678683</v>
      </c>
      <c r="BL39" s="215">
        <f t="shared" si="44"/>
        <v>2.333631216203549</v>
      </c>
      <c r="BM39" s="215">
        <f t="shared" si="44"/>
        <v>2.421380418824433</v>
      </c>
      <c r="BN39" s="215">
        <f aca="true" t="shared" si="45" ref="BN39:BS39">BN38/BN$2</f>
        <v>2.214410621660113</v>
      </c>
      <c r="BO39" s="215">
        <f t="shared" si="45"/>
        <v>2.0368023534607143</v>
      </c>
      <c r="BP39" s="215">
        <f t="shared" si="45"/>
        <v>2.302159824280998</v>
      </c>
      <c r="BQ39" s="215">
        <f t="shared" si="45"/>
        <v>2.095190027116679</v>
      </c>
      <c r="BR39" s="215">
        <f t="shared" si="45"/>
        <v>1.9175817589172788</v>
      </c>
      <c r="BS39" s="295">
        <f t="shared" si="45"/>
        <v>1.7399734907178794</v>
      </c>
      <c r="BT39" s="1"/>
    </row>
    <row r="40" spans="1:71" s="183" customFormat="1" ht="45.75" thickBot="1">
      <c r="A40" s="221" t="s">
        <v>4</v>
      </c>
      <c r="B40" s="184">
        <v>15244.603651158115</v>
      </c>
      <c r="C40" s="184">
        <v>28969.026377113893</v>
      </c>
      <c r="D40" s="171">
        <v>27728.08269786802</v>
      </c>
      <c r="E40" s="171">
        <v>24637.990600752164</v>
      </c>
      <c r="F40" s="177">
        <v>20039.156546844715</v>
      </c>
      <c r="G40" s="173">
        <v>38319.07341107228</v>
      </c>
      <c r="H40" s="176">
        <v>37216.953991529925</v>
      </c>
      <c r="I40" s="176">
        <v>34763.263804070346</v>
      </c>
      <c r="J40" s="176">
        <v>30638.21669668751</v>
      </c>
      <c r="K40" s="176">
        <v>36114.83457198759</v>
      </c>
      <c r="L40" s="198">
        <v>33661.14438452799</v>
      </c>
      <c r="M40" s="176">
        <v>29123.756986230946</v>
      </c>
      <c r="N40" s="176">
        <v>30870.868398352104</v>
      </c>
      <c r="O40" s="176">
        <v>25666.78530387173</v>
      </c>
      <c r="P40" s="178">
        <v>20924.330303922572</v>
      </c>
      <c r="Q40" s="173">
        <v>52463.08212570292</v>
      </c>
      <c r="R40" s="176">
        <v>51353.91187228856</v>
      </c>
      <c r="S40" s="176">
        <v>48867.203145721</v>
      </c>
      <c r="T40" s="176">
        <v>44507.21311484448</v>
      </c>
      <c r="U40" s="176">
        <v>50244.74161887422</v>
      </c>
      <c r="V40" s="176">
        <v>47758.03289230667</v>
      </c>
      <c r="W40" s="176">
        <v>43398.04286143012</v>
      </c>
      <c r="X40" s="176">
        <v>45271.32416573911</v>
      </c>
      <c r="Y40" s="176">
        <v>40911.33413486256</v>
      </c>
      <c r="Z40" s="176">
        <v>37171.9000186596</v>
      </c>
      <c r="AA40" s="176">
        <v>49135.57136545985</v>
      </c>
      <c r="AB40" s="176">
        <v>46648.862638892315</v>
      </c>
      <c r="AC40" s="176">
        <v>42288.872608015765</v>
      </c>
      <c r="AD40" s="176">
        <v>44162.15391232476</v>
      </c>
      <c r="AE40" s="176">
        <v>39802.16388144822</v>
      </c>
      <c r="AF40" s="176">
        <v>36062.72976524525</v>
      </c>
      <c r="AG40" s="176">
        <v>41675.44518575721</v>
      </c>
      <c r="AH40" s="176">
        <v>37315.45515488066</v>
      </c>
      <c r="AI40" s="176">
        <v>33576.0210386777</v>
      </c>
      <c r="AJ40" s="178">
        <v>28987.113136497057</v>
      </c>
      <c r="AK40" s="180">
        <v>22814.72769611759</v>
      </c>
      <c r="AL40" s="176">
        <v>34957.4531887185</v>
      </c>
      <c r="AM40" s="176">
        <v>33855.33376917616</v>
      </c>
      <c r="AN40" s="176">
        <v>31401.643581716566</v>
      </c>
      <c r="AO40" s="178">
        <v>27518.34925301412</v>
      </c>
      <c r="AP40" s="173">
        <v>44098.46879410545</v>
      </c>
      <c r="AQ40" s="176">
        <v>42989.29854069109</v>
      </c>
      <c r="AR40" s="176">
        <v>40502.58981412354</v>
      </c>
      <c r="AS40" s="176">
        <v>36763.15569792057</v>
      </c>
      <c r="AT40" s="176">
        <v>41880.12828727674</v>
      </c>
      <c r="AU40" s="198">
        <v>39393.41956070919</v>
      </c>
      <c r="AV40" s="176">
        <v>35653.985444506216</v>
      </c>
      <c r="AW40" s="176">
        <v>36906.71083414165</v>
      </c>
      <c r="AX40" s="176">
        <v>33167.27671793867</v>
      </c>
      <c r="AY40" s="178">
        <v>28425.443688830273</v>
      </c>
      <c r="AZ40" s="173">
        <v>58033.44608016465</v>
      </c>
      <c r="BA40" s="176">
        <v>56917.2249928783</v>
      </c>
      <c r="BB40" s="176">
        <v>54397.49772720279</v>
      </c>
      <c r="BC40" s="176">
        <v>50023.19106413493</v>
      </c>
      <c r="BD40" s="176">
        <v>55801.00390559193</v>
      </c>
      <c r="BE40" s="176">
        <v>53281.27663991644</v>
      </c>
      <c r="BF40" s="176">
        <v>48906.969976848566</v>
      </c>
      <c r="BG40" s="176">
        <v>50761.54937424093</v>
      </c>
      <c r="BH40" s="176">
        <v>46387.24271117305</v>
      </c>
      <c r="BI40" s="176">
        <v>42633.491962778746</v>
      </c>
      <c r="BJ40" s="176">
        <v>54684.78281830558</v>
      </c>
      <c r="BK40" s="176">
        <v>52165.05555263008</v>
      </c>
      <c r="BL40" s="176">
        <v>47790.74888956221</v>
      </c>
      <c r="BM40" s="176">
        <v>49645.328286954566</v>
      </c>
      <c r="BN40" s="176">
        <v>45271.02162388669</v>
      </c>
      <c r="BO40" s="176">
        <v>41517.27087549238</v>
      </c>
      <c r="BP40" s="176">
        <v>47125.60102127907</v>
      </c>
      <c r="BQ40" s="176">
        <v>42751.2943582112</v>
      </c>
      <c r="BR40" s="176">
        <v>38997.54360981689</v>
      </c>
      <c r="BS40" s="179">
        <v>35243.79286142257</v>
      </c>
    </row>
    <row r="41" spans="1:72" s="2" customFormat="1" ht="25.5" customHeight="1" thickBot="1">
      <c r="A41" s="216" t="s">
        <v>51</v>
      </c>
      <c r="B41" s="257">
        <f aca="true" t="shared" si="46" ref="B41:AG41">B40/B$2</f>
        <v>1.6545044118903967</v>
      </c>
      <c r="C41" s="257">
        <f t="shared" si="46"/>
        <v>2.3731487160738833</v>
      </c>
      <c r="D41" s="215">
        <f t="shared" si="46"/>
        <v>2.271490349624643</v>
      </c>
      <c r="E41" s="215">
        <f t="shared" si="46"/>
        <v>2.0183493569879714</v>
      </c>
      <c r="F41" s="215">
        <f t="shared" si="46"/>
        <v>1.6416119068440005</v>
      </c>
      <c r="G41" s="257">
        <f t="shared" si="46"/>
        <v>2.685477147037093</v>
      </c>
      <c r="H41" s="215">
        <f t="shared" si="46"/>
        <v>2.608238418356572</v>
      </c>
      <c r="I41" s="215">
        <f t="shared" si="46"/>
        <v>2.436278912612681</v>
      </c>
      <c r="J41" s="215">
        <f t="shared" si="46"/>
        <v>2.147187378000386</v>
      </c>
      <c r="K41" s="215">
        <f t="shared" si="46"/>
        <v>2.5309996896760523</v>
      </c>
      <c r="L41" s="215">
        <f t="shared" si="46"/>
        <v>2.3590401839321595</v>
      </c>
      <c r="M41" s="215">
        <f t="shared" si="46"/>
        <v>2.041051018728078</v>
      </c>
      <c r="N41" s="215">
        <f t="shared" si="46"/>
        <v>2.163492073610772</v>
      </c>
      <c r="O41" s="215">
        <f t="shared" si="46"/>
        <v>1.798779543336725</v>
      </c>
      <c r="P41" s="215">
        <f t="shared" si="46"/>
        <v>1.4664188313072095</v>
      </c>
      <c r="Q41" s="257">
        <f t="shared" si="46"/>
        <v>2.911057714221669</v>
      </c>
      <c r="R41" s="215">
        <f t="shared" si="46"/>
        <v>2.849512366678979</v>
      </c>
      <c r="S41" s="215">
        <f t="shared" si="46"/>
        <v>2.7115305263411944</v>
      </c>
      <c r="T41" s="215">
        <f t="shared" si="46"/>
        <v>2.4696045452693642</v>
      </c>
      <c r="U41" s="215">
        <f t="shared" si="46"/>
        <v>2.78796701913629</v>
      </c>
      <c r="V41" s="215">
        <f t="shared" si="46"/>
        <v>2.649985178798506</v>
      </c>
      <c r="W41" s="215">
        <f t="shared" si="46"/>
        <v>2.408059197726674</v>
      </c>
      <c r="X41" s="215">
        <f t="shared" si="46"/>
        <v>2.5120033384607208</v>
      </c>
      <c r="Y41" s="215">
        <f t="shared" si="46"/>
        <v>2.2700773573888893</v>
      </c>
      <c r="Z41" s="215">
        <f t="shared" si="46"/>
        <v>2.0625846198346243</v>
      </c>
      <c r="AA41" s="215">
        <f t="shared" si="46"/>
        <v>2.7264216715935996</v>
      </c>
      <c r="AB41" s="215">
        <f t="shared" si="46"/>
        <v>2.588439831255816</v>
      </c>
      <c r="AC41" s="215">
        <f t="shared" si="46"/>
        <v>2.3465138501839844</v>
      </c>
      <c r="AD41" s="215">
        <f t="shared" si="46"/>
        <v>2.4504579909180313</v>
      </c>
      <c r="AE41" s="215">
        <f t="shared" si="46"/>
        <v>2.2085320098462002</v>
      </c>
      <c r="AF41" s="215">
        <f t="shared" si="46"/>
        <v>2.001039272291935</v>
      </c>
      <c r="AG41" s="215">
        <f t="shared" si="46"/>
        <v>2.312476150580247</v>
      </c>
      <c r="AH41" s="215">
        <f aca="true" t="shared" si="47" ref="AH41:BM41">AH40/AH$2</f>
        <v>2.0705501695084156</v>
      </c>
      <c r="AI41" s="215">
        <f t="shared" si="47"/>
        <v>1.8630574319541506</v>
      </c>
      <c r="AJ41" s="215">
        <f t="shared" si="47"/>
        <v>1.6084293161967071</v>
      </c>
      <c r="AK41" s="286">
        <f t="shared" si="47"/>
        <v>1.9238323379810767</v>
      </c>
      <c r="AL41" s="215">
        <f t="shared" si="47"/>
        <v>2.452294155644932</v>
      </c>
      <c r="AM41" s="215">
        <f t="shared" si="47"/>
        <v>2.374979569917654</v>
      </c>
      <c r="AN41" s="215">
        <f t="shared" si="47"/>
        <v>2.202851180758791</v>
      </c>
      <c r="AO41" s="215">
        <f t="shared" si="47"/>
        <v>1.9304348827088122</v>
      </c>
      <c r="AP41" s="257">
        <f t="shared" si="47"/>
        <v>2.455371313702976</v>
      </c>
      <c r="AQ41" s="215">
        <f t="shared" si="47"/>
        <v>2.3936135044928224</v>
      </c>
      <c r="AR41" s="215">
        <f t="shared" si="47"/>
        <v>2.2551553348621125</v>
      </c>
      <c r="AS41" s="215">
        <f t="shared" si="47"/>
        <v>2.0469463083474704</v>
      </c>
      <c r="AT41" s="215">
        <f t="shared" si="47"/>
        <v>2.3318556952826692</v>
      </c>
      <c r="AU41" s="215">
        <f t="shared" si="47"/>
        <v>2.1933975256519593</v>
      </c>
      <c r="AV41" s="215">
        <f t="shared" si="47"/>
        <v>1.9851884991373172</v>
      </c>
      <c r="AW41" s="215">
        <f t="shared" si="47"/>
        <v>2.0549393560212503</v>
      </c>
      <c r="AX41" s="215">
        <f t="shared" si="47"/>
        <v>1.8467303295066075</v>
      </c>
      <c r="AY41" s="215">
        <f t="shared" si="47"/>
        <v>1.5827084459259617</v>
      </c>
      <c r="AZ41" s="257">
        <f t="shared" si="47"/>
        <v>2.745845568022931</v>
      </c>
      <c r="BA41" s="215">
        <f t="shared" si="47"/>
        <v>2.6930317006329925</v>
      </c>
      <c r="BB41" s="215">
        <f t="shared" si="47"/>
        <v>2.573811106089557</v>
      </c>
      <c r="BC41" s="215">
        <f t="shared" si="47"/>
        <v>2.366841308925239</v>
      </c>
      <c r="BD41" s="215">
        <f t="shared" si="47"/>
        <v>2.6402178332430535</v>
      </c>
      <c r="BE41" s="215">
        <f t="shared" si="47"/>
        <v>2.5209972386996187</v>
      </c>
      <c r="BF41" s="215">
        <f t="shared" si="47"/>
        <v>2.3140274415353</v>
      </c>
      <c r="BG41" s="215">
        <f t="shared" si="47"/>
        <v>2.401776644156183</v>
      </c>
      <c r="BH41" s="215">
        <f t="shared" si="47"/>
        <v>2.194806846991864</v>
      </c>
      <c r="BI41" s="215">
        <f t="shared" si="47"/>
        <v>2.017198578792465</v>
      </c>
      <c r="BJ41" s="215">
        <f t="shared" si="47"/>
        <v>2.587403965853115</v>
      </c>
      <c r="BK41" s="215">
        <f t="shared" si="47"/>
        <v>2.4681833713096797</v>
      </c>
      <c r="BL41" s="215">
        <f t="shared" si="47"/>
        <v>2.261213574145361</v>
      </c>
      <c r="BM41" s="215">
        <f t="shared" si="47"/>
        <v>2.348962776766244</v>
      </c>
      <c r="BN41" s="215">
        <f aca="true" t="shared" si="48" ref="BN41:BS41">BN40/BN$2</f>
        <v>2.1419929796019255</v>
      </c>
      <c r="BO41" s="215">
        <f t="shared" si="48"/>
        <v>1.9643847114025257</v>
      </c>
      <c r="BP41" s="215">
        <f t="shared" si="48"/>
        <v>2.229742182222809</v>
      </c>
      <c r="BQ41" s="215">
        <f t="shared" si="48"/>
        <v>2.0227723850584907</v>
      </c>
      <c r="BR41" s="215">
        <f t="shared" si="48"/>
        <v>1.8451641168590909</v>
      </c>
      <c r="BS41" s="295">
        <f t="shared" si="48"/>
        <v>1.6675558486596909</v>
      </c>
      <c r="BT41" s="1"/>
    </row>
    <row r="42" spans="1:71" s="183" customFormat="1" ht="45.75" thickBot="1">
      <c r="A42" s="221" t="s">
        <v>5</v>
      </c>
      <c r="B42" s="184">
        <v>14231.398646121956</v>
      </c>
      <c r="C42" s="184">
        <v>24900.04069316874</v>
      </c>
      <c r="D42" s="171">
        <v>23264.836074628092</v>
      </c>
      <c r="E42" s="171">
        <v>22901.758271141036</v>
      </c>
      <c r="F42" s="177">
        <v>17608.43216241658</v>
      </c>
      <c r="G42" s="173">
        <v>33630.166559529374</v>
      </c>
      <c r="H42" s="176">
        <v>32356.76521189085</v>
      </c>
      <c r="I42" s="176">
        <v>32008.98388239043</v>
      </c>
      <c r="J42" s="176">
        <v>26047.743601835806</v>
      </c>
      <c r="K42" s="176">
        <v>30700.351659263048</v>
      </c>
      <c r="L42" s="198">
        <v>30259.159859653882</v>
      </c>
      <c r="M42" s="176">
        <v>24524.89680330337</v>
      </c>
      <c r="N42" s="176">
        <v>29817.968060044717</v>
      </c>
      <c r="O42" s="176">
        <v>24176.535372527662</v>
      </c>
      <c r="P42" s="178">
        <v>18829.947977487405</v>
      </c>
      <c r="Q42" s="173">
        <v>45308.00304873212</v>
      </c>
      <c r="R42" s="176">
        <v>44027.55468364046</v>
      </c>
      <c r="S42" s="176">
        <v>43673.48502623903</v>
      </c>
      <c r="T42" s="176">
        <v>38731.468122652484</v>
      </c>
      <c r="U42" s="176">
        <v>42747.106318548795</v>
      </c>
      <c r="V42" s="176">
        <v>42393.03666114738</v>
      </c>
      <c r="W42" s="176">
        <v>37451.01975756081</v>
      </c>
      <c r="X42" s="176">
        <v>42038.96700374596</v>
      </c>
      <c r="Y42" s="176">
        <v>37096.950100159396</v>
      </c>
      <c r="Z42" s="176">
        <v>32775.4891112464</v>
      </c>
      <c r="AA42" s="176">
        <v>41466.65795345713</v>
      </c>
      <c r="AB42" s="176">
        <v>41112.588296055714</v>
      </c>
      <c r="AC42" s="176">
        <v>36170.57139246916</v>
      </c>
      <c r="AD42" s="176">
        <v>40758.51863865429</v>
      </c>
      <c r="AE42" s="176">
        <v>35816.50173506774</v>
      </c>
      <c r="AF42" s="176">
        <v>31266.050838782547</v>
      </c>
      <c r="AG42" s="176">
        <v>40404.44898125287</v>
      </c>
      <c r="AH42" s="176">
        <v>35462.43207766631</v>
      </c>
      <c r="AI42" s="176">
        <v>30779.51170216858</v>
      </c>
      <c r="AJ42" s="178">
        <v>25016.665558749177</v>
      </c>
      <c r="AK42" s="180">
        <v>21796.800650378427</v>
      </c>
      <c r="AL42" s="176">
        <v>31645.97974103431</v>
      </c>
      <c r="AM42" s="176">
        <v>30372.57839339578</v>
      </c>
      <c r="AN42" s="176">
        <v>30051.509403091964</v>
      </c>
      <c r="AO42" s="178">
        <v>25083.06724681022</v>
      </c>
      <c r="AP42" s="173">
        <v>39406.02960063136</v>
      </c>
      <c r="AQ42" s="176">
        <v>38125.58123553969</v>
      </c>
      <c r="AR42" s="176">
        <v>37771.51157813828</v>
      </c>
      <c r="AS42" s="176">
        <v>33450.05058922528</v>
      </c>
      <c r="AT42" s="176">
        <v>36845.13287044803</v>
      </c>
      <c r="AU42" s="198">
        <v>36491.06321304661</v>
      </c>
      <c r="AV42" s="176">
        <v>32169.602224133618</v>
      </c>
      <c r="AW42" s="176">
        <v>36136.99355564519</v>
      </c>
      <c r="AX42" s="176">
        <v>31706.449529876278</v>
      </c>
      <c r="AY42" s="178">
        <v>25788.904987295773</v>
      </c>
      <c r="AZ42" s="173">
        <v>50874.947804119816</v>
      </c>
      <c r="BA42" s="176">
        <v>49587.45242157501</v>
      </c>
      <c r="BB42" s="176">
        <v>49200.382097075984</v>
      </c>
      <c r="BC42" s="176">
        <v>44244.05631049008</v>
      </c>
      <c r="BD42" s="176">
        <v>48299.95703903022</v>
      </c>
      <c r="BE42" s="176">
        <v>47912.886714531196</v>
      </c>
      <c r="BF42" s="176">
        <v>42956.56092794529</v>
      </c>
      <c r="BG42" s="176">
        <v>47525.81639003216</v>
      </c>
      <c r="BH42" s="176">
        <v>42569.49060344625</v>
      </c>
      <c r="BI42" s="176">
        <v>38233.7207315339</v>
      </c>
      <c r="BJ42" s="176">
        <v>47012.461656485415</v>
      </c>
      <c r="BK42" s="176">
        <v>46625.3913319864</v>
      </c>
      <c r="BL42" s="176">
        <v>41669.06554540049</v>
      </c>
      <c r="BM42" s="176">
        <v>46238.321007487364</v>
      </c>
      <c r="BN42" s="176">
        <v>41281.99522090145</v>
      </c>
      <c r="BO42" s="176">
        <v>36946.22534898912</v>
      </c>
      <c r="BP42" s="176">
        <v>45851.250682988335</v>
      </c>
      <c r="BQ42" s="176">
        <v>40894.92489640243</v>
      </c>
      <c r="BR42" s="176">
        <v>36559.15502449007</v>
      </c>
      <c r="BS42" s="179">
        <v>32223.38515257772</v>
      </c>
    </row>
    <row r="43" spans="1:72" s="2" customFormat="1" ht="25.5" customHeight="1" thickBot="1">
      <c r="A43" s="216" t="s">
        <v>51</v>
      </c>
      <c r="B43" s="257">
        <f aca="true" t="shared" si="49" ref="B43:AG43">B42/B$2</f>
        <v>1.544540769060338</v>
      </c>
      <c r="C43" s="257">
        <f t="shared" si="49"/>
        <v>2.0398165555147654</v>
      </c>
      <c r="D43" s="215">
        <f t="shared" si="49"/>
        <v>1.905860250235774</v>
      </c>
      <c r="E43" s="215">
        <f t="shared" si="49"/>
        <v>1.8761168404309851</v>
      </c>
      <c r="F43" s="215">
        <f t="shared" si="49"/>
        <v>1.4424864555104921</v>
      </c>
      <c r="G43" s="257">
        <f t="shared" si="49"/>
        <v>2.3568691961265245</v>
      </c>
      <c r="H43" s="215">
        <f t="shared" si="49"/>
        <v>2.267626688057387</v>
      </c>
      <c r="I43" s="215">
        <f t="shared" si="49"/>
        <v>2.2432534783369844</v>
      </c>
      <c r="J43" s="215">
        <f t="shared" si="49"/>
        <v>1.825477861226141</v>
      </c>
      <c r="K43" s="215">
        <f t="shared" si="49"/>
        <v>2.1515419201950414</v>
      </c>
      <c r="L43" s="215">
        <f t="shared" si="49"/>
        <v>2.1206223182881687</v>
      </c>
      <c r="M43" s="215">
        <f t="shared" si="49"/>
        <v>1.7187537180813912</v>
      </c>
      <c r="N43" s="215">
        <f t="shared" si="49"/>
        <v>2.0897027163812965</v>
      </c>
      <c r="O43" s="215">
        <f t="shared" si="49"/>
        <v>1.6943398537057721</v>
      </c>
      <c r="P43" s="215">
        <f t="shared" si="49"/>
        <v>1.3196403376191328</v>
      </c>
      <c r="Q43" s="257">
        <f t="shared" si="49"/>
        <v>2.5140385666813962</v>
      </c>
      <c r="R43" s="215">
        <f t="shared" si="49"/>
        <v>2.442989384288118</v>
      </c>
      <c r="S43" s="215">
        <f t="shared" si="49"/>
        <v>2.4233428601841656</v>
      </c>
      <c r="T43" s="215">
        <f t="shared" si="49"/>
        <v>2.149121524950199</v>
      </c>
      <c r="U43" s="215">
        <f t="shared" si="49"/>
        <v>2.3719402018948395</v>
      </c>
      <c r="V43" s="215">
        <f t="shared" si="49"/>
        <v>2.352293677790888</v>
      </c>
      <c r="W43" s="215">
        <f t="shared" si="49"/>
        <v>2.07807234255692</v>
      </c>
      <c r="X43" s="215">
        <f t="shared" si="49"/>
        <v>2.3326471536869358</v>
      </c>
      <c r="Y43" s="215">
        <f t="shared" si="49"/>
        <v>2.0584258184529682</v>
      </c>
      <c r="Z43" s="215">
        <f t="shared" si="49"/>
        <v>1.8186377267365665</v>
      </c>
      <c r="AA43" s="215">
        <f t="shared" si="49"/>
        <v>2.300891019501561</v>
      </c>
      <c r="AB43" s="215">
        <f t="shared" si="49"/>
        <v>2.281244495397609</v>
      </c>
      <c r="AC43" s="215">
        <f t="shared" si="49"/>
        <v>2.007023160163642</v>
      </c>
      <c r="AD43" s="215">
        <f t="shared" si="49"/>
        <v>2.261597971293657</v>
      </c>
      <c r="AE43" s="215">
        <f t="shared" si="49"/>
        <v>1.9873766360596903</v>
      </c>
      <c r="AF43" s="215">
        <f t="shared" si="49"/>
        <v>1.7348824125392601</v>
      </c>
      <c r="AG43" s="215">
        <f t="shared" si="49"/>
        <v>2.2419514471897055</v>
      </c>
      <c r="AH43" s="215">
        <f aca="true" t="shared" si="50" ref="AH43:BM43">AH42/AH$2</f>
        <v>1.9677301119557378</v>
      </c>
      <c r="AI43" s="215">
        <f t="shared" si="50"/>
        <v>1.7078854567844068</v>
      </c>
      <c r="AJ43" s="215">
        <f t="shared" si="50"/>
        <v>1.3881181643962477</v>
      </c>
      <c r="AK43" s="286">
        <f t="shared" si="50"/>
        <v>1.8379965132286389</v>
      </c>
      <c r="AL43" s="215">
        <f t="shared" si="50"/>
        <v>2.2199915637344305</v>
      </c>
      <c r="AM43" s="215">
        <f t="shared" si="50"/>
        <v>2.1306614095682765</v>
      </c>
      <c r="AN43" s="215">
        <f t="shared" si="50"/>
        <v>2.1081381552502254</v>
      </c>
      <c r="AO43" s="215">
        <f t="shared" si="50"/>
        <v>1.759597842638388</v>
      </c>
      <c r="AP43" s="257">
        <f t="shared" si="50"/>
        <v>2.1940996436877147</v>
      </c>
      <c r="AQ43" s="215">
        <f t="shared" si="50"/>
        <v>2.1228051912884016</v>
      </c>
      <c r="AR43" s="215">
        <f t="shared" si="50"/>
        <v>2.1030908451079218</v>
      </c>
      <c r="AS43" s="215">
        <f t="shared" si="50"/>
        <v>1.8624749771283562</v>
      </c>
      <c r="AT43" s="215">
        <f t="shared" si="50"/>
        <v>2.0515107388890885</v>
      </c>
      <c r="AU43" s="215">
        <f t="shared" si="50"/>
        <v>2.0317963927086087</v>
      </c>
      <c r="AV43" s="215">
        <f t="shared" si="50"/>
        <v>1.7911805247290433</v>
      </c>
      <c r="AW43" s="215">
        <f t="shared" si="50"/>
        <v>2.0120820465281284</v>
      </c>
      <c r="AX43" s="215">
        <f t="shared" si="50"/>
        <v>1.7653925127993473</v>
      </c>
      <c r="AY43" s="215">
        <f t="shared" si="50"/>
        <v>1.4359078500721478</v>
      </c>
      <c r="AZ43" s="257">
        <f t="shared" si="50"/>
        <v>2.4071420773181837</v>
      </c>
      <c r="BA43" s="215">
        <f t="shared" si="50"/>
        <v>2.346224387110244</v>
      </c>
      <c r="BB43" s="215">
        <f t="shared" si="50"/>
        <v>2.327910200949893</v>
      </c>
      <c r="BC43" s="215">
        <f t="shared" si="50"/>
        <v>2.093402238490186</v>
      </c>
      <c r="BD43" s="215">
        <f t="shared" si="50"/>
        <v>2.285306696902305</v>
      </c>
      <c r="BE43" s="215">
        <f t="shared" si="50"/>
        <v>2.2669925107419537</v>
      </c>
      <c r="BF43" s="215">
        <f t="shared" si="50"/>
        <v>2.032484548282247</v>
      </c>
      <c r="BG43" s="215">
        <f t="shared" si="50"/>
        <v>2.248678324581602</v>
      </c>
      <c r="BH43" s="215">
        <f t="shared" si="50"/>
        <v>2.0141703621218947</v>
      </c>
      <c r="BI43" s="215">
        <f t="shared" si="50"/>
        <v>1.8090239286271066</v>
      </c>
      <c r="BJ43" s="215">
        <f t="shared" si="50"/>
        <v>2.2243890066943655</v>
      </c>
      <c r="BK43" s="215">
        <f t="shared" si="50"/>
        <v>2.2060748205340146</v>
      </c>
      <c r="BL43" s="215">
        <f t="shared" si="50"/>
        <v>1.9715668580743075</v>
      </c>
      <c r="BM43" s="215">
        <f t="shared" si="50"/>
        <v>2.187760634373663</v>
      </c>
      <c r="BN43" s="215">
        <f aca="true" t="shared" si="51" ref="BN43:BS43">BN42/BN$2</f>
        <v>1.9532526719139556</v>
      </c>
      <c r="BO43" s="215">
        <f t="shared" si="51"/>
        <v>1.7481062384191683</v>
      </c>
      <c r="BP43" s="215">
        <f t="shared" si="51"/>
        <v>2.169446448213311</v>
      </c>
      <c r="BQ43" s="215">
        <f t="shared" si="51"/>
        <v>1.9349384857536045</v>
      </c>
      <c r="BR43" s="215">
        <f t="shared" si="51"/>
        <v>1.7297920522588157</v>
      </c>
      <c r="BS43" s="295">
        <f t="shared" si="51"/>
        <v>1.5246456187640274</v>
      </c>
      <c r="BT43" s="1"/>
    </row>
    <row r="44" spans="1:71" s="183" customFormat="1" ht="29.25" customHeight="1" thickBot="1">
      <c r="A44" s="221" t="s">
        <v>87</v>
      </c>
      <c r="B44" s="184">
        <v>13152.311021846654</v>
      </c>
      <c r="C44" s="184">
        <v>23279.6256592284</v>
      </c>
      <c r="D44" s="171">
        <v>22073.795064329264</v>
      </c>
      <c r="E44" s="171">
        <v>18275.947517322074</v>
      </c>
      <c r="F44" s="177">
        <v>16419.16636635827</v>
      </c>
      <c r="G44" s="173">
        <v>32047.321490997594</v>
      </c>
      <c r="H44" s="176">
        <v>30722.98745637404</v>
      </c>
      <c r="I44" s="176">
        <v>26682.7095289563</v>
      </c>
      <c r="J44" s="176">
        <v>24544.311936103448</v>
      </c>
      <c r="K44" s="176">
        <v>29398.65342175048</v>
      </c>
      <c r="L44" s="198">
        <v>25637.026224019282</v>
      </c>
      <c r="M44" s="176">
        <v>23498.62863116643</v>
      </c>
      <c r="N44" s="176">
        <v>22082.017083887426</v>
      </c>
      <c r="O44" s="176">
        <v>19943.619491034573</v>
      </c>
      <c r="P44" s="178">
        <v>17805.22189818172</v>
      </c>
      <c r="Q44" s="173">
        <v>42930.332622490794</v>
      </c>
      <c r="R44" s="176">
        <v>41959.52845947903</v>
      </c>
      <c r="S44" s="176">
        <v>38650.04543426894</v>
      </c>
      <c r="T44" s="176">
        <v>36664.87598637651</v>
      </c>
      <c r="U44" s="176">
        <v>40988.72429646727</v>
      </c>
      <c r="V44" s="176">
        <v>37679.24127125718</v>
      </c>
      <c r="W44" s="176">
        <v>35694.07182336475</v>
      </c>
      <c r="X44" s="176">
        <v>34369.758246047095</v>
      </c>
      <c r="Y44" s="176">
        <v>32384.588798154655</v>
      </c>
      <c r="Z44" s="176">
        <v>30613.24723295048</v>
      </c>
      <c r="AA44" s="176">
        <v>40017.9201334555</v>
      </c>
      <c r="AB44" s="176">
        <v>36708.437108245416</v>
      </c>
      <c r="AC44" s="176">
        <v>34723.267660352976</v>
      </c>
      <c r="AD44" s="176">
        <v>33398.95408303533</v>
      </c>
      <c r="AE44" s="176">
        <v>31154.39405806188</v>
      </c>
      <c r="AF44" s="176">
        <v>29279.232274539398</v>
      </c>
      <c r="AG44" s="176">
        <v>29334.609812094197</v>
      </c>
      <c r="AH44" s="176">
        <v>26931.28138212819</v>
      </c>
      <c r="AI44" s="176">
        <v>25520.675212739385</v>
      </c>
      <c r="AJ44" s="178">
        <v>23991.25565912951</v>
      </c>
      <c r="AK44" s="180">
        <v>20715.35200575163</v>
      </c>
      <c r="AL44" s="176">
        <v>30389.536822390386</v>
      </c>
      <c r="AM44" s="176">
        <v>29425.77776862232</v>
      </c>
      <c r="AN44" s="176">
        <v>25691.59375595464</v>
      </c>
      <c r="AO44" s="178">
        <v>23891.522639864037</v>
      </c>
      <c r="AP44" s="173">
        <v>37837.692561516546</v>
      </c>
      <c r="AQ44" s="176">
        <v>36866.88839850477</v>
      </c>
      <c r="AR44" s="176">
        <v>33557.40537329469</v>
      </c>
      <c r="AS44" s="176">
        <v>32192.79184007582</v>
      </c>
      <c r="AT44" s="176">
        <v>35896.08423549301</v>
      </c>
      <c r="AU44" s="198">
        <v>32586.60121028293</v>
      </c>
      <c r="AV44" s="176">
        <v>30890.839346614026</v>
      </c>
      <c r="AW44" s="176">
        <v>29070.13173818747</v>
      </c>
      <c r="AX44" s="176">
        <v>26916.21314098617</v>
      </c>
      <c r="AY44" s="178">
        <v>24762.29454378488</v>
      </c>
      <c r="AZ44" s="173">
        <v>48495.56777834146</v>
      </c>
      <c r="BA44" s="176">
        <v>47517.718506086</v>
      </c>
      <c r="BB44" s="176">
        <v>44175.24374978348</v>
      </c>
      <c r="BC44" s="176">
        <v>42175.76929348769</v>
      </c>
      <c r="BD44" s="176">
        <v>46539.86923383053</v>
      </c>
      <c r="BE44" s="176">
        <v>43197.39447752802</v>
      </c>
      <c r="BF44" s="176">
        <v>41197.92002123223</v>
      </c>
      <c r="BG44" s="176">
        <v>39854.919721225495</v>
      </c>
      <c r="BH44" s="176">
        <v>37855.4452649297</v>
      </c>
      <c r="BI44" s="176">
        <v>36476.52672330746</v>
      </c>
      <c r="BJ44" s="176">
        <v>45562.019961575075</v>
      </c>
      <c r="BK44" s="176">
        <v>42219.545205272545</v>
      </c>
      <c r="BL44" s="176">
        <v>40220.07074897676</v>
      </c>
      <c r="BM44" s="176">
        <v>38877.07044897004</v>
      </c>
      <c r="BN44" s="176">
        <v>36877.59599267423</v>
      </c>
      <c r="BO44" s="176">
        <v>35498.677451052004</v>
      </c>
      <c r="BP44" s="176">
        <v>35534.595692667506</v>
      </c>
      <c r="BQ44" s="176">
        <v>33789.549161387884</v>
      </c>
      <c r="BR44" s="176">
        <v>32283.416657257556</v>
      </c>
      <c r="BS44" s="179">
        <v>30279.75713704728</v>
      </c>
    </row>
    <row r="45" spans="1:72" s="2" customFormat="1" ht="19.5" customHeight="1" thickBot="1">
      <c r="A45" s="216" t="s">
        <v>51</v>
      </c>
      <c r="B45" s="257">
        <f aca="true" t="shared" si="52" ref="B45:AG45">B44/B$2</f>
        <v>1.4274268528160032</v>
      </c>
      <c r="C45" s="257">
        <f t="shared" si="52"/>
        <v>1.90707181610784</v>
      </c>
      <c r="D45" s="215">
        <f t="shared" si="52"/>
        <v>1.8082899208920509</v>
      </c>
      <c r="E45" s="215">
        <f t="shared" si="52"/>
        <v>1.497169453372825</v>
      </c>
      <c r="F45" s="215">
        <f t="shared" si="52"/>
        <v>1.3450615520896427</v>
      </c>
      <c r="G45" s="257">
        <f t="shared" si="52"/>
        <v>2.2459402544675586</v>
      </c>
      <c r="H45" s="215">
        <f t="shared" si="52"/>
        <v>2.1531282820361652</v>
      </c>
      <c r="I45" s="215">
        <f t="shared" si="52"/>
        <v>1.869977540749618</v>
      </c>
      <c r="J45" s="215">
        <f t="shared" si="52"/>
        <v>1.7201143693393683</v>
      </c>
      <c r="K45" s="215">
        <f t="shared" si="52"/>
        <v>2.0603163096047714</v>
      </c>
      <c r="L45" s="215">
        <f t="shared" si="52"/>
        <v>1.7966939676234692</v>
      </c>
      <c r="M45" s="215">
        <f t="shared" si="52"/>
        <v>1.6468307962132196</v>
      </c>
      <c r="N45" s="215">
        <f t="shared" si="52"/>
        <v>1.5475518315149923</v>
      </c>
      <c r="O45" s="215">
        <f t="shared" si="52"/>
        <v>1.3976886601047427</v>
      </c>
      <c r="P45" s="215">
        <f t="shared" si="52"/>
        <v>1.247825488694493</v>
      </c>
      <c r="Q45" s="257">
        <f t="shared" si="52"/>
        <v>2.382107014897947</v>
      </c>
      <c r="R45" s="215">
        <f t="shared" si="52"/>
        <v>2.328239288618301</v>
      </c>
      <c r="S45" s="215">
        <f t="shared" si="52"/>
        <v>2.144603564214235</v>
      </c>
      <c r="T45" s="215">
        <f t="shared" si="52"/>
        <v>2.034451003572107</v>
      </c>
      <c r="U45" s="215">
        <f t="shared" si="52"/>
        <v>2.2743715623386564</v>
      </c>
      <c r="V45" s="215">
        <f t="shared" si="52"/>
        <v>2.09073583793459</v>
      </c>
      <c r="W45" s="215">
        <f t="shared" si="52"/>
        <v>1.9805832772924619</v>
      </c>
      <c r="X45" s="215">
        <f t="shared" si="52"/>
        <v>1.9071001135305234</v>
      </c>
      <c r="Y45" s="215">
        <f t="shared" si="52"/>
        <v>1.796947552888395</v>
      </c>
      <c r="Z45" s="215">
        <f t="shared" si="52"/>
        <v>1.6986598176090602</v>
      </c>
      <c r="AA45" s="215">
        <f t="shared" si="52"/>
        <v>2.220503836059011</v>
      </c>
      <c r="AB45" s="215">
        <f t="shared" si="52"/>
        <v>2.036868111654945</v>
      </c>
      <c r="AC45" s="215">
        <f t="shared" si="52"/>
        <v>1.9267155510128164</v>
      </c>
      <c r="AD45" s="215">
        <f t="shared" si="52"/>
        <v>1.8532323872508782</v>
      </c>
      <c r="AE45" s="215">
        <f t="shared" si="52"/>
        <v>1.7286868304329086</v>
      </c>
      <c r="AF45" s="215">
        <f t="shared" si="52"/>
        <v>1.6246383461624347</v>
      </c>
      <c r="AG45" s="215">
        <f t="shared" si="52"/>
        <v>1.6277111204136165</v>
      </c>
      <c r="AH45" s="215">
        <f aca="true" t="shared" si="53" ref="AH45:BM45">AH44/AH$2</f>
        <v>1.4943558640621568</v>
      </c>
      <c r="AI45" s="215">
        <f t="shared" si="53"/>
        <v>1.416084519628198</v>
      </c>
      <c r="AJ45" s="215">
        <f t="shared" si="53"/>
        <v>1.3312204893535406</v>
      </c>
      <c r="AK45" s="286">
        <f t="shared" si="53"/>
        <v>1.7468042841514149</v>
      </c>
      <c r="AL45" s="215">
        <f t="shared" si="53"/>
        <v>2.1318510573406093</v>
      </c>
      <c r="AM45" s="215">
        <f t="shared" si="53"/>
        <v>2.0642425653189984</v>
      </c>
      <c r="AN45" s="215">
        <f t="shared" si="53"/>
        <v>1.8022864788463444</v>
      </c>
      <c r="AO45" s="215">
        <f t="shared" si="53"/>
        <v>1.6760100063040362</v>
      </c>
      <c r="AP45" s="257">
        <f t="shared" si="53"/>
        <v>2.106775755095576</v>
      </c>
      <c r="AQ45" s="215">
        <f t="shared" si="53"/>
        <v>2.0527220711862344</v>
      </c>
      <c r="AR45" s="215">
        <f t="shared" si="53"/>
        <v>1.8684524149941366</v>
      </c>
      <c r="AS45" s="215">
        <f t="shared" si="53"/>
        <v>1.7924717060175848</v>
      </c>
      <c r="AT45" s="215">
        <f t="shared" si="53"/>
        <v>1.9986683872768936</v>
      </c>
      <c r="AU45" s="215">
        <f t="shared" si="53"/>
        <v>1.8143987310847955</v>
      </c>
      <c r="AV45" s="215">
        <f t="shared" si="53"/>
        <v>1.7199799190765048</v>
      </c>
      <c r="AW45" s="215">
        <f t="shared" si="53"/>
        <v>1.6186042170483</v>
      </c>
      <c r="AX45" s="215">
        <f t="shared" si="53"/>
        <v>1.4986755646428824</v>
      </c>
      <c r="AY45" s="215">
        <f t="shared" si="53"/>
        <v>1.3787469122374654</v>
      </c>
      <c r="AZ45" s="257">
        <f t="shared" si="53"/>
        <v>2.294561995663187</v>
      </c>
      <c r="BA45" s="215">
        <f t="shared" si="53"/>
        <v>2.2482951741701442</v>
      </c>
      <c r="BB45" s="215">
        <f t="shared" si="53"/>
        <v>2.090146380401395</v>
      </c>
      <c r="BC45" s="215">
        <f t="shared" si="53"/>
        <v>1.9955414853791196</v>
      </c>
      <c r="BD45" s="215">
        <f t="shared" si="53"/>
        <v>2.202028352677101</v>
      </c>
      <c r="BE45" s="215">
        <f t="shared" si="53"/>
        <v>2.043879558908352</v>
      </c>
      <c r="BF45" s="215">
        <f t="shared" si="53"/>
        <v>1.9492746638860767</v>
      </c>
      <c r="BG45" s="215">
        <f t="shared" si="53"/>
        <v>1.8857307651396022</v>
      </c>
      <c r="BH45" s="215">
        <f t="shared" si="53"/>
        <v>1.7911258701173267</v>
      </c>
      <c r="BI45" s="215">
        <f t="shared" si="53"/>
        <v>1.72588250405997</v>
      </c>
      <c r="BJ45" s="215">
        <f t="shared" si="53"/>
        <v>2.1557615311840586</v>
      </c>
      <c r="BK45" s="215">
        <f t="shared" si="53"/>
        <v>1.9976127374153085</v>
      </c>
      <c r="BL45" s="215">
        <f t="shared" si="53"/>
        <v>1.9030078423930332</v>
      </c>
      <c r="BM45" s="215">
        <f t="shared" si="53"/>
        <v>1.8394639436465596</v>
      </c>
      <c r="BN45" s="215">
        <f aca="true" t="shared" si="54" ref="BN45:BS45">BN44/BN$2</f>
        <v>1.7448590486242834</v>
      </c>
      <c r="BO45" s="215">
        <f t="shared" si="54"/>
        <v>1.679615682566927</v>
      </c>
      <c r="BP45" s="215">
        <f t="shared" si="54"/>
        <v>1.6813151498778096</v>
      </c>
      <c r="BQ45" s="215">
        <f t="shared" si="54"/>
        <v>1.5987484817311512</v>
      </c>
      <c r="BR45" s="215">
        <f t="shared" si="54"/>
        <v>1.5274860022359855</v>
      </c>
      <c r="BS45" s="295">
        <f t="shared" si="54"/>
        <v>1.4326830914145863</v>
      </c>
      <c r="BT45" s="1"/>
    </row>
    <row r="46" spans="1:71" s="183" customFormat="1" ht="30.75" customHeight="1" thickBot="1">
      <c r="A46" s="221" t="s">
        <v>88</v>
      </c>
      <c r="B46" s="184">
        <v>13178.621031777948</v>
      </c>
      <c r="C46" s="184">
        <v>23711.58628281936</v>
      </c>
      <c r="D46" s="171">
        <v>22375.9313645857</v>
      </c>
      <c r="E46" s="171">
        <v>18310.211704132827</v>
      </c>
      <c r="F46" s="177">
        <v>16721.894404694875</v>
      </c>
      <c r="G46" s="173">
        <v>32508.549470267924</v>
      </c>
      <c r="H46" s="176">
        <v>31192.873853139517</v>
      </c>
      <c r="I46" s="176">
        <v>26830.34295403597</v>
      </c>
      <c r="J46" s="176">
        <v>24915.84441667448</v>
      </c>
      <c r="K46" s="176">
        <v>29727.000121890633</v>
      </c>
      <c r="L46" s="198">
        <v>25672.901064121528</v>
      </c>
      <c r="M46" s="176">
        <v>23758.402526760052</v>
      </c>
      <c r="N46" s="176">
        <v>21894.506899442054</v>
      </c>
      <c r="O46" s="176">
        <v>19980.008362080567</v>
      </c>
      <c r="P46" s="178">
        <v>18065.509824719087</v>
      </c>
      <c r="Q46" s="173">
        <v>43477.28601000419</v>
      </c>
      <c r="R46" s="176">
        <v>42403.47964501389</v>
      </c>
      <c r="S46" s="176">
        <v>38888.11571482643</v>
      </c>
      <c r="T46" s="176">
        <v>37109.305201206516</v>
      </c>
      <c r="U46" s="176">
        <v>41329.673280023584</v>
      </c>
      <c r="V46" s="176">
        <v>37814.30934983613</v>
      </c>
      <c r="W46" s="176">
        <v>36035.498836216226</v>
      </c>
      <c r="X46" s="176">
        <v>34298.94541964867</v>
      </c>
      <c r="Y46" s="176">
        <v>32520.13490602876</v>
      </c>
      <c r="Z46" s="176">
        <v>31083.070558763968</v>
      </c>
      <c r="AA46" s="176">
        <v>40255.86691503327</v>
      </c>
      <c r="AB46" s="176">
        <v>36740.502984845814</v>
      </c>
      <c r="AC46" s="176">
        <v>34961.69247122591</v>
      </c>
      <c r="AD46" s="176">
        <v>33225.13905465836</v>
      </c>
      <c r="AE46" s="176">
        <v>31199.11374399226</v>
      </c>
      <c r="AF46" s="176">
        <v>29607.516777772667</v>
      </c>
      <c r="AG46" s="176">
        <v>28812.856739701965</v>
      </c>
      <c r="AH46" s="176">
        <v>26797.63863038119</v>
      </c>
      <c r="AI46" s="176">
        <v>25528.97725139105</v>
      </c>
      <c r="AJ46" s="178">
        <v>24201.848045923867</v>
      </c>
      <c r="AK46" s="180">
        <v>20955.413580327655</v>
      </c>
      <c r="AL46" s="176">
        <v>30731.649648441424</v>
      </c>
      <c r="AM46" s="176">
        <v>29664.88775662501</v>
      </c>
      <c r="AN46" s="176">
        <v>25785.092846259482</v>
      </c>
      <c r="AO46" s="178">
        <v>24193.491074571357</v>
      </c>
      <c r="AP46" s="173">
        <v>38282.05761674912</v>
      </c>
      <c r="AQ46" s="176">
        <v>37208.25125175881</v>
      </c>
      <c r="AR46" s="176">
        <v>33692.887321571354</v>
      </c>
      <c r="AS46" s="176">
        <v>32534.632722625007</v>
      </c>
      <c r="AT46" s="176">
        <v>36134.444886768506</v>
      </c>
      <c r="AU46" s="198">
        <v>32619.08095658105</v>
      </c>
      <c r="AV46" s="176">
        <v>31219.035685966315</v>
      </c>
      <c r="AW46" s="176">
        <v>28881.990629703243</v>
      </c>
      <c r="AX46" s="176">
        <v>26951.97248931187</v>
      </c>
      <c r="AY46" s="178">
        <v>25021.954348920524</v>
      </c>
      <c r="AZ46" s="173">
        <v>49041.951299342516</v>
      </c>
      <c r="BA46" s="176">
        <v>47961.10046117834</v>
      </c>
      <c r="BB46" s="176">
        <v>44412.74777856683</v>
      </c>
      <c r="BC46" s="176">
        <v>42619.63354807555</v>
      </c>
      <c r="BD46" s="176">
        <v>46880.24962301415</v>
      </c>
      <c r="BE46" s="176">
        <v>43331.896940402636</v>
      </c>
      <c r="BF46" s="176">
        <v>41538.78270991137</v>
      </c>
      <c r="BG46" s="176">
        <v>39783.54425779113</v>
      </c>
      <c r="BH46" s="176">
        <v>37990.43002729986</v>
      </c>
      <c r="BI46" s="176">
        <v>36817.871711482134</v>
      </c>
      <c r="BJ46" s="176">
        <v>45799.398784849946</v>
      </c>
      <c r="BK46" s="176">
        <v>42251.046102238455</v>
      </c>
      <c r="BL46" s="176">
        <v>40457.93187174717</v>
      </c>
      <c r="BM46" s="176">
        <v>38702.69341962694</v>
      </c>
      <c r="BN46" s="176">
        <v>36909.579189135664</v>
      </c>
      <c r="BO46" s="176">
        <v>35737.02087331796</v>
      </c>
      <c r="BP46" s="176">
        <v>35154.340737015445</v>
      </c>
      <c r="BQ46" s="176">
        <v>33690.12114130115</v>
      </c>
      <c r="BR46" s="176">
        <v>32353.115508094936</v>
      </c>
      <c r="BS46" s="179">
        <v>30607.935669259976</v>
      </c>
    </row>
    <row r="47" spans="1:72" s="2" customFormat="1" ht="20.25" customHeight="1" thickBot="1">
      <c r="A47" s="216" t="s">
        <v>51</v>
      </c>
      <c r="B47" s="257">
        <f aca="true" t="shared" si="55" ref="B47:AG47">B46/B$2</f>
        <v>1.4302822912717548</v>
      </c>
      <c r="C47" s="257">
        <f t="shared" si="55"/>
        <v>1.9424581209813516</v>
      </c>
      <c r="D47" s="215">
        <f t="shared" si="55"/>
        <v>1.833040989971795</v>
      </c>
      <c r="E47" s="215">
        <f t="shared" si="55"/>
        <v>1.499976382742101</v>
      </c>
      <c r="F47" s="215">
        <f t="shared" si="55"/>
        <v>1.369861096477011</v>
      </c>
      <c r="G47" s="257">
        <f t="shared" si="55"/>
        <v>2.278264031836003</v>
      </c>
      <c r="H47" s="215">
        <f t="shared" si="55"/>
        <v>2.18605885858431</v>
      </c>
      <c r="I47" s="215">
        <f t="shared" si="55"/>
        <v>1.8803239858459575</v>
      </c>
      <c r="J47" s="215">
        <f t="shared" si="55"/>
        <v>1.7461521071325588</v>
      </c>
      <c r="K47" s="215">
        <f t="shared" si="55"/>
        <v>2.0833275017093444</v>
      </c>
      <c r="L47" s="215">
        <f t="shared" si="55"/>
        <v>1.7992081480216924</v>
      </c>
      <c r="M47" s="215">
        <f t="shared" si="55"/>
        <v>1.6650362693082943</v>
      </c>
      <c r="N47" s="215">
        <f t="shared" si="55"/>
        <v>1.534410743530875</v>
      </c>
      <c r="O47" s="215">
        <f t="shared" si="55"/>
        <v>1.4002388648174762</v>
      </c>
      <c r="P47" s="215">
        <f t="shared" si="55"/>
        <v>1.2660669861040779</v>
      </c>
      <c r="Q47" s="257">
        <f t="shared" si="55"/>
        <v>2.412456220730451</v>
      </c>
      <c r="R47" s="215">
        <f t="shared" si="55"/>
        <v>2.352873135335362</v>
      </c>
      <c r="S47" s="215">
        <f t="shared" si="55"/>
        <v>2.157813545379338</v>
      </c>
      <c r="T47" s="215">
        <f t="shared" si="55"/>
        <v>2.059111375053075</v>
      </c>
      <c r="U47" s="215">
        <f t="shared" si="55"/>
        <v>2.293290049940272</v>
      </c>
      <c r="V47" s="215">
        <f t="shared" si="55"/>
        <v>2.0982304599842485</v>
      </c>
      <c r="W47" s="215">
        <f t="shared" si="55"/>
        <v>1.999528289657986</v>
      </c>
      <c r="X47" s="215">
        <f t="shared" si="55"/>
        <v>1.9031708700282248</v>
      </c>
      <c r="Y47" s="215">
        <f t="shared" si="55"/>
        <v>1.804468699701962</v>
      </c>
      <c r="Z47" s="215">
        <f t="shared" si="55"/>
        <v>1.724729250846963</v>
      </c>
      <c r="AA47" s="215">
        <f t="shared" si="55"/>
        <v>2.233706964545182</v>
      </c>
      <c r="AB47" s="215">
        <f t="shared" si="55"/>
        <v>2.0386473745891585</v>
      </c>
      <c r="AC47" s="215">
        <f t="shared" si="55"/>
        <v>1.9399452042628962</v>
      </c>
      <c r="AD47" s="215">
        <f t="shared" si="55"/>
        <v>1.843587784633135</v>
      </c>
      <c r="AE47" s="215">
        <f t="shared" si="55"/>
        <v>1.7311682246139308</v>
      </c>
      <c r="AF47" s="215">
        <f t="shared" si="55"/>
        <v>1.6428541104079828</v>
      </c>
      <c r="AG47" s="215">
        <f t="shared" si="55"/>
        <v>1.5987602230441662</v>
      </c>
      <c r="AH47" s="215">
        <f aca="true" t="shared" si="56" ref="AH47:BM47">AH46/AH$2</f>
        <v>1.4869403301731876</v>
      </c>
      <c r="AI47" s="215">
        <f t="shared" si="56"/>
        <v>1.4165451809672096</v>
      </c>
      <c r="AJ47" s="215">
        <f t="shared" si="56"/>
        <v>1.3429057843704288</v>
      </c>
      <c r="AK47" s="286">
        <f t="shared" si="56"/>
        <v>1.7670472704551525</v>
      </c>
      <c r="AL47" s="215">
        <f t="shared" si="56"/>
        <v>2.155850554082176</v>
      </c>
      <c r="AM47" s="215">
        <f t="shared" si="56"/>
        <v>2.081016328069099</v>
      </c>
      <c r="AN47" s="215">
        <f t="shared" si="56"/>
        <v>1.8088455170999287</v>
      </c>
      <c r="AO47" s="215">
        <f t="shared" si="56"/>
        <v>1.6971933409029363</v>
      </c>
      <c r="AP47" s="257">
        <f t="shared" si="56"/>
        <v>2.131517684674227</v>
      </c>
      <c r="AQ47" s="215">
        <f t="shared" si="56"/>
        <v>2.0717289115678623</v>
      </c>
      <c r="AR47" s="215">
        <f t="shared" si="56"/>
        <v>1.8759959533168906</v>
      </c>
      <c r="AS47" s="215">
        <f t="shared" si="56"/>
        <v>1.8115051627296774</v>
      </c>
      <c r="AT47" s="215">
        <f t="shared" si="56"/>
        <v>2.011940138461498</v>
      </c>
      <c r="AU47" s="215">
        <f t="shared" si="56"/>
        <v>1.8162071802105262</v>
      </c>
      <c r="AV47" s="215">
        <f t="shared" si="56"/>
        <v>1.7382536573477905</v>
      </c>
      <c r="AW47" s="215">
        <f t="shared" si="56"/>
        <v>1.6081286542151025</v>
      </c>
      <c r="AX47" s="215">
        <f t="shared" si="56"/>
        <v>1.500666619672153</v>
      </c>
      <c r="AY47" s="215">
        <f t="shared" si="56"/>
        <v>1.3932045851292052</v>
      </c>
      <c r="AZ47" s="257">
        <f t="shared" si="56"/>
        <v>2.320414066682873</v>
      </c>
      <c r="BA47" s="215">
        <f t="shared" si="56"/>
        <v>2.269273738404464</v>
      </c>
      <c r="BB47" s="215">
        <f t="shared" si="56"/>
        <v>2.101383855148655</v>
      </c>
      <c r="BC47" s="215">
        <f t="shared" si="56"/>
        <v>2.016542869556449</v>
      </c>
      <c r="BD47" s="215">
        <f t="shared" si="56"/>
        <v>2.218133410126054</v>
      </c>
      <c r="BE47" s="215">
        <f t="shared" si="56"/>
        <v>2.0502435268702452</v>
      </c>
      <c r="BF47" s="215">
        <f t="shared" si="56"/>
        <v>1.9654025412780398</v>
      </c>
      <c r="BG47" s="215">
        <f t="shared" si="56"/>
        <v>1.8823536436144372</v>
      </c>
      <c r="BH47" s="215">
        <f t="shared" si="56"/>
        <v>1.7975126580222314</v>
      </c>
      <c r="BI47" s="215">
        <f t="shared" si="56"/>
        <v>1.7420332013949436</v>
      </c>
      <c r="BJ47" s="215">
        <f t="shared" si="56"/>
        <v>2.1669930818476435</v>
      </c>
      <c r="BK47" s="215">
        <f t="shared" si="56"/>
        <v>1.9991031985918362</v>
      </c>
      <c r="BL47" s="215">
        <f t="shared" si="56"/>
        <v>1.9142622129996294</v>
      </c>
      <c r="BM47" s="215">
        <f t="shared" si="56"/>
        <v>1.8312133153360275</v>
      </c>
      <c r="BN47" s="215">
        <f aca="true" t="shared" si="57" ref="BN47:BS47">BN46/BN$2</f>
        <v>1.7463723297438214</v>
      </c>
      <c r="BO47" s="215">
        <f t="shared" si="57"/>
        <v>1.6908928731165347</v>
      </c>
      <c r="BP47" s="215">
        <f t="shared" si="57"/>
        <v>1.6633234320802197</v>
      </c>
      <c r="BQ47" s="215">
        <f t="shared" si="57"/>
        <v>1.5940440568394203</v>
      </c>
      <c r="BR47" s="215">
        <f t="shared" si="57"/>
        <v>1.5307837950364294</v>
      </c>
      <c r="BS47" s="295">
        <f t="shared" si="57"/>
        <v>1.4482108194587167</v>
      </c>
      <c r="BT47" s="1"/>
    </row>
    <row r="48" spans="1:71" s="183" customFormat="1" ht="30" customHeight="1" thickBot="1">
      <c r="A48" s="221" t="s">
        <v>89</v>
      </c>
      <c r="B48" s="184">
        <v>13157.582615476374</v>
      </c>
      <c r="C48" s="184">
        <v>22599.120770209196</v>
      </c>
      <c r="D48" s="171">
        <v>22931.09162377282</v>
      </c>
      <c r="E48" s="171">
        <v>18389.144912281496</v>
      </c>
      <c r="F48" s="177">
        <v>16429.148930952222</v>
      </c>
      <c r="G48" s="173">
        <v>30554.253621964435</v>
      </c>
      <c r="H48" s="176">
        <v>30906.499407773634</v>
      </c>
      <c r="I48" s="176">
        <v>26210.855991914403</v>
      </c>
      <c r="J48" s="176">
        <v>23959.78264279952</v>
      </c>
      <c r="K48" s="176">
        <v>31258.74519358283</v>
      </c>
      <c r="L48" s="198">
        <v>26488.98637882981</v>
      </c>
      <c r="M48" s="176">
        <v>24237.91302971494</v>
      </c>
      <c r="N48" s="176">
        <v>22317.224168141074</v>
      </c>
      <c r="O48" s="176">
        <v>20066.150819026196</v>
      </c>
      <c r="P48" s="178">
        <v>17815.077469911317</v>
      </c>
      <c r="Q48" s="173">
        <v>41298.080919108186</v>
      </c>
      <c r="R48" s="176">
        <v>41547.37347609849</v>
      </c>
      <c r="S48" s="176">
        <v>37669.44509859363</v>
      </c>
      <c r="T48" s="176">
        <v>35580.422331193506</v>
      </c>
      <c r="U48" s="176">
        <v>41796.66603308879</v>
      </c>
      <c r="V48" s="176">
        <v>37918.73765558394</v>
      </c>
      <c r="W48" s="176">
        <v>35829.71488818381</v>
      </c>
      <c r="X48" s="176">
        <v>34040.8092780791</v>
      </c>
      <c r="Y48" s="176">
        <v>31893.68069996479</v>
      </c>
      <c r="Z48" s="176">
        <v>29875.810544370543</v>
      </c>
      <c r="AA48" s="176">
        <v>42045.958590079084</v>
      </c>
      <c r="AB48" s="176">
        <v>38168.03021257424</v>
      </c>
      <c r="AC48" s="176">
        <v>36079.00744517412</v>
      </c>
      <c r="AD48" s="176">
        <v>34290.1018350694</v>
      </c>
      <c r="AE48" s="176">
        <v>32201.07906766927</v>
      </c>
      <c r="AF48" s="176">
        <v>30218.371910211717</v>
      </c>
      <c r="AG48" s="176">
        <v>29778.04613506161</v>
      </c>
      <c r="AH48" s="176">
        <v>27135.553488794067</v>
      </c>
      <c r="AI48" s="176">
        <v>25599.06407629166</v>
      </c>
      <c r="AJ48" s="178">
        <v>24003.345262553194</v>
      </c>
      <c r="AK48" s="180">
        <v>20723.771626516686</v>
      </c>
      <c r="AL48" s="176">
        <v>29852.05007978934</v>
      </c>
      <c r="AM48" s="176">
        <v>30108.390290302596</v>
      </c>
      <c r="AN48" s="176">
        <v>25809.693025173627</v>
      </c>
      <c r="AO48" s="178">
        <v>23904.54361897516</v>
      </c>
      <c r="AP48" s="173">
        <v>36753.49554472328</v>
      </c>
      <c r="AQ48" s="176">
        <v>37002.78810171359</v>
      </c>
      <c r="AR48" s="176">
        <v>33124.859724208734</v>
      </c>
      <c r="AS48" s="176">
        <v>31487.770271969195</v>
      </c>
      <c r="AT48" s="176">
        <v>37252.08065870389</v>
      </c>
      <c r="AU48" s="198">
        <v>33374.15228119904</v>
      </c>
      <c r="AV48" s="176">
        <v>31830.331637810363</v>
      </c>
      <c r="AW48" s="176">
        <v>29307.862518596507</v>
      </c>
      <c r="AX48" s="176">
        <v>27041.262559858955</v>
      </c>
      <c r="AY48" s="178">
        <v>24774.66260112141</v>
      </c>
      <c r="AZ48" s="173">
        <v>46865.59554100822</v>
      </c>
      <c r="BA48" s="176">
        <v>47107.84044447557</v>
      </c>
      <c r="BB48" s="176">
        <v>43196.90842120473</v>
      </c>
      <c r="BC48" s="176">
        <v>41093.57547927324</v>
      </c>
      <c r="BD48" s="176">
        <v>47350.08534794292</v>
      </c>
      <c r="BE48" s="176">
        <v>43439.15332467208</v>
      </c>
      <c r="BF48" s="176">
        <v>41335.82038274061</v>
      </c>
      <c r="BG48" s="176">
        <v>39528.22130140123</v>
      </c>
      <c r="BH48" s="176">
        <v>37424.88835946976</v>
      </c>
      <c r="BI48" s="176">
        <v>35942.11133221183</v>
      </c>
      <c r="BJ48" s="176">
        <v>47592.33025141029</v>
      </c>
      <c r="BK48" s="176">
        <v>43681.398228139435</v>
      </c>
      <c r="BL48" s="176">
        <v>41578.06528620795</v>
      </c>
      <c r="BM48" s="176">
        <v>39770.46620486859</v>
      </c>
      <c r="BN48" s="176">
        <v>37667.13326293712</v>
      </c>
      <c r="BO48" s="176">
        <v>36184.356235679195</v>
      </c>
      <c r="BP48" s="176">
        <v>35859.534181597744</v>
      </c>
      <c r="BQ48" s="176">
        <v>33973.39580980201</v>
      </c>
      <c r="BR48" s="176">
        <v>32382.021497476213</v>
      </c>
      <c r="BS48" s="179">
        <v>30298.119733014468</v>
      </c>
    </row>
    <row r="49" spans="1:72" s="2" customFormat="1" ht="21" customHeight="1" thickBot="1">
      <c r="A49" s="216" t="s">
        <v>51</v>
      </c>
      <c r="B49" s="257">
        <f aca="true" t="shared" si="58" ref="B49:AG49">B48/B$2</f>
        <v>1.427998981492986</v>
      </c>
      <c r="C49" s="257">
        <f t="shared" si="58"/>
        <v>1.8513247128868022</v>
      </c>
      <c r="D49" s="215">
        <f t="shared" si="58"/>
        <v>1.8785198348302465</v>
      </c>
      <c r="E49" s="215">
        <f t="shared" si="58"/>
        <v>1.5064426077071758</v>
      </c>
      <c r="F49" s="215">
        <f t="shared" si="58"/>
        <v>1.3458793258746802</v>
      </c>
      <c r="G49" s="257">
        <f t="shared" si="58"/>
        <v>2.141303078138933</v>
      </c>
      <c r="H49" s="215">
        <f t="shared" si="58"/>
        <v>2.16598916586822</v>
      </c>
      <c r="I49" s="215">
        <f t="shared" si="58"/>
        <v>1.8369091030846172</v>
      </c>
      <c r="J49" s="215">
        <f t="shared" si="58"/>
        <v>1.6791493897820113</v>
      </c>
      <c r="K49" s="215">
        <f t="shared" si="58"/>
        <v>2.190675253597507</v>
      </c>
      <c r="L49" s="215">
        <f t="shared" si="58"/>
        <v>1.8564010357298906</v>
      </c>
      <c r="M49" s="215">
        <f t="shared" si="58"/>
        <v>1.6986413224272856</v>
      </c>
      <c r="N49" s="215">
        <f t="shared" si="58"/>
        <v>1.5640356134375972</v>
      </c>
      <c r="O49" s="215">
        <f t="shared" si="58"/>
        <v>1.4062759001349916</v>
      </c>
      <c r="P49" s="215">
        <f t="shared" si="58"/>
        <v>1.2485161868323862</v>
      </c>
      <c r="Q49" s="257">
        <f t="shared" si="58"/>
        <v>2.2915370613199526</v>
      </c>
      <c r="R49" s="215">
        <f t="shared" si="58"/>
        <v>2.3053697412106584</v>
      </c>
      <c r="S49" s="215">
        <f t="shared" si="58"/>
        <v>2.0901922704801703</v>
      </c>
      <c r="T49" s="215">
        <f t="shared" si="58"/>
        <v>1.9742771241368053</v>
      </c>
      <c r="U49" s="215">
        <f t="shared" si="58"/>
        <v>2.3192024211013647</v>
      </c>
      <c r="V49" s="215">
        <f t="shared" si="58"/>
        <v>2.1040249503708766</v>
      </c>
      <c r="W49" s="215">
        <f t="shared" si="58"/>
        <v>1.9881098040275111</v>
      </c>
      <c r="X49" s="215">
        <f t="shared" si="58"/>
        <v>1.8888474796403893</v>
      </c>
      <c r="Y49" s="215">
        <f t="shared" si="58"/>
        <v>1.7697081733417372</v>
      </c>
      <c r="Z49" s="215">
        <f t="shared" si="58"/>
        <v>1.6577411244240674</v>
      </c>
      <c r="AA49" s="215">
        <f t="shared" si="58"/>
        <v>2.33303510099207</v>
      </c>
      <c r="AB49" s="215">
        <f t="shared" si="58"/>
        <v>2.1178576302615824</v>
      </c>
      <c r="AC49" s="215">
        <f t="shared" si="58"/>
        <v>2.0019424839182176</v>
      </c>
      <c r="AD49" s="215">
        <f t="shared" si="58"/>
        <v>1.9026801595310954</v>
      </c>
      <c r="AE49" s="215">
        <f t="shared" si="58"/>
        <v>1.78676501318773</v>
      </c>
      <c r="AF49" s="215">
        <f t="shared" si="58"/>
        <v>1.6767490794701874</v>
      </c>
      <c r="AG49" s="215">
        <f t="shared" si="58"/>
        <v>1.652316398571835</v>
      </c>
      <c r="AH49" s="215">
        <f aca="true" t="shared" si="59" ref="AH49:BM49">AH48/AH$2</f>
        <v>1.5056904610361816</v>
      </c>
      <c r="AI49" s="215">
        <f t="shared" si="59"/>
        <v>1.4204341402891831</v>
      </c>
      <c r="AJ49" s="215">
        <f t="shared" si="59"/>
        <v>1.331891314091288</v>
      </c>
      <c r="AK49" s="286">
        <f t="shared" si="59"/>
        <v>1.7475142614484094</v>
      </c>
      <c r="AL49" s="215">
        <f t="shared" si="59"/>
        <v>2.094145919311774</v>
      </c>
      <c r="AM49" s="215">
        <f t="shared" si="59"/>
        <v>2.1121283963733846</v>
      </c>
      <c r="AN49" s="215">
        <f t="shared" si="59"/>
        <v>1.810571239927999</v>
      </c>
      <c r="AO49" s="215">
        <f t="shared" si="59"/>
        <v>1.6769234387215124</v>
      </c>
      <c r="AP49" s="257">
        <f t="shared" si="59"/>
        <v>2.046408437902187</v>
      </c>
      <c r="AQ49" s="215">
        <f t="shared" si="59"/>
        <v>2.060288869805879</v>
      </c>
      <c r="AR49" s="215">
        <f t="shared" si="59"/>
        <v>1.8443685815260988</v>
      </c>
      <c r="AS49" s="215">
        <f t="shared" si="59"/>
        <v>1.7532166075706679</v>
      </c>
      <c r="AT49" s="215">
        <f t="shared" si="59"/>
        <v>2.0741693017095706</v>
      </c>
      <c r="AU49" s="215">
        <f t="shared" si="59"/>
        <v>1.8582490134297909</v>
      </c>
      <c r="AV49" s="215">
        <f t="shared" si="59"/>
        <v>1.7722901802789734</v>
      </c>
      <c r="AW49" s="215">
        <f t="shared" si="59"/>
        <v>1.6318408974719658</v>
      </c>
      <c r="AX49" s="215">
        <f t="shared" si="59"/>
        <v>1.5056382271636388</v>
      </c>
      <c r="AY49" s="215">
        <f t="shared" si="59"/>
        <v>1.3794355568553123</v>
      </c>
      <c r="AZ49" s="257">
        <f t="shared" si="59"/>
        <v>2.2174400539866674</v>
      </c>
      <c r="BA49" s="215">
        <f t="shared" si="59"/>
        <v>2.228901842653209</v>
      </c>
      <c r="BB49" s="215">
        <f t="shared" si="59"/>
        <v>2.0438565612114847</v>
      </c>
      <c r="BC49" s="215">
        <f t="shared" si="59"/>
        <v>1.9443376143493372</v>
      </c>
      <c r="BD49" s="215">
        <f t="shared" si="59"/>
        <v>2.24036363131975</v>
      </c>
      <c r="BE49" s="215">
        <f t="shared" si="59"/>
        <v>2.055318349878026</v>
      </c>
      <c r="BF49" s="215">
        <f t="shared" si="59"/>
        <v>1.9557994030158794</v>
      </c>
      <c r="BG49" s="215">
        <f t="shared" si="59"/>
        <v>1.8702730684363014</v>
      </c>
      <c r="BH49" s="215">
        <f t="shared" si="59"/>
        <v>1.770754121574155</v>
      </c>
      <c r="BI49" s="215">
        <f t="shared" si="59"/>
        <v>1.700596703676926</v>
      </c>
      <c r="BJ49" s="215">
        <f t="shared" si="59"/>
        <v>2.2518254199862926</v>
      </c>
      <c r="BK49" s="215">
        <f t="shared" si="59"/>
        <v>2.0667801385445674</v>
      </c>
      <c r="BL49" s="215">
        <f t="shared" si="59"/>
        <v>1.9672611916824203</v>
      </c>
      <c r="BM49" s="215">
        <f t="shared" si="59"/>
        <v>1.8817348571028434</v>
      </c>
      <c r="BN49" s="215">
        <f aca="true" t="shared" si="60" ref="BN49:BS49">BN48/BN$2</f>
        <v>1.7822159102406963</v>
      </c>
      <c r="BO49" s="215">
        <f t="shared" si="60"/>
        <v>1.7120584923434679</v>
      </c>
      <c r="BP49" s="215">
        <f t="shared" si="60"/>
        <v>1.6966895756611187</v>
      </c>
      <c r="BQ49" s="215">
        <f t="shared" si="60"/>
        <v>1.6074471639366932</v>
      </c>
      <c r="BR49" s="215">
        <f t="shared" si="60"/>
        <v>1.5321514784706038</v>
      </c>
      <c r="BS49" s="295">
        <f t="shared" si="60"/>
        <v>1.433551915448993</v>
      </c>
      <c r="BT49" s="1"/>
    </row>
    <row r="50" spans="1:71" s="183" customFormat="1" ht="30" customHeight="1" thickBot="1">
      <c r="A50" s="221" t="s">
        <v>90</v>
      </c>
      <c r="B50" s="184">
        <v>14509.551614473527</v>
      </c>
      <c r="C50" s="184">
        <v>28188.570982841513</v>
      </c>
      <c r="D50" s="171">
        <v>28402.949837702166</v>
      </c>
      <c r="E50" s="171">
        <v>20629.46214023567</v>
      </c>
      <c r="F50" s="177">
        <v>18432.926787614524</v>
      </c>
      <c r="G50" s="173">
        <v>38071.08097317698</v>
      </c>
      <c r="H50" s="176">
        <v>38258.69744802223</v>
      </c>
      <c r="I50" s="176">
        <v>32109.283470000257</v>
      </c>
      <c r="J50" s="176">
        <v>29591.63634773777</v>
      </c>
      <c r="K50" s="176">
        <v>38446.31392286747</v>
      </c>
      <c r="L50" s="198">
        <v>32296.899944845507</v>
      </c>
      <c r="M50" s="176">
        <v>29849.446515250296</v>
      </c>
      <c r="N50" s="176">
        <v>24864.393877595714</v>
      </c>
      <c r="O50" s="176">
        <v>22202.527327022577</v>
      </c>
      <c r="P50" s="178">
        <v>19540.660776449422</v>
      </c>
      <c r="Q50" s="173">
        <v>51299.732081881</v>
      </c>
      <c r="R50" s="176">
        <v>51480.29963106367</v>
      </c>
      <c r="S50" s="176">
        <v>45297.87604993891</v>
      </c>
      <c r="T50" s="176">
        <v>42830.24116706419</v>
      </c>
      <c r="U50" s="176">
        <v>51660.86718024635</v>
      </c>
      <c r="V50" s="176">
        <v>45478.443599121594</v>
      </c>
      <c r="W50" s="176">
        <v>43010.808716246866</v>
      </c>
      <c r="X50" s="176">
        <v>39296.02001799684</v>
      </c>
      <c r="Y50" s="176">
        <v>36828.3851351221</v>
      </c>
      <c r="Z50" s="176">
        <v>34981.30616692095</v>
      </c>
      <c r="AA50" s="176">
        <v>51841.43472942902</v>
      </c>
      <c r="AB50" s="176">
        <v>45659.011148304264</v>
      </c>
      <c r="AC50" s="176">
        <v>43191.37626542954</v>
      </c>
      <c r="AD50" s="176">
        <v>39476.58756717951</v>
      </c>
      <c r="AE50" s="176">
        <v>37008.952684304786</v>
      </c>
      <c r="AF50" s="176">
        <v>35161.873716103626</v>
      </c>
      <c r="AG50" s="176">
        <v>33294.163986054744</v>
      </c>
      <c r="AH50" s="176">
        <v>30458.280798205276</v>
      </c>
      <c r="AI50" s="176">
        <v>27824.854644530376</v>
      </c>
      <c r="AJ50" s="178">
        <v>25271.158460654726</v>
      </c>
      <c r="AK50" s="180">
        <v>22141.90686765293</v>
      </c>
      <c r="AL50" s="176">
        <v>34194.888506404786</v>
      </c>
      <c r="AM50" s="176">
        <v>34382.504981250044</v>
      </c>
      <c r="AN50" s="176">
        <v>28273.427137681843</v>
      </c>
      <c r="AO50" s="178">
        <v>25909.840682896043</v>
      </c>
      <c r="AP50" s="173">
        <v>43848.71018524456</v>
      </c>
      <c r="AQ50" s="176">
        <v>44029.27773442724</v>
      </c>
      <c r="AR50" s="176">
        <v>37846.854153302476</v>
      </c>
      <c r="AS50" s="176">
        <v>35999.77518510131</v>
      </c>
      <c r="AT50" s="176">
        <v>44209.84528360992</v>
      </c>
      <c r="AU50" s="198">
        <v>38027.42170248515</v>
      </c>
      <c r="AV50" s="176">
        <v>36180.34273428398</v>
      </c>
      <c r="AW50" s="176">
        <v>31857.793652286848</v>
      </c>
      <c r="AX50" s="176">
        <v>29264.232483511565</v>
      </c>
      <c r="AY50" s="178">
        <v>26670.671314736304</v>
      </c>
      <c r="AZ50" s="173">
        <v>56868.38643680571</v>
      </c>
      <c r="BA50" s="176">
        <v>57041.90506032582</v>
      </c>
      <c r="BB50" s="176">
        <v>50826.471876098294</v>
      </c>
      <c r="BC50" s="176">
        <v>48344.52423562822</v>
      </c>
      <c r="BD50" s="176">
        <v>57215.42368384592</v>
      </c>
      <c r="BE50" s="176">
        <v>50999.990499618376</v>
      </c>
      <c r="BF50" s="176">
        <v>48518.04285914832</v>
      </c>
      <c r="BG50" s="176">
        <v>44784.557315390855</v>
      </c>
      <c r="BH50" s="176">
        <v>42302.60967492078</v>
      </c>
      <c r="BI50" s="176">
        <v>40441.217949124264</v>
      </c>
      <c r="BJ50" s="176">
        <v>57388.942307366015</v>
      </c>
      <c r="BK50" s="176">
        <v>51173.50912313847</v>
      </c>
      <c r="BL50" s="176">
        <v>48691.56148266842</v>
      </c>
      <c r="BM50" s="176">
        <v>44958.07593891094</v>
      </c>
      <c r="BN50" s="176">
        <v>42476.128298440875</v>
      </c>
      <c r="BO50" s="176">
        <v>40614.73657264437</v>
      </c>
      <c r="BP50" s="176">
        <v>38742.64275468342</v>
      </c>
      <c r="BQ50" s="176">
        <v>36341.3673831209</v>
      </c>
      <c r="BR50" s="176">
        <v>34439.63952287062</v>
      </c>
      <c r="BS50" s="179">
        <v>32537.911662620318</v>
      </c>
    </row>
    <row r="51" spans="1:72" s="2" customFormat="1" ht="25.5" customHeight="1" thickBot="1">
      <c r="A51" s="216" t="s">
        <v>51</v>
      </c>
      <c r="B51" s="257">
        <f aca="true" t="shared" si="61" ref="B51:AG51">B50/B$2</f>
        <v>1.5747288489769402</v>
      </c>
      <c r="C51" s="257">
        <f t="shared" si="61"/>
        <v>2.309213646501312</v>
      </c>
      <c r="D51" s="215">
        <f t="shared" si="61"/>
        <v>2.326775607250116</v>
      </c>
      <c r="E51" s="215">
        <f t="shared" si="61"/>
        <v>1.6899698648509602</v>
      </c>
      <c r="F51" s="215">
        <f t="shared" si="61"/>
        <v>1.5100292281162058</v>
      </c>
      <c r="G51" s="257">
        <f t="shared" si="61"/>
        <v>2.668097342012543</v>
      </c>
      <c r="H51" s="215">
        <f t="shared" si="61"/>
        <v>2.681245879040033</v>
      </c>
      <c r="I51" s="215">
        <f t="shared" si="61"/>
        <v>2.250282673628163</v>
      </c>
      <c r="J51" s="215">
        <f t="shared" si="61"/>
        <v>2.073840938239384</v>
      </c>
      <c r="K51" s="215">
        <f t="shared" si="61"/>
        <v>2.6943944160675217</v>
      </c>
      <c r="L51" s="215">
        <f t="shared" si="61"/>
        <v>2.2634312106556527</v>
      </c>
      <c r="M51" s="215">
        <f t="shared" si="61"/>
        <v>2.0919087893510615</v>
      </c>
      <c r="N51" s="215">
        <f t="shared" si="61"/>
        <v>1.7425463506619745</v>
      </c>
      <c r="O51" s="215">
        <f t="shared" si="61"/>
        <v>1.5559974298845454</v>
      </c>
      <c r="P51" s="215">
        <f t="shared" si="61"/>
        <v>1.369448509107115</v>
      </c>
      <c r="Q51" s="257">
        <f t="shared" si="61"/>
        <v>2.846506052706747</v>
      </c>
      <c r="R51" s="215">
        <f t="shared" si="61"/>
        <v>2.856525337424463</v>
      </c>
      <c r="S51" s="215">
        <f t="shared" si="61"/>
        <v>2.513476642433632</v>
      </c>
      <c r="T51" s="215">
        <f t="shared" si="61"/>
        <v>2.3765531665222612</v>
      </c>
      <c r="U51" s="215">
        <f t="shared" si="61"/>
        <v>2.866544622142179</v>
      </c>
      <c r="V51" s="215">
        <f t="shared" si="61"/>
        <v>2.523495927151348</v>
      </c>
      <c r="W51" s="215">
        <f t="shared" si="61"/>
        <v>2.386572451239977</v>
      </c>
      <c r="X51" s="215">
        <f t="shared" si="61"/>
        <v>2.180447232160517</v>
      </c>
      <c r="Y51" s="215">
        <f t="shared" si="61"/>
        <v>2.0435237562491455</v>
      </c>
      <c r="Z51" s="215">
        <f t="shared" si="61"/>
        <v>1.9410335238553407</v>
      </c>
      <c r="AA51" s="215">
        <f t="shared" si="61"/>
        <v>2.8765639068598947</v>
      </c>
      <c r="AB51" s="215">
        <f t="shared" si="61"/>
        <v>2.5335152118690636</v>
      </c>
      <c r="AC51" s="215">
        <f t="shared" si="61"/>
        <v>2.396591735957693</v>
      </c>
      <c r="AD51" s="215">
        <f t="shared" si="61"/>
        <v>2.1904665168782325</v>
      </c>
      <c r="AE51" s="215">
        <f t="shared" si="61"/>
        <v>2.053543040966862</v>
      </c>
      <c r="AF51" s="215">
        <f t="shared" si="61"/>
        <v>1.9510528085730565</v>
      </c>
      <c r="AG51" s="215">
        <f t="shared" si="61"/>
        <v>1.8474178218874011</v>
      </c>
      <c r="AH51" s="215">
        <f aca="true" t="shared" si="62" ref="AH51:BM51">AH50/AH$2</f>
        <v>1.6900610808015357</v>
      </c>
      <c r="AI51" s="215">
        <f t="shared" si="62"/>
        <v>1.5439382224242801</v>
      </c>
      <c r="AJ51" s="215">
        <f t="shared" si="62"/>
        <v>1.4022393996590126</v>
      </c>
      <c r="AK51" s="286">
        <f t="shared" si="62"/>
        <v>1.8670972988998171</v>
      </c>
      <c r="AL51" s="215">
        <f t="shared" si="62"/>
        <v>2.3987996146197674</v>
      </c>
      <c r="AM51" s="215">
        <f t="shared" si="62"/>
        <v>2.411961064977204</v>
      </c>
      <c r="AN51" s="215">
        <f t="shared" si="62"/>
        <v>1.983404218707951</v>
      </c>
      <c r="AO51" s="215">
        <f t="shared" si="62"/>
        <v>1.8175966806661552</v>
      </c>
      <c r="AP51" s="257">
        <f t="shared" si="62"/>
        <v>2.441464932363283</v>
      </c>
      <c r="AQ51" s="215">
        <f t="shared" si="62"/>
        <v>2.451518804812207</v>
      </c>
      <c r="AR51" s="215">
        <f t="shared" si="62"/>
        <v>2.107285865996797</v>
      </c>
      <c r="AS51" s="215">
        <f t="shared" si="62"/>
        <v>2.004441825451075</v>
      </c>
      <c r="AT51" s="215">
        <f t="shared" si="62"/>
        <v>2.461572677261131</v>
      </c>
      <c r="AU51" s="215">
        <f t="shared" si="62"/>
        <v>2.1173397384457213</v>
      </c>
      <c r="AV51" s="215">
        <f t="shared" si="62"/>
        <v>2.014495697899999</v>
      </c>
      <c r="AW51" s="215">
        <f t="shared" si="62"/>
        <v>1.773819245672987</v>
      </c>
      <c r="AX51" s="215">
        <f t="shared" si="62"/>
        <v>1.6294116082133387</v>
      </c>
      <c r="AY51" s="215">
        <f t="shared" si="62"/>
        <v>1.4850039707536917</v>
      </c>
      <c r="AZ51" s="257">
        <f t="shared" si="62"/>
        <v>2.690720910187164</v>
      </c>
      <c r="BA51" s="215">
        <f t="shared" si="62"/>
        <v>2.6989309231287355</v>
      </c>
      <c r="BB51" s="215">
        <f t="shared" si="62"/>
        <v>2.404848444575268</v>
      </c>
      <c r="BC51" s="215">
        <f t="shared" si="62"/>
        <v>2.2874153884848933</v>
      </c>
      <c r="BD51" s="215">
        <f t="shared" si="62"/>
        <v>2.707140936070306</v>
      </c>
      <c r="BE51" s="215">
        <f t="shared" si="62"/>
        <v>2.413058457516838</v>
      </c>
      <c r="BF51" s="215">
        <f t="shared" si="62"/>
        <v>2.2956254014264643</v>
      </c>
      <c r="BG51" s="215">
        <f t="shared" si="62"/>
        <v>2.1189759789633715</v>
      </c>
      <c r="BH51" s="215">
        <f t="shared" si="62"/>
        <v>2.0015429228729964</v>
      </c>
      <c r="BI51" s="215">
        <f t="shared" si="62"/>
        <v>1.9134713957475402</v>
      </c>
      <c r="BJ51" s="215">
        <f t="shared" si="62"/>
        <v>2.7153509490118766</v>
      </c>
      <c r="BK51" s="215">
        <f t="shared" si="62"/>
        <v>2.421268470458409</v>
      </c>
      <c r="BL51" s="215">
        <f t="shared" si="62"/>
        <v>2.303835414368035</v>
      </c>
      <c r="BM51" s="215">
        <f t="shared" si="62"/>
        <v>2.1271859919049416</v>
      </c>
      <c r="BN51" s="215">
        <f aca="true" t="shared" si="63" ref="BN51:BS51">BN50/BN$2</f>
        <v>2.009752935814567</v>
      </c>
      <c r="BO51" s="215">
        <f t="shared" si="63"/>
        <v>1.9216814086891114</v>
      </c>
      <c r="BP51" s="215">
        <f t="shared" si="63"/>
        <v>1.8331035133514746</v>
      </c>
      <c r="BQ51" s="215">
        <f t="shared" si="63"/>
        <v>1.719487456026539</v>
      </c>
      <c r="BR51" s="215">
        <f t="shared" si="63"/>
        <v>1.6295074295183638</v>
      </c>
      <c r="BS51" s="295">
        <f t="shared" si="63"/>
        <v>1.5395274030101878</v>
      </c>
      <c r="BT51" s="1"/>
    </row>
    <row r="52" spans="1:71" s="183" customFormat="1" ht="30.75" customHeight="1" thickBot="1">
      <c r="A52" s="221" t="s">
        <v>91</v>
      </c>
      <c r="B52" s="184">
        <v>13159.305945417247</v>
      </c>
      <c r="C52" s="184">
        <v>24598.427941121467</v>
      </c>
      <c r="D52" s="171">
        <v>24323.89409181398</v>
      </c>
      <c r="E52" s="171">
        <v>18417.170884046413</v>
      </c>
      <c r="F52" s="177">
        <v>16508.50793850618</v>
      </c>
      <c r="G52" s="173">
        <v>34023.04814602746</v>
      </c>
      <c r="H52" s="176">
        <v>33798.18670669973</v>
      </c>
      <c r="I52" s="176">
        <v>27858.389981248765</v>
      </c>
      <c r="J52" s="176">
        <v>25674.649512075393</v>
      </c>
      <c r="K52" s="176">
        <v>33573.325267372</v>
      </c>
      <c r="L52" s="198">
        <v>27614.414215615427</v>
      </c>
      <c r="M52" s="176">
        <v>25401.641025427467</v>
      </c>
      <c r="N52" s="176">
        <v>22307.362455200222</v>
      </c>
      <c r="O52" s="176">
        <v>20094.589265012262</v>
      </c>
      <c r="P52" s="178">
        <v>17881.8160748243</v>
      </c>
      <c r="Q52" s="173">
        <v>45833.68513825242</v>
      </c>
      <c r="R52" s="176">
        <v>45601.7792257508</v>
      </c>
      <c r="S52" s="176">
        <v>40677.520660786344</v>
      </c>
      <c r="T52" s="176">
        <v>38623.803876966056</v>
      </c>
      <c r="U52" s="176">
        <v>45369.87331324918</v>
      </c>
      <c r="V52" s="176">
        <v>40445.61474828473</v>
      </c>
      <c r="W52" s="176">
        <v>38391.897964464435</v>
      </c>
      <c r="X52" s="176">
        <v>35521.356183320284</v>
      </c>
      <c r="Y52" s="176">
        <v>33467.63939949999</v>
      </c>
      <c r="Z52" s="176">
        <v>32007.310611526453</v>
      </c>
      <c r="AA52" s="176">
        <v>45137.967400747555</v>
      </c>
      <c r="AB52" s="176">
        <v>40213.708835783116</v>
      </c>
      <c r="AC52" s="176">
        <v>38159.99205196283</v>
      </c>
      <c r="AD52" s="176">
        <v>35289.45027081866</v>
      </c>
      <c r="AE52" s="176">
        <v>33235.733486998375</v>
      </c>
      <c r="AF52" s="176">
        <v>31688.6408241397</v>
      </c>
      <c r="AG52" s="176">
        <v>29713.48691504395</v>
      </c>
      <c r="AH52" s="176">
        <v>27137.41668536727</v>
      </c>
      <c r="AI52" s="176">
        <v>25611.824841083617</v>
      </c>
      <c r="AJ52" s="178">
        <v>24058.479592624997</v>
      </c>
      <c r="AK52" s="180">
        <v>20786.111351109816</v>
      </c>
      <c r="AL52" s="176">
        <v>31404.247871712265</v>
      </c>
      <c r="AM52" s="176">
        <v>31179.38643238454</v>
      </c>
      <c r="AN52" s="176">
        <v>25849.366474579503</v>
      </c>
      <c r="AO52" s="178">
        <v>23980.104608382662</v>
      </c>
      <c r="AP52" s="173">
        <v>39796.55629250866</v>
      </c>
      <c r="AQ52" s="176">
        <v>39564.65038000703</v>
      </c>
      <c r="AR52" s="176">
        <v>34640.39181504258</v>
      </c>
      <c r="AS52" s="176">
        <v>33207.230945895855</v>
      </c>
      <c r="AT52" s="176">
        <v>39332.74446750541</v>
      </c>
      <c r="AU52" s="198">
        <v>34408.48590254097</v>
      </c>
      <c r="AV52" s="176">
        <v>32975.325033394234</v>
      </c>
      <c r="AW52" s="176">
        <v>29294.846185461407</v>
      </c>
      <c r="AX52" s="176">
        <v>27066.553392243564</v>
      </c>
      <c r="AY52" s="178">
        <v>24838.260599025725</v>
      </c>
      <c r="AZ52" s="173">
        <v>51398.35042759074</v>
      </c>
      <c r="BA52" s="176">
        <v>51159.40004191524</v>
      </c>
      <c r="BB52" s="176">
        <v>46202.15272452676</v>
      </c>
      <c r="BC52" s="176">
        <v>44134.13222383509</v>
      </c>
      <c r="BD52" s="176">
        <v>50920.44965623974</v>
      </c>
      <c r="BE52" s="176">
        <v>45963.20233885124</v>
      </c>
      <c r="BF52" s="176">
        <v>43895.181838159595</v>
      </c>
      <c r="BG52" s="176">
        <v>41005.95502146275</v>
      </c>
      <c r="BH52" s="176">
        <v>38937.9345207711</v>
      </c>
      <c r="BI52" s="176">
        <v>37490.46993475298</v>
      </c>
      <c r="BJ52" s="176">
        <v>50681.499270564236</v>
      </c>
      <c r="BK52" s="176">
        <v>45724.251953175735</v>
      </c>
      <c r="BL52" s="176">
        <v>43656.231452484084</v>
      </c>
      <c r="BM52" s="176">
        <v>40767.00463578723</v>
      </c>
      <c r="BN52" s="176">
        <v>38698.98413509559</v>
      </c>
      <c r="BO52" s="176">
        <v>37251.51954907749</v>
      </c>
      <c r="BP52" s="176">
        <v>35809.757318398755</v>
      </c>
      <c r="BQ52" s="176">
        <v>33971.342506136316</v>
      </c>
      <c r="BR52" s="176">
        <v>32409.075075903602</v>
      </c>
      <c r="BS52" s="179">
        <v>30375.29172841789</v>
      </c>
    </row>
    <row r="53" spans="1:72" s="2" customFormat="1" ht="25.5" customHeight="1" thickBot="1">
      <c r="A53" s="216" t="s">
        <v>51</v>
      </c>
      <c r="B53" s="257">
        <f aca="true" t="shared" si="64" ref="B53:AG53">B52/B$2</f>
        <v>1.428186015348084</v>
      </c>
      <c r="C53" s="257">
        <f t="shared" si="64"/>
        <v>2.015108375614112</v>
      </c>
      <c r="D53" s="215">
        <f t="shared" si="64"/>
        <v>1.9926185051047745</v>
      </c>
      <c r="E53" s="215">
        <f t="shared" si="64"/>
        <v>1.5087385011916452</v>
      </c>
      <c r="F53" s="215">
        <f t="shared" si="64"/>
        <v>1.3523804324163333</v>
      </c>
      <c r="G53" s="257">
        <f t="shared" si="64"/>
        <v>2.384403121874515</v>
      </c>
      <c r="H53" s="215">
        <f t="shared" si="64"/>
        <v>2.368644383397556</v>
      </c>
      <c r="I53" s="215">
        <f t="shared" si="64"/>
        <v>1.9523715734283247</v>
      </c>
      <c r="J53" s="215">
        <f t="shared" si="64"/>
        <v>1.799330682744088</v>
      </c>
      <c r="K53" s="215">
        <f t="shared" si="64"/>
        <v>2.352885644920597</v>
      </c>
      <c r="L53" s="215">
        <f t="shared" si="64"/>
        <v>1.935273264812911</v>
      </c>
      <c r="M53" s="215">
        <f t="shared" si="64"/>
        <v>1.7801977030925409</v>
      </c>
      <c r="N53" s="215">
        <f t="shared" si="64"/>
        <v>1.5633444849113618</v>
      </c>
      <c r="O53" s="215">
        <f t="shared" si="64"/>
        <v>1.4082689231909917</v>
      </c>
      <c r="P53" s="215">
        <f t="shared" si="64"/>
        <v>1.2531933614706217</v>
      </c>
      <c r="Q53" s="257">
        <f t="shared" si="64"/>
        <v>2.543207476320742</v>
      </c>
      <c r="R53" s="215">
        <f t="shared" si="64"/>
        <v>2.5303395419903896</v>
      </c>
      <c r="S53" s="215">
        <f t="shared" si="64"/>
        <v>2.257103576783173</v>
      </c>
      <c r="T53" s="215">
        <f t="shared" si="64"/>
        <v>2.143147479578629</v>
      </c>
      <c r="U53" s="215">
        <f t="shared" si="64"/>
        <v>2.517471607660037</v>
      </c>
      <c r="V53" s="215">
        <f t="shared" si="64"/>
        <v>2.2442356424528205</v>
      </c>
      <c r="W53" s="215">
        <f t="shared" si="64"/>
        <v>2.130279545248276</v>
      </c>
      <c r="X53" s="215">
        <f t="shared" si="64"/>
        <v>1.9709996772456044</v>
      </c>
      <c r="Y53" s="215">
        <f t="shared" si="64"/>
        <v>1.8570435800410603</v>
      </c>
      <c r="Z53" s="215">
        <f t="shared" si="64"/>
        <v>1.776013240013675</v>
      </c>
      <c r="AA53" s="215">
        <f t="shared" si="64"/>
        <v>2.5046036733296835</v>
      </c>
      <c r="AB53" s="215">
        <f t="shared" si="64"/>
        <v>2.231367708122468</v>
      </c>
      <c r="AC53" s="215">
        <f t="shared" si="64"/>
        <v>2.117411610917924</v>
      </c>
      <c r="AD53" s="215">
        <f t="shared" si="64"/>
        <v>1.9581317429152516</v>
      </c>
      <c r="AE53" s="215">
        <f t="shared" si="64"/>
        <v>1.8441756457107077</v>
      </c>
      <c r="AF53" s="215">
        <f t="shared" si="64"/>
        <v>1.758330974594368</v>
      </c>
      <c r="AG53" s="215">
        <f t="shared" si="64"/>
        <v>1.6487341535370077</v>
      </c>
      <c r="AH53" s="215">
        <f aca="true" t="shared" si="65" ref="AH53:BM53">AH52/AH$2</f>
        <v>1.5057938455980062</v>
      </c>
      <c r="AI53" s="215">
        <f t="shared" si="65"/>
        <v>1.421142206252559</v>
      </c>
      <c r="AJ53" s="215">
        <f t="shared" si="65"/>
        <v>1.334950593309566</v>
      </c>
      <c r="AK53" s="286">
        <f t="shared" si="65"/>
        <v>1.7527710052373568</v>
      </c>
      <c r="AL53" s="215">
        <f t="shared" si="65"/>
        <v>2.203033873848633</v>
      </c>
      <c r="AM53" s="215">
        <f t="shared" si="65"/>
        <v>2.1872596585327635</v>
      </c>
      <c r="AN53" s="215">
        <f t="shared" si="65"/>
        <v>1.8133543651055422</v>
      </c>
      <c r="AO53" s="215">
        <f t="shared" si="65"/>
        <v>1.6822241044112707</v>
      </c>
      <c r="AP53" s="257">
        <f t="shared" si="65"/>
        <v>2.2158438915650702</v>
      </c>
      <c r="AQ53" s="215">
        <f t="shared" si="65"/>
        <v>2.2029315356351353</v>
      </c>
      <c r="AR53" s="215">
        <f t="shared" si="65"/>
        <v>1.9287523282317696</v>
      </c>
      <c r="AS53" s="215">
        <f t="shared" si="65"/>
        <v>1.84895495244409</v>
      </c>
      <c r="AT53" s="215">
        <f t="shared" si="65"/>
        <v>2.190019179705201</v>
      </c>
      <c r="AU53" s="215">
        <f t="shared" si="65"/>
        <v>1.9158399723018356</v>
      </c>
      <c r="AV53" s="215">
        <f t="shared" si="65"/>
        <v>1.8360425965141556</v>
      </c>
      <c r="AW53" s="215">
        <f t="shared" si="65"/>
        <v>1.6311161573196775</v>
      </c>
      <c r="AX53" s="215">
        <f t="shared" si="65"/>
        <v>1.5070464026861672</v>
      </c>
      <c r="AY53" s="215">
        <f t="shared" si="65"/>
        <v>1.3829766480526573</v>
      </c>
      <c r="AZ53" s="257">
        <f t="shared" si="65"/>
        <v>2.431906809916761</v>
      </c>
      <c r="BA53" s="215">
        <f t="shared" si="65"/>
        <v>2.420600900965945</v>
      </c>
      <c r="BB53" s="215">
        <f t="shared" si="65"/>
        <v>2.186049336386409</v>
      </c>
      <c r="BC53" s="215">
        <f t="shared" si="65"/>
        <v>2.088201193462744</v>
      </c>
      <c r="BD53" s="215">
        <f t="shared" si="65"/>
        <v>2.4092949920151283</v>
      </c>
      <c r="BE53" s="215">
        <f t="shared" si="65"/>
        <v>2.174743427435592</v>
      </c>
      <c r="BF53" s="215">
        <f t="shared" si="65"/>
        <v>2.0768952845119277</v>
      </c>
      <c r="BG53" s="215">
        <f t="shared" si="65"/>
        <v>1.9401918628560564</v>
      </c>
      <c r="BH53" s="215">
        <f t="shared" si="65"/>
        <v>1.8423437199323918</v>
      </c>
      <c r="BI53" s="215">
        <f t="shared" si="65"/>
        <v>1.7738571059736448</v>
      </c>
      <c r="BJ53" s="215">
        <f t="shared" si="65"/>
        <v>2.3979890830643122</v>
      </c>
      <c r="BK53" s="215">
        <f t="shared" si="65"/>
        <v>2.1634375184847756</v>
      </c>
      <c r="BL53" s="215">
        <f t="shared" si="65"/>
        <v>2.065589375561111</v>
      </c>
      <c r="BM53" s="215">
        <f t="shared" si="65"/>
        <v>1.928885953905239</v>
      </c>
      <c r="BN53" s="215">
        <f aca="true" t="shared" si="66" ref="BN53:BS53">BN52/BN$2</f>
        <v>1.831037810981575</v>
      </c>
      <c r="BO53" s="215">
        <f t="shared" si="66"/>
        <v>1.7625511970228291</v>
      </c>
      <c r="BP53" s="215">
        <f t="shared" si="66"/>
        <v>1.6943343893257041</v>
      </c>
      <c r="BQ53" s="215">
        <f t="shared" si="66"/>
        <v>1.6073500121190591</v>
      </c>
      <c r="BR53" s="215">
        <f t="shared" si="66"/>
        <v>1.5334315153018028</v>
      </c>
      <c r="BS53" s="295">
        <f t="shared" si="66"/>
        <v>1.437203299191762</v>
      </c>
      <c r="BT53" s="1"/>
    </row>
    <row r="54" spans="1:71" s="183" customFormat="1" ht="33.75" customHeight="1" thickBot="1">
      <c r="A54" s="221" t="s">
        <v>92</v>
      </c>
      <c r="B54" s="184">
        <v>14175.58856752733</v>
      </c>
      <c r="C54" s="184">
        <v>27312.401021757323</v>
      </c>
      <c r="D54" s="171">
        <v>24876.301565851187</v>
      </c>
      <c r="E54" s="171">
        <v>22091.891411052413</v>
      </c>
      <c r="F54" s="177">
        <v>18251.293855333337</v>
      </c>
      <c r="G54" s="173">
        <v>36885.12360344738</v>
      </c>
      <c r="H54" s="176">
        <v>34976.28891942721</v>
      </c>
      <c r="I54" s="176">
        <v>32765.155608502842</v>
      </c>
      <c r="J54" s="176">
        <v>28676.59303469914</v>
      </c>
      <c r="K54" s="176">
        <v>33067.45423540704</v>
      </c>
      <c r="L54" s="198">
        <v>30388.3642478013</v>
      </c>
      <c r="M54" s="176">
        <v>26010.962144506215</v>
      </c>
      <c r="N54" s="176">
        <v>27574.412426830335</v>
      </c>
      <c r="O54" s="176">
        <v>23478.41068192249</v>
      </c>
      <c r="P54" s="178">
        <v>19382.408937014654</v>
      </c>
      <c r="Q54" s="173">
        <v>50483.98826565046</v>
      </c>
      <c r="R54" s="176">
        <v>48568.10847238659</v>
      </c>
      <c r="S54" s="176">
        <v>46323.98343036978</v>
      </c>
      <c r="T54" s="176">
        <v>42534.578688359696</v>
      </c>
      <c r="U54" s="176">
        <v>46652.22867912273</v>
      </c>
      <c r="V54" s="176">
        <v>44408.10363710592</v>
      </c>
      <c r="W54" s="176">
        <v>40618.69889509584</v>
      </c>
      <c r="X54" s="176">
        <v>42163.97859508912</v>
      </c>
      <c r="Y54" s="176">
        <v>38374.573853079026</v>
      </c>
      <c r="Z54" s="176">
        <v>35205.72502574251</v>
      </c>
      <c r="AA54" s="176">
        <v>44736.348885858846</v>
      </c>
      <c r="AB54" s="176">
        <v>42492.223843842046</v>
      </c>
      <c r="AC54" s="176">
        <v>38702.81910183196</v>
      </c>
      <c r="AD54" s="176">
        <v>40248.09880182525</v>
      </c>
      <c r="AE54" s="176">
        <v>36458.69405981516</v>
      </c>
      <c r="AF54" s="176">
        <v>33289.845232478634</v>
      </c>
      <c r="AG54" s="176">
        <v>38003.97375980843</v>
      </c>
      <c r="AH54" s="176">
        <v>34214.56901779836</v>
      </c>
      <c r="AI54" s="176">
        <v>30648.62420913524</v>
      </c>
      <c r="AJ54" s="178">
        <v>26294.201455635855</v>
      </c>
      <c r="AK54" s="180">
        <v>21945.592522860872</v>
      </c>
      <c r="AL54" s="176">
        <v>33527.11179328114</v>
      </c>
      <c r="AM54" s="176">
        <v>31618.277109260984</v>
      </c>
      <c r="AN54" s="176">
        <v>29407.143798336598</v>
      </c>
      <c r="AO54" s="178">
        <v>25723.650128839115</v>
      </c>
      <c r="AP54" s="173">
        <v>42659.22047358377</v>
      </c>
      <c r="AQ54" s="176">
        <v>40743.340680319896</v>
      </c>
      <c r="AR54" s="176">
        <v>38499.215638303096</v>
      </c>
      <c r="AS54" s="176">
        <v>35330.366810966574</v>
      </c>
      <c r="AT54" s="176">
        <v>38827.46088705603</v>
      </c>
      <c r="AU54" s="198">
        <v>36583.335845039226</v>
      </c>
      <c r="AV54" s="176">
        <v>33414.4870177027</v>
      </c>
      <c r="AW54" s="176">
        <v>34339.210803022426</v>
      </c>
      <c r="AX54" s="176">
        <v>30819.898717699492</v>
      </c>
      <c r="AY54" s="178">
        <v>26465.475964200115</v>
      </c>
      <c r="AZ54" s="173">
        <v>56049.22342150114</v>
      </c>
      <c r="BA54" s="176">
        <v>54126.29851899357</v>
      </c>
      <c r="BB54" s="176">
        <v>51849.181745884314</v>
      </c>
      <c r="BC54" s="176">
        <v>48045.47199547088</v>
      </c>
      <c r="BD54" s="176">
        <v>52203.37361648601</v>
      </c>
      <c r="BE54" s="176">
        <v>49926.25684337676</v>
      </c>
      <c r="BF54" s="176">
        <v>46122.547092963316</v>
      </c>
      <c r="BG54" s="176">
        <v>47649.14007026752</v>
      </c>
      <c r="BH54" s="176">
        <v>43845.430319854066</v>
      </c>
      <c r="BI54" s="176">
        <v>40662.27648411418</v>
      </c>
      <c r="BJ54" s="176">
        <v>50280.44871397844</v>
      </c>
      <c r="BK54" s="176">
        <v>48003.3319408692</v>
      </c>
      <c r="BL54" s="176">
        <v>44199.62219045575</v>
      </c>
      <c r="BM54" s="176">
        <v>45726.21516775994</v>
      </c>
      <c r="BN54" s="176">
        <v>41922.505417346496</v>
      </c>
      <c r="BO54" s="176">
        <v>38739.35158160663</v>
      </c>
      <c r="BP54" s="176">
        <v>43449.09839465071</v>
      </c>
      <c r="BQ54" s="176">
        <v>39645.38864423726</v>
      </c>
      <c r="BR54" s="176">
        <v>36462.23480849738</v>
      </c>
      <c r="BS54" s="179">
        <v>33279.080972757496</v>
      </c>
    </row>
    <row r="55" spans="1:72" s="2" customFormat="1" ht="25.5" customHeight="1" thickBot="1">
      <c r="A55" s="216" t="s">
        <v>51</v>
      </c>
      <c r="B55" s="257">
        <f aca="true" t="shared" si="67" ref="B55:AG55">B54/B$2</f>
        <v>1.5384836734889655</v>
      </c>
      <c r="C55" s="257">
        <f t="shared" si="67"/>
        <v>2.237437619542666</v>
      </c>
      <c r="D55" s="215">
        <f t="shared" si="67"/>
        <v>2.0378718412264427</v>
      </c>
      <c r="E55" s="215">
        <f t="shared" si="67"/>
        <v>1.8097723774106997</v>
      </c>
      <c r="F55" s="215">
        <f t="shared" si="67"/>
        <v>1.4951498202124467</v>
      </c>
      <c r="G55" s="257">
        <f t="shared" si="67"/>
        <v>2.5849830824477804</v>
      </c>
      <c r="H55" s="215">
        <f t="shared" si="67"/>
        <v>2.4512081378812254</v>
      </c>
      <c r="I55" s="215">
        <f t="shared" si="67"/>
        <v>2.296247502172741</v>
      </c>
      <c r="J55" s="215">
        <f t="shared" si="67"/>
        <v>2.0097128764944383</v>
      </c>
      <c r="K55" s="215">
        <f t="shared" si="67"/>
        <v>2.3174331933146712</v>
      </c>
      <c r="L55" s="215">
        <f t="shared" si="67"/>
        <v>2.1296772196931317</v>
      </c>
      <c r="M55" s="215">
        <f t="shared" si="67"/>
        <v>1.8229001432830763</v>
      </c>
      <c r="N55" s="215">
        <f t="shared" si="67"/>
        <v>1.9324698596138716</v>
      </c>
      <c r="O55" s="215">
        <f t="shared" si="67"/>
        <v>1.6454138819764867</v>
      </c>
      <c r="P55" s="215">
        <f t="shared" si="67"/>
        <v>1.3583579043391025</v>
      </c>
      <c r="Q55" s="257">
        <f t="shared" si="67"/>
        <v>2.801242274201002</v>
      </c>
      <c r="R55" s="215">
        <f t="shared" si="67"/>
        <v>2.6949344397062807</v>
      </c>
      <c r="S55" s="215">
        <f t="shared" si="67"/>
        <v>2.5704130191082997</v>
      </c>
      <c r="T55" s="215">
        <f t="shared" si="67"/>
        <v>2.360147524601026</v>
      </c>
      <c r="U55" s="215">
        <f t="shared" si="67"/>
        <v>2.5886266052115596</v>
      </c>
      <c r="V55" s="215">
        <f t="shared" si="67"/>
        <v>2.464105184613579</v>
      </c>
      <c r="W55" s="215">
        <f t="shared" si="67"/>
        <v>2.2538396901063056</v>
      </c>
      <c r="X55" s="215">
        <f t="shared" si="67"/>
        <v>2.3395837640155985</v>
      </c>
      <c r="Y55" s="215">
        <f t="shared" si="67"/>
        <v>2.1293182695083246</v>
      </c>
      <c r="Z55" s="215">
        <f t="shared" si="67"/>
        <v>1.9534860185186167</v>
      </c>
      <c r="AA55" s="215">
        <f t="shared" si="67"/>
        <v>2.4823187707168377</v>
      </c>
      <c r="AB55" s="215">
        <f t="shared" si="67"/>
        <v>2.357797350118857</v>
      </c>
      <c r="AC55" s="215">
        <f t="shared" si="67"/>
        <v>2.1475318556115837</v>
      </c>
      <c r="AD55" s="215">
        <f t="shared" si="67"/>
        <v>2.233275929520877</v>
      </c>
      <c r="AE55" s="215">
        <f t="shared" si="67"/>
        <v>2.0230104350136036</v>
      </c>
      <c r="AF55" s="215">
        <f t="shared" si="67"/>
        <v>1.847178184023895</v>
      </c>
      <c r="AG55" s="215">
        <f t="shared" si="67"/>
        <v>2.108754508922896</v>
      </c>
      <c r="AH55" s="215">
        <f aca="true" t="shared" si="68" ref="AH55:BM55">AH54/AH$2</f>
        <v>1.8984890144156232</v>
      </c>
      <c r="AI55" s="215">
        <f t="shared" si="68"/>
        <v>1.700622805966887</v>
      </c>
      <c r="AJ55" s="215">
        <f t="shared" si="68"/>
        <v>1.4590057405191352</v>
      </c>
      <c r="AK55" s="286">
        <f t="shared" si="68"/>
        <v>1.8505432602125704</v>
      </c>
      <c r="AL55" s="215">
        <f t="shared" si="68"/>
        <v>2.351954527764373</v>
      </c>
      <c r="AM55" s="215">
        <f t="shared" si="68"/>
        <v>2.218048201281023</v>
      </c>
      <c r="AN55" s="215">
        <f t="shared" si="68"/>
        <v>2.0629353769439915</v>
      </c>
      <c r="AO55" s="215">
        <f t="shared" si="68"/>
        <v>1.804535259827367</v>
      </c>
      <c r="AP55" s="257">
        <f t="shared" si="68"/>
        <v>2.3752349929612344</v>
      </c>
      <c r="AQ55" s="215">
        <f t="shared" si="68"/>
        <v>2.2685601715100163</v>
      </c>
      <c r="AR55" s="215">
        <f t="shared" si="68"/>
        <v>2.143608888546943</v>
      </c>
      <c r="AS55" s="215">
        <f t="shared" si="68"/>
        <v>1.9671696442631723</v>
      </c>
      <c r="AT55" s="215">
        <f t="shared" si="68"/>
        <v>2.161885350058799</v>
      </c>
      <c r="AU55" s="215">
        <f t="shared" si="68"/>
        <v>2.0369340670957254</v>
      </c>
      <c r="AV55" s="215">
        <f t="shared" si="68"/>
        <v>1.8604948228119542</v>
      </c>
      <c r="AW55" s="215">
        <f t="shared" si="68"/>
        <v>1.9119827841326518</v>
      </c>
      <c r="AX55" s="215">
        <f t="shared" si="68"/>
        <v>1.7160299954175664</v>
      </c>
      <c r="AY55" s="215">
        <f t="shared" si="68"/>
        <v>1.473578839877512</v>
      </c>
      <c r="AZ55" s="257">
        <f t="shared" si="68"/>
        <v>2.6519623099834937</v>
      </c>
      <c r="BA55" s="215">
        <f t="shared" si="68"/>
        <v>2.560979347953327</v>
      </c>
      <c r="BB55" s="215">
        <f t="shared" si="68"/>
        <v>2.4532378398809707</v>
      </c>
      <c r="BC55" s="215">
        <f t="shared" si="68"/>
        <v>2.273265767469642</v>
      </c>
      <c r="BD55" s="215">
        <f t="shared" si="68"/>
        <v>2.469996385923161</v>
      </c>
      <c r="BE55" s="215">
        <f t="shared" si="68"/>
        <v>2.3622548778508046</v>
      </c>
      <c r="BF55" s="215">
        <f t="shared" si="68"/>
        <v>2.1822828054394754</v>
      </c>
      <c r="BG55" s="215">
        <f t="shared" si="68"/>
        <v>2.254513369778449</v>
      </c>
      <c r="BH55" s="215">
        <f t="shared" si="68"/>
        <v>2.0745412973671193</v>
      </c>
      <c r="BI55" s="215">
        <f t="shared" si="68"/>
        <v>1.923930753920709</v>
      </c>
      <c r="BJ55" s="215">
        <f t="shared" si="68"/>
        <v>2.3790134238929945</v>
      </c>
      <c r="BK55" s="215">
        <f t="shared" si="68"/>
        <v>2.2712719158206385</v>
      </c>
      <c r="BL55" s="215">
        <f t="shared" si="68"/>
        <v>2.0912998434093093</v>
      </c>
      <c r="BM55" s="215">
        <f t="shared" si="68"/>
        <v>2.163530407748282</v>
      </c>
      <c r="BN55" s="215">
        <f aca="true" t="shared" si="69" ref="BN55:BS55">BN54/BN$2</f>
        <v>1.9835583353369528</v>
      </c>
      <c r="BO55" s="215">
        <f t="shared" si="69"/>
        <v>1.832947791890543</v>
      </c>
      <c r="BP55" s="215">
        <f t="shared" si="69"/>
        <v>2.055788899675927</v>
      </c>
      <c r="BQ55" s="215">
        <f t="shared" si="69"/>
        <v>1.8758168272645972</v>
      </c>
      <c r="BR55" s="215">
        <f t="shared" si="69"/>
        <v>1.7252062838181867</v>
      </c>
      <c r="BS55" s="295">
        <f t="shared" si="69"/>
        <v>1.5745957403717765</v>
      </c>
      <c r="BT55" s="1"/>
    </row>
    <row r="56" spans="1:71" s="183" customFormat="1" ht="45" customHeight="1" thickBot="1">
      <c r="A56" s="221" t="s">
        <v>46</v>
      </c>
      <c r="B56" s="184">
        <v>13486.912606697148</v>
      </c>
      <c r="C56" s="184">
        <v>26182.7600700118</v>
      </c>
      <c r="D56" s="171">
        <v>23707.769971722737</v>
      </c>
      <c r="E56" s="171">
        <v>20923.607677442138</v>
      </c>
      <c r="F56" s="177">
        <v>17122.545135019132</v>
      </c>
      <c r="G56" s="173">
        <v>35987.85050866483</v>
      </c>
      <c r="H56" s="176">
        <v>34079.18816435972</v>
      </c>
      <c r="I56" s="176">
        <v>31778.896509383983</v>
      </c>
      <c r="J56" s="176">
        <v>27401.96276043212</v>
      </c>
      <c r="K56" s="176">
        <v>32170.52582005461</v>
      </c>
      <c r="L56" s="198">
        <v>29156.13878453054</v>
      </c>
      <c r="M56" s="176">
        <v>24904.915857100914</v>
      </c>
      <c r="N56" s="176">
        <v>26601.673897899054</v>
      </c>
      <c r="O56" s="176">
        <v>22506.041961743926</v>
      </c>
      <c r="P56" s="178">
        <v>18410.41002558878</v>
      </c>
      <c r="Q56" s="173">
        <v>49241.74541944181</v>
      </c>
      <c r="R56" s="176">
        <v>47326.03860196282</v>
      </c>
      <c r="S56" s="176">
        <v>45082.11617145216</v>
      </c>
      <c r="T56" s="176">
        <v>41293.05355699191</v>
      </c>
      <c r="U56" s="176">
        <v>45410.33178448383</v>
      </c>
      <c r="V56" s="176">
        <v>43166.40935397318</v>
      </c>
      <c r="W56" s="176">
        <v>39377.34673951293</v>
      </c>
      <c r="X56" s="176">
        <v>40922.4869234625</v>
      </c>
      <c r="Y56" s="176">
        <v>37133.42430900224</v>
      </c>
      <c r="Z56" s="176">
        <v>33964.91760921557</v>
      </c>
      <c r="AA56" s="176">
        <v>43494.624967004835</v>
      </c>
      <c r="AB56" s="176">
        <v>41250.702536494166</v>
      </c>
      <c r="AC56" s="176">
        <v>37461.63992203393</v>
      </c>
      <c r="AD56" s="176">
        <v>39006.780105983504</v>
      </c>
      <c r="AE56" s="176">
        <v>35217.71749152326</v>
      </c>
      <c r="AF56" s="176">
        <v>32027.554712041645</v>
      </c>
      <c r="AG56" s="176">
        <v>36762.85767547285</v>
      </c>
      <c r="AH56" s="176">
        <v>32973.79506101259</v>
      </c>
      <c r="AI56" s="176">
        <v>28944.104720924224</v>
      </c>
      <c r="AJ56" s="178">
        <v>24901.976492289316</v>
      </c>
      <c r="AK56" s="180">
        <v>21256.110869532567</v>
      </c>
      <c r="AL56" s="176">
        <v>32630.239633186087</v>
      </c>
      <c r="AM56" s="176">
        <v>30721.577288880988</v>
      </c>
      <c r="AN56" s="176">
        <v>28510.643610794366</v>
      </c>
      <c r="AO56" s="178">
        <v>24594.14180489562</v>
      </c>
      <c r="AP56" s="173">
        <v>41761.35865514602</v>
      </c>
      <c r="AQ56" s="176">
        <v>39845.65183766702</v>
      </c>
      <c r="AR56" s="176">
        <v>37601.72940715635</v>
      </c>
      <c r="AS56" s="176">
        <v>34433.22270736967</v>
      </c>
      <c r="AT56" s="176">
        <v>37929.94502018803</v>
      </c>
      <c r="AU56" s="198">
        <v>35686.022589677355</v>
      </c>
      <c r="AV56" s="176">
        <v>32517.515889890677</v>
      </c>
      <c r="AW56" s="176">
        <v>33442.1001591667</v>
      </c>
      <c r="AX56" s="176">
        <v>29587.6186548773</v>
      </c>
      <c r="AY56" s="178">
        <v>25366.8545497902</v>
      </c>
      <c r="AZ56" s="173">
        <v>54806.41070878015</v>
      </c>
      <c r="BA56" s="176">
        <v>52883.659418127274</v>
      </c>
      <c r="BB56" s="176">
        <v>50606.74823519254</v>
      </c>
      <c r="BC56" s="176">
        <v>46803.38190386094</v>
      </c>
      <c r="BD56" s="176">
        <v>50960.90812747439</v>
      </c>
      <c r="BE56" s="176">
        <v>48683.99694453968</v>
      </c>
      <c r="BF56" s="176">
        <v>44880.63061320807</v>
      </c>
      <c r="BG56" s="176">
        <v>46407.08576160497</v>
      </c>
      <c r="BH56" s="176">
        <v>42603.71943027335</v>
      </c>
      <c r="BI56" s="176">
        <v>39420.9090136153</v>
      </c>
      <c r="BJ56" s="176">
        <v>49038.15683682151</v>
      </c>
      <c r="BK56" s="176">
        <v>46761.2456538868</v>
      </c>
      <c r="BL56" s="176">
        <v>42957.879322555185</v>
      </c>
      <c r="BM56" s="176">
        <v>44484.33447095208</v>
      </c>
      <c r="BN56" s="176">
        <v>40680.968139620476</v>
      </c>
      <c r="BO56" s="176">
        <v>37498.15772296244</v>
      </c>
      <c r="BP56" s="176">
        <v>42207.42328801737</v>
      </c>
      <c r="BQ56" s="176">
        <v>38404.05695668577</v>
      </c>
      <c r="BR56" s="176">
        <v>35221.246540027714</v>
      </c>
      <c r="BS56" s="179">
        <v>32012.748874447396</v>
      </c>
    </row>
    <row r="57" spans="1:72" s="2" customFormat="1" ht="21" customHeight="1" thickBot="1">
      <c r="A57" s="216" t="s">
        <v>51</v>
      </c>
      <c r="B57" s="257">
        <f aca="true" t="shared" si="70" ref="B57:AG57">B56/B$2</f>
        <v>1.4637413291401289</v>
      </c>
      <c r="C57" s="257">
        <f t="shared" si="70"/>
        <v>2.144897195872188</v>
      </c>
      <c r="D57" s="215">
        <f t="shared" si="70"/>
        <v>1.9421454879759759</v>
      </c>
      <c r="E57" s="215">
        <f t="shared" si="70"/>
        <v>1.714066328945862</v>
      </c>
      <c r="F57" s="215">
        <f t="shared" si="70"/>
        <v>1.4026824883279374</v>
      </c>
      <c r="G57" s="257">
        <f t="shared" si="70"/>
        <v>2.5221003930664256</v>
      </c>
      <c r="H57" s="215">
        <f t="shared" si="70"/>
        <v>2.3883375264110813</v>
      </c>
      <c r="I57" s="215">
        <f t="shared" si="70"/>
        <v>2.2271284959971958</v>
      </c>
      <c r="J57" s="215">
        <f t="shared" si="70"/>
        <v>1.9203842427943179</v>
      </c>
      <c r="K57" s="215">
        <f t="shared" si="70"/>
        <v>2.254574659755737</v>
      </c>
      <c r="L57" s="215">
        <f t="shared" si="70"/>
        <v>2.043320399784886</v>
      </c>
      <c r="M57" s="215">
        <f t="shared" si="70"/>
        <v>1.745386211864946</v>
      </c>
      <c r="N57" s="215">
        <f t="shared" si="70"/>
        <v>1.8642984019832542</v>
      </c>
      <c r="O57" s="215">
        <f t="shared" si="70"/>
        <v>1.577268341281374</v>
      </c>
      <c r="P57" s="215">
        <f t="shared" si="70"/>
        <v>1.2902382805794925</v>
      </c>
      <c r="Q57" s="257">
        <f t="shared" si="70"/>
        <v>2.732313029599479</v>
      </c>
      <c r="R57" s="215">
        <f t="shared" si="70"/>
        <v>2.6260147931396527</v>
      </c>
      <c r="S57" s="215">
        <f t="shared" si="70"/>
        <v>2.5015046149956808</v>
      </c>
      <c r="T57" s="215">
        <f t="shared" si="70"/>
        <v>2.291258104371985</v>
      </c>
      <c r="U57" s="215">
        <f t="shared" si="70"/>
        <v>2.5197165566798265</v>
      </c>
      <c r="V57" s="215">
        <f t="shared" si="70"/>
        <v>2.395206378535855</v>
      </c>
      <c r="W57" s="215">
        <f t="shared" si="70"/>
        <v>2.1849598679121587</v>
      </c>
      <c r="X57" s="215">
        <f t="shared" si="70"/>
        <v>2.2706962003918822</v>
      </c>
      <c r="Y57" s="215">
        <f t="shared" si="70"/>
        <v>2.060449689768186</v>
      </c>
      <c r="Z57" s="215">
        <f t="shared" si="70"/>
        <v>1.8846364226620558</v>
      </c>
      <c r="AA57" s="215">
        <f t="shared" si="70"/>
        <v>2.41341832022</v>
      </c>
      <c r="AB57" s="215">
        <f t="shared" si="70"/>
        <v>2.2889081420760276</v>
      </c>
      <c r="AC57" s="215">
        <f t="shared" si="70"/>
        <v>2.078661631452332</v>
      </c>
      <c r="AD57" s="215">
        <f t="shared" si="70"/>
        <v>2.1643979639320556</v>
      </c>
      <c r="AE57" s="215">
        <f t="shared" si="70"/>
        <v>1.95415145330836</v>
      </c>
      <c r="AF57" s="215">
        <f t="shared" si="70"/>
        <v>1.7771365393431164</v>
      </c>
      <c r="AG57" s="215">
        <f t="shared" si="70"/>
        <v>2.039887785788084</v>
      </c>
      <c r="AH57" s="215">
        <f aca="true" t="shared" si="71" ref="AH57:BM57">AH56/AH$2</f>
        <v>1.8296412751643876</v>
      </c>
      <c r="AI57" s="215">
        <f t="shared" si="71"/>
        <v>1.60604287653558</v>
      </c>
      <c r="AJ57" s="215">
        <f t="shared" si="71"/>
        <v>1.3817543276156539</v>
      </c>
      <c r="AK57" s="286">
        <f t="shared" si="71"/>
        <v>1.7924033113696405</v>
      </c>
      <c r="AL57" s="215">
        <f t="shared" si="71"/>
        <v>2.28903820646693</v>
      </c>
      <c r="AM57" s="215">
        <f t="shared" si="71"/>
        <v>2.155143969756646</v>
      </c>
      <c r="AN57" s="215">
        <f t="shared" si="71"/>
        <v>2.000045149827735</v>
      </c>
      <c r="AO57" s="215">
        <f t="shared" si="71"/>
        <v>1.7252993198804363</v>
      </c>
      <c r="AP57" s="257">
        <f t="shared" si="71"/>
        <v>2.325242686812139</v>
      </c>
      <c r="AQ57" s="215">
        <f t="shared" si="71"/>
        <v>2.218577496529344</v>
      </c>
      <c r="AR57" s="215">
        <f t="shared" si="71"/>
        <v>2.093637494830532</v>
      </c>
      <c r="AS57" s="215">
        <f t="shared" si="71"/>
        <v>1.9172172999649038</v>
      </c>
      <c r="AT57" s="215">
        <f t="shared" si="71"/>
        <v>2.1119123062465497</v>
      </c>
      <c r="AU57" s="215">
        <f t="shared" si="71"/>
        <v>1.986972304547737</v>
      </c>
      <c r="AV57" s="215">
        <f t="shared" si="71"/>
        <v>1.810552109682109</v>
      </c>
      <c r="AW57" s="215">
        <f t="shared" si="71"/>
        <v>1.8620323028489254</v>
      </c>
      <c r="AX57" s="215">
        <f t="shared" si="71"/>
        <v>1.647417519759315</v>
      </c>
      <c r="AY57" s="215">
        <f t="shared" si="71"/>
        <v>1.4124083825050224</v>
      </c>
      <c r="AZ57" s="257">
        <f t="shared" si="71"/>
        <v>2.5931587749600262</v>
      </c>
      <c r="BA57" s="215">
        <f t="shared" si="71"/>
        <v>2.502184027354023</v>
      </c>
      <c r="BB57" s="215">
        <f t="shared" si="71"/>
        <v>2.394452246756212</v>
      </c>
      <c r="BC57" s="215">
        <f t="shared" si="71"/>
        <v>2.214496423177712</v>
      </c>
      <c r="BD57" s="215">
        <f t="shared" si="71"/>
        <v>2.4112092797480194</v>
      </c>
      <c r="BE57" s="215">
        <f t="shared" si="71"/>
        <v>2.3034774991502096</v>
      </c>
      <c r="BF57" s="215">
        <f t="shared" si="71"/>
        <v>2.123521675571709</v>
      </c>
      <c r="BG57" s="215">
        <f t="shared" si="71"/>
        <v>2.1957457185524</v>
      </c>
      <c r="BH57" s="215">
        <f t="shared" si="71"/>
        <v>2.015789894973899</v>
      </c>
      <c r="BI57" s="215">
        <f t="shared" si="71"/>
        <v>1.8651956003603172</v>
      </c>
      <c r="BJ57" s="215">
        <f t="shared" si="71"/>
        <v>2.320234532142016</v>
      </c>
      <c r="BK57" s="215">
        <f t="shared" si="71"/>
        <v>2.212502751544206</v>
      </c>
      <c r="BL57" s="215">
        <f t="shared" si="71"/>
        <v>2.0325469279657056</v>
      </c>
      <c r="BM57" s="215">
        <f t="shared" si="71"/>
        <v>2.104770970946396</v>
      </c>
      <c r="BN57" s="215">
        <f aca="true" t="shared" si="72" ref="BN57:BS57">BN56/BN$2</f>
        <v>1.9248151473678956</v>
      </c>
      <c r="BO57" s="215">
        <f t="shared" si="72"/>
        <v>1.7742208527543146</v>
      </c>
      <c r="BP57" s="215">
        <f t="shared" si="72"/>
        <v>1.9970391903485865</v>
      </c>
      <c r="BQ57" s="215">
        <f t="shared" si="72"/>
        <v>1.8170833667700859</v>
      </c>
      <c r="BR57" s="215">
        <f t="shared" si="72"/>
        <v>1.666489072156504</v>
      </c>
      <c r="BS57" s="295">
        <f t="shared" si="72"/>
        <v>1.5146793884290228</v>
      </c>
      <c r="BT57" s="1"/>
    </row>
    <row r="58" spans="1:71" s="183" customFormat="1" ht="30" customHeight="1" thickBot="1">
      <c r="A58" s="221" t="s">
        <v>93</v>
      </c>
      <c r="B58" s="184">
        <v>13363.855401513869</v>
      </c>
      <c r="C58" s="184">
        <v>22642.45138777477</v>
      </c>
      <c r="D58" s="171">
        <v>21808.71912906857</v>
      </c>
      <c r="E58" s="171">
        <v>17971.30544652269</v>
      </c>
      <c r="F58" s="177">
        <v>16429.148930952222</v>
      </c>
      <c r="G58" s="173">
        <v>30648.735767993923</v>
      </c>
      <c r="H58" s="176">
        <v>29772.713655419742</v>
      </c>
      <c r="I58" s="176">
        <v>25800.543185069124</v>
      </c>
      <c r="J58" s="176">
        <v>23997.08380705818</v>
      </c>
      <c r="K58" s="176">
        <v>28896.69154284557</v>
      </c>
      <c r="L58" s="198">
        <v>25108.84330125933</v>
      </c>
      <c r="M58" s="176">
        <v>23305.383923248388</v>
      </c>
      <c r="N58" s="176">
        <v>21421.996225933188</v>
      </c>
      <c r="O58" s="176">
        <v>19618.536847922256</v>
      </c>
      <c r="P58" s="178">
        <v>17815.077469911317</v>
      </c>
      <c r="Q58" s="173">
        <v>41401.21731212693</v>
      </c>
      <c r="R58" s="176">
        <v>40756.66112962143</v>
      </c>
      <c r="S58" s="176">
        <v>37325.657121864475</v>
      </c>
      <c r="T58" s="176">
        <v>35649.179926539335</v>
      </c>
      <c r="U58" s="176">
        <v>40112.10494711594</v>
      </c>
      <c r="V58" s="176">
        <v>36681.10093935899</v>
      </c>
      <c r="W58" s="176">
        <v>35004.623744033845</v>
      </c>
      <c r="X58" s="176">
        <v>33250.09693160204</v>
      </c>
      <c r="Y58" s="176">
        <v>31374.0288968026</v>
      </c>
      <c r="Z58" s="176">
        <v>29923.05161738528</v>
      </c>
      <c r="AA58" s="176">
        <v>39467.54876461043</v>
      </c>
      <c r="AB58" s="176">
        <v>36036.544756853495</v>
      </c>
      <c r="AC58" s="176">
        <v>34360.06756152834</v>
      </c>
      <c r="AD58" s="176">
        <v>32605.540749096537</v>
      </c>
      <c r="AE58" s="176">
        <v>30488.322364260403</v>
      </c>
      <c r="AF58" s="176">
        <v>29037.34508484309</v>
      </c>
      <c r="AG58" s="176">
        <v>28077.36750653079</v>
      </c>
      <c r="AH58" s="176">
        <v>26513.502704044215</v>
      </c>
      <c r="AI58" s="176">
        <v>25315.28263696083</v>
      </c>
      <c r="AJ58" s="178">
        <v>24003.345262553194</v>
      </c>
      <c r="AK58" s="180">
        <v>20930.04441255418</v>
      </c>
      <c r="AL58" s="176">
        <v>29886.428877462255</v>
      </c>
      <c r="AM58" s="176">
        <v>29248.92034847971</v>
      </c>
      <c r="AN58" s="176">
        <v>25392.968241077164</v>
      </c>
      <c r="AO58" s="178">
        <v>23904.54361897516</v>
      </c>
      <c r="AP58" s="173">
        <v>36822.25314006912</v>
      </c>
      <c r="AQ58" s="176">
        <v>36177.69695756361</v>
      </c>
      <c r="AR58" s="176">
        <v>32746.692949806667</v>
      </c>
      <c r="AS58" s="176">
        <v>31535.01134498394</v>
      </c>
      <c r="AT58" s="176">
        <v>35533.14077505812</v>
      </c>
      <c r="AU58" s="198">
        <v>32128.860627512135</v>
      </c>
      <c r="AV58" s="176">
        <v>30649.304812441733</v>
      </c>
      <c r="AW58" s="176">
        <v>28412.63457638862</v>
      </c>
      <c r="AX58" s="176">
        <v>26593.648588755008</v>
      </c>
      <c r="AY58" s="178">
        <v>24774.66260112141</v>
      </c>
      <c r="AZ58" s="173">
        <v>46968.73193402696</v>
      </c>
      <c r="BA58" s="176">
        <v>46317.12809799852</v>
      </c>
      <c r="BB58" s="176">
        <v>42853.12044447558</v>
      </c>
      <c r="BC58" s="176">
        <v>41162.333074619084</v>
      </c>
      <c r="BD58" s="176">
        <v>45665.52426197008</v>
      </c>
      <c r="BE58" s="176">
        <v>42201.516608447135</v>
      </c>
      <c r="BF58" s="176">
        <v>40510.72923859065</v>
      </c>
      <c r="BG58" s="176">
        <v>38737.50895492419</v>
      </c>
      <c r="BH58" s="176">
        <v>37046.72158506769</v>
      </c>
      <c r="BI58" s="176">
        <v>35976.490129884754</v>
      </c>
      <c r="BJ58" s="176">
        <v>45013.92042594164</v>
      </c>
      <c r="BK58" s="176">
        <v>41549.912772418684</v>
      </c>
      <c r="BL58" s="176">
        <v>39859.12540256219</v>
      </c>
      <c r="BM58" s="176">
        <v>38085.905118895746</v>
      </c>
      <c r="BN58" s="176">
        <v>36395.117749039244</v>
      </c>
      <c r="BO58" s="176">
        <v>35324.88629385631</v>
      </c>
      <c r="BP58" s="176">
        <v>34621.89746537279</v>
      </c>
      <c r="BQ58" s="176">
        <v>33297.238085173696</v>
      </c>
      <c r="BR58" s="176">
        <v>32020.315559242925</v>
      </c>
      <c r="BS58" s="179">
        <v>30298.119733014468</v>
      </c>
    </row>
    <row r="59" spans="1:72" s="2" customFormat="1" ht="21.75" customHeight="1" thickBot="1">
      <c r="A59" s="216" t="s">
        <v>51</v>
      </c>
      <c r="B59" s="257">
        <f aca="true" t="shared" si="73" ref="B59:AG59">B58/B$2</f>
        <v>1.4503858694935825</v>
      </c>
      <c r="C59" s="257">
        <f t="shared" si="73"/>
        <v>1.8548743661648865</v>
      </c>
      <c r="D59" s="215">
        <f t="shared" si="73"/>
        <v>1.7865748446848997</v>
      </c>
      <c r="E59" s="215">
        <f t="shared" si="73"/>
        <v>1.472213111044703</v>
      </c>
      <c r="F59" s="215">
        <f t="shared" si="73"/>
        <v>1.3458793258746802</v>
      </c>
      <c r="G59" s="257">
        <f t="shared" si="73"/>
        <v>2.1479245755129246</v>
      </c>
      <c r="H59" s="215">
        <f t="shared" si="73"/>
        <v>2.086531197380317</v>
      </c>
      <c r="I59" s="215">
        <f t="shared" si="73"/>
        <v>1.8081535626231078</v>
      </c>
      <c r="J59" s="215">
        <f t="shared" si="73"/>
        <v>1.6817635298239668</v>
      </c>
      <c r="K59" s="215">
        <f t="shared" si="73"/>
        <v>2.0251378192477096</v>
      </c>
      <c r="L59" s="215">
        <f t="shared" si="73"/>
        <v>1.7596778541775409</v>
      </c>
      <c r="M59" s="215">
        <f t="shared" si="73"/>
        <v>1.6332878213784</v>
      </c>
      <c r="N59" s="215">
        <f t="shared" si="73"/>
        <v>1.501296252430667</v>
      </c>
      <c r="O59" s="215">
        <f t="shared" si="73"/>
        <v>1.3749062196315267</v>
      </c>
      <c r="P59" s="215">
        <f t="shared" si="73"/>
        <v>1.2485161868323862</v>
      </c>
      <c r="Q59" s="257">
        <f t="shared" si="73"/>
        <v>2.297259866392572</v>
      </c>
      <c r="R59" s="215">
        <f t="shared" si="73"/>
        <v>2.261494902320577</v>
      </c>
      <c r="S59" s="215">
        <f t="shared" si="73"/>
        <v>2.071116253571439</v>
      </c>
      <c r="T59" s="215">
        <f t="shared" si="73"/>
        <v>1.9780923275185516</v>
      </c>
      <c r="U59" s="215">
        <f t="shared" si="73"/>
        <v>2.225729938248582</v>
      </c>
      <c r="V59" s="215">
        <f t="shared" si="73"/>
        <v>2.0353512894994448</v>
      </c>
      <c r="W59" s="215">
        <f t="shared" si="73"/>
        <v>1.9423273634465568</v>
      </c>
      <c r="X59" s="215">
        <f t="shared" si="73"/>
        <v>1.8449726407503075</v>
      </c>
      <c r="Y59" s="215">
        <f t="shared" si="73"/>
        <v>1.7408738706471312</v>
      </c>
      <c r="Z59" s="215">
        <f t="shared" si="73"/>
        <v>1.6603624246690312</v>
      </c>
      <c r="AA59" s="215">
        <f t="shared" si="73"/>
        <v>2.189964974176586</v>
      </c>
      <c r="AB59" s="215">
        <f t="shared" si="73"/>
        <v>1.9995863254274495</v>
      </c>
      <c r="AC59" s="215">
        <f t="shared" si="73"/>
        <v>1.906562399374561</v>
      </c>
      <c r="AD59" s="215">
        <f t="shared" si="73"/>
        <v>1.8092076766783118</v>
      </c>
      <c r="AE59" s="215">
        <f t="shared" si="73"/>
        <v>1.6917280193241817</v>
      </c>
      <c r="AF59" s="215">
        <f t="shared" si="73"/>
        <v>1.6112165733460821</v>
      </c>
      <c r="AG59" s="215">
        <f t="shared" si="73"/>
        <v>1.5579495897531235</v>
      </c>
      <c r="AH59" s="215">
        <f aca="true" t="shared" si="74" ref="AH59:BM59">AH58/AH$2</f>
        <v>1.47117427056066</v>
      </c>
      <c r="AI59" s="215">
        <f t="shared" si="74"/>
        <v>1.404687750358497</v>
      </c>
      <c r="AJ59" s="215">
        <f t="shared" si="74"/>
        <v>1.331891314091288</v>
      </c>
      <c r="AK59" s="286">
        <f t="shared" si="74"/>
        <v>1.7649080371493533</v>
      </c>
      <c r="AL59" s="215">
        <f t="shared" si="74"/>
        <v>2.0965576203060157</v>
      </c>
      <c r="AM59" s="215">
        <f t="shared" si="74"/>
        <v>2.051835871517342</v>
      </c>
      <c r="AN59" s="215">
        <f t="shared" si="74"/>
        <v>1.7813376528289837</v>
      </c>
      <c r="AO59" s="215">
        <f t="shared" si="74"/>
        <v>1.6769234387215124</v>
      </c>
      <c r="AP59" s="257">
        <f t="shared" si="74"/>
        <v>2.0502368118078578</v>
      </c>
      <c r="AQ59" s="215">
        <f t="shared" si="74"/>
        <v>2.01434838293784</v>
      </c>
      <c r="AR59" s="215">
        <f t="shared" si="74"/>
        <v>1.8233125250449147</v>
      </c>
      <c r="AS59" s="215">
        <f t="shared" si="74"/>
        <v>1.7558469568476582</v>
      </c>
      <c r="AT59" s="215">
        <f t="shared" si="74"/>
        <v>1.978459954067824</v>
      </c>
      <c r="AU59" s="215">
        <f t="shared" si="74"/>
        <v>1.7889120616654863</v>
      </c>
      <c r="AV59" s="215">
        <f t="shared" si="74"/>
        <v>1.7065314483542167</v>
      </c>
      <c r="AW59" s="215">
        <f t="shared" si="74"/>
        <v>1.5819952436741993</v>
      </c>
      <c r="AX59" s="215">
        <f t="shared" si="74"/>
        <v>1.4807154002647553</v>
      </c>
      <c r="AY59" s="215">
        <f t="shared" si="74"/>
        <v>1.3794355568553123</v>
      </c>
      <c r="AZ59" s="257">
        <f t="shared" si="74"/>
        <v>2.222319940100637</v>
      </c>
      <c r="BA59" s="215">
        <f t="shared" si="74"/>
        <v>2.1914893824461092</v>
      </c>
      <c r="BB59" s="215">
        <f t="shared" si="74"/>
        <v>2.0275902741649197</v>
      </c>
      <c r="BC59" s="215">
        <f t="shared" si="74"/>
        <v>1.9475908717586508</v>
      </c>
      <c r="BD59" s="215">
        <f t="shared" si="74"/>
        <v>2.160658824791582</v>
      </c>
      <c r="BE59" s="215">
        <f t="shared" si="74"/>
        <v>1.996759716510392</v>
      </c>
      <c r="BF59" s="215">
        <f t="shared" si="74"/>
        <v>1.9167603141041234</v>
      </c>
      <c r="BG59" s="215">
        <f t="shared" si="74"/>
        <v>1.8328606082292023</v>
      </c>
      <c r="BH59" s="215">
        <f t="shared" si="74"/>
        <v>1.752861205822933</v>
      </c>
      <c r="BI59" s="215">
        <f t="shared" si="74"/>
        <v>1.702223332381583</v>
      </c>
      <c r="BJ59" s="215">
        <f t="shared" si="74"/>
        <v>2.129828267137054</v>
      </c>
      <c r="BK59" s="215">
        <f t="shared" si="74"/>
        <v>1.9659291588558638</v>
      </c>
      <c r="BL59" s="215">
        <f t="shared" si="74"/>
        <v>1.885929756449595</v>
      </c>
      <c r="BM59" s="215">
        <f t="shared" si="74"/>
        <v>1.8020300505746745</v>
      </c>
      <c r="BN59" s="215">
        <f aca="true" t="shared" si="75" ref="BN59:BS59">BN58/BN$2</f>
        <v>1.7220306481684051</v>
      </c>
      <c r="BO59" s="215">
        <f t="shared" si="75"/>
        <v>1.6713927747270552</v>
      </c>
      <c r="BP59" s="215">
        <f t="shared" si="75"/>
        <v>1.6381309422934844</v>
      </c>
      <c r="BQ59" s="215">
        <f t="shared" si="75"/>
        <v>1.5754548419765175</v>
      </c>
      <c r="BR59" s="215">
        <f t="shared" si="75"/>
        <v>1.5150374052161308</v>
      </c>
      <c r="BS59" s="295">
        <f t="shared" si="75"/>
        <v>1.433551915448993</v>
      </c>
      <c r="BT59" s="1"/>
    </row>
    <row r="60" spans="1:71" s="183" customFormat="1" ht="30" customHeight="1" thickBot="1">
      <c r="A60" s="221" t="s">
        <v>94</v>
      </c>
      <c r="B60" s="184">
        <v>13282.627763928103</v>
      </c>
      <c r="C60" s="184">
        <v>24490.043778830815</v>
      </c>
      <c r="D60" s="171">
        <v>22755.80255984825</v>
      </c>
      <c r="E60" s="171">
        <v>18039.212673797127</v>
      </c>
      <c r="F60" s="177">
        <v>16727.227308186528</v>
      </c>
      <c r="G60" s="173">
        <v>33790.90687431487</v>
      </c>
      <c r="H60" s="176">
        <v>32438.61310820032</v>
      </c>
      <c r="I60" s="176">
        <v>27292.962299330815</v>
      </c>
      <c r="J60" s="176">
        <v>25708.902254837703</v>
      </c>
      <c r="K60" s="176">
        <v>30704.412881690085</v>
      </c>
      <c r="L60" s="198">
        <v>25825.71692397721</v>
      </c>
      <c r="M60" s="176">
        <v>24205.41710079751</v>
      </c>
      <c r="N60" s="176">
        <v>21428.38151087578</v>
      </c>
      <c r="O60" s="176">
        <v>19808.081687696096</v>
      </c>
      <c r="P60" s="178">
        <v>18187.781864516408</v>
      </c>
      <c r="Q60" s="173">
        <v>45449.17528570993</v>
      </c>
      <c r="R60" s="176">
        <v>44089.51837544541</v>
      </c>
      <c r="S60" s="176">
        <v>40002.211950106044</v>
      </c>
      <c r="T60" s="176">
        <v>38493.90404067514</v>
      </c>
      <c r="U60" s="176">
        <v>42729.861465180904</v>
      </c>
      <c r="V60" s="176">
        <v>38642.555039841536</v>
      </c>
      <c r="W60" s="176">
        <v>37134.24713041063</v>
      </c>
      <c r="X60" s="176">
        <v>34555.24861450217</v>
      </c>
      <c r="Y60" s="176">
        <v>33046.94070507127</v>
      </c>
      <c r="Z60" s="176">
        <v>32159.188710313927</v>
      </c>
      <c r="AA60" s="176">
        <v>41370.20455491639</v>
      </c>
      <c r="AB60" s="176">
        <v>37282.89812957702</v>
      </c>
      <c r="AC60" s="176">
        <v>35774.59022014612</v>
      </c>
      <c r="AD60" s="176">
        <v>33195.59170423765</v>
      </c>
      <c r="AE60" s="176">
        <v>31530.218538431385</v>
      </c>
      <c r="AF60" s="176">
        <v>30310.32838397269</v>
      </c>
      <c r="AG60" s="176">
        <v>28003.38366180107</v>
      </c>
      <c r="AH60" s="176">
        <v>26558.83503193957</v>
      </c>
      <c r="AI60" s="176">
        <v>25475.484089011763</v>
      </c>
      <c r="AJ60" s="178">
        <v>24379.695385749637</v>
      </c>
      <c r="AK60" s="180">
        <v>20971.245994116205</v>
      </c>
      <c r="AL60" s="176">
        <v>31440.441282636013</v>
      </c>
      <c r="AM60" s="176">
        <v>30088.147516521483</v>
      </c>
      <c r="AN60" s="176">
        <v>25664.10247356911</v>
      </c>
      <c r="AO60" s="178">
        <v>24349.72778895969</v>
      </c>
      <c r="AP60" s="173">
        <v>39677.15371213063</v>
      </c>
      <c r="AQ60" s="176">
        <v>38317.49680186612</v>
      </c>
      <c r="AR60" s="176">
        <v>34230.19037652675</v>
      </c>
      <c r="AS60" s="176">
        <v>33342.43838176942</v>
      </c>
      <c r="AT60" s="176">
        <v>36957.83989160161</v>
      </c>
      <c r="AU60" s="198">
        <v>32870.53346626223</v>
      </c>
      <c r="AV60" s="176">
        <v>31936.27192788956</v>
      </c>
      <c r="AW60" s="176">
        <v>28534.25742201408</v>
      </c>
      <c r="AX60" s="176">
        <v>26897.735935206954</v>
      </c>
      <c r="AY60" s="178">
        <v>25261.214448399835</v>
      </c>
      <c r="AZ60" s="173">
        <v>51117.13183781141</v>
      </c>
      <c r="BA60" s="176">
        <v>49750.11178339692</v>
      </c>
      <c r="BB60" s="176">
        <v>45628.32429276991</v>
      </c>
      <c r="BC60" s="176">
        <v>44105.06560893695</v>
      </c>
      <c r="BD60" s="176">
        <v>48383.09172898244</v>
      </c>
      <c r="BE60" s="176">
        <v>44261.30423835543</v>
      </c>
      <c r="BF60" s="176">
        <v>42738.045554522454</v>
      </c>
      <c r="BG60" s="176">
        <v>40139.516747728405</v>
      </c>
      <c r="BH60" s="176">
        <v>38616.258063895446</v>
      </c>
      <c r="BI60" s="176">
        <v>37713.55529473602</v>
      </c>
      <c r="BJ60" s="176">
        <v>47016.07167456797</v>
      </c>
      <c r="BK60" s="176">
        <v>42894.28418394094</v>
      </c>
      <c r="BL60" s="176">
        <v>41371.025500107986</v>
      </c>
      <c r="BM60" s="176">
        <v>38772.49669331393</v>
      </c>
      <c r="BN60" s="176">
        <v>37249.23800948096</v>
      </c>
      <c r="BO60" s="176">
        <v>36346.53524032156</v>
      </c>
      <c r="BP60" s="176">
        <v>34663.12032098037</v>
      </c>
      <c r="BQ60" s="176">
        <v>33549.42854083196</v>
      </c>
      <c r="BR60" s="176">
        <v>32435.736760683547</v>
      </c>
      <c r="BS60" s="179">
        <v>31028.331484178212</v>
      </c>
    </row>
    <row r="61" spans="1:72" s="2" customFormat="1" ht="22.5" customHeight="1" thickBot="1">
      <c r="A61" s="216" t="s">
        <v>51</v>
      </c>
      <c r="B61" s="257">
        <f aca="true" t="shared" si="76" ref="B61:AG61">B60/B$2</f>
        <v>1.4415701936106038</v>
      </c>
      <c r="C61" s="257">
        <f t="shared" si="76"/>
        <v>2.0062295223093973</v>
      </c>
      <c r="D61" s="215">
        <f t="shared" si="76"/>
        <v>1.8641601179526706</v>
      </c>
      <c r="E61" s="215">
        <f t="shared" si="76"/>
        <v>1.477776085344239</v>
      </c>
      <c r="F61" s="215">
        <f t="shared" si="76"/>
        <v>1.3702979690494412</v>
      </c>
      <c r="G61" s="257">
        <f t="shared" si="76"/>
        <v>2.368134198213951</v>
      </c>
      <c r="H61" s="215">
        <f t="shared" si="76"/>
        <v>2.2733627519938553</v>
      </c>
      <c r="I61" s="215">
        <f t="shared" si="76"/>
        <v>1.9127452729224763</v>
      </c>
      <c r="J61" s="215">
        <f t="shared" si="76"/>
        <v>1.8017311833231273</v>
      </c>
      <c r="K61" s="215">
        <f t="shared" si="76"/>
        <v>2.1518265387686655</v>
      </c>
      <c r="L61" s="215">
        <f t="shared" si="76"/>
        <v>1.809917788490939</v>
      </c>
      <c r="M61" s="215">
        <f t="shared" si="76"/>
        <v>1.6963639428689823</v>
      </c>
      <c r="N61" s="215">
        <f t="shared" si="76"/>
        <v>1.5017437459440592</v>
      </c>
      <c r="O61" s="215">
        <f t="shared" si="76"/>
        <v>1.3881899003221037</v>
      </c>
      <c r="P61" s="215">
        <f t="shared" si="76"/>
        <v>1.2746360547001476</v>
      </c>
      <c r="Q61" s="257">
        <f t="shared" si="76"/>
        <v>2.5218718946681795</v>
      </c>
      <c r="R61" s="215">
        <f t="shared" si="76"/>
        <v>2.446427609335557</v>
      </c>
      <c r="S61" s="215">
        <f t="shared" si="76"/>
        <v>2.219632224509269</v>
      </c>
      <c r="T61" s="215">
        <f t="shared" si="76"/>
        <v>2.1359396315988866</v>
      </c>
      <c r="U61" s="215">
        <f t="shared" si="76"/>
        <v>2.3709833240029354</v>
      </c>
      <c r="V61" s="215">
        <f t="shared" si="76"/>
        <v>2.144187939176647</v>
      </c>
      <c r="W61" s="215">
        <f t="shared" si="76"/>
        <v>2.060495346266265</v>
      </c>
      <c r="X61" s="215">
        <f t="shared" si="76"/>
        <v>1.917392554350359</v>
      </c>
      <c r="Y61" s="215">
        <f t="shared" si="76"/>
        <v>1.8336999614399772</v>
      </c>
      <c r="Z61" s="215">
        <f t="shared" si="76"/>
        <v>1.7844406120471605</v>
      </c>
      <c r="AA61" s="215">
        <f t="shared" si="76"/>
        <v>2.2955390386703134</v>
      </c>
      <c r="AB61" s="215">
        <f t="shared" si="76"/>
        <v>2.068743653844025</v>
      </c>
      <c r="AC61" s="215">
        <f t="shared" si="76"/>
        <v>1.9850510609336434</v>
      </c>
      <c r="AD61" s="215">
        <f t="shared" si="76"/>
        <v>1.841948269017737</v>
      </c>
      <c r="AE61" s="215">
        <f t="shared" si="76"/>
        <v>1.7495404804367654</v>
      </c>
      <c r="AF61" s="215">
        <f t="shared" si="76"/>
        <v>1.6818515361210016</v>
      </c>
      <c r="AG61" s="215">
        <f t="shared" si="76"/>
        <v>1.5538443936189694</v>
      </c>
      <c r="AH61" s="215">
        <f aca="true" t="shared" si="77" ref="AH61:BM61">AH60/AH$2</f>
        <v>1.4736896588580384</v>
      </c>
      <c r="AI61" s="215">
        <f t="shared" si="77"/>
        <v>1.4135769664305717</v>
      </c>
      <c r="AJ61" s="215">
        <f t="shared" si="77"/>
        <v>1.3527741308261922</v>
      </c>
      <c r="AK61" s="286">
        <f t="shared" si="77"/>
        <v>1.7683823251636905</v>
      </c>
      <c r="AL61" s="215">
        <f t="shared" si="77"/>
        <v>2.205572871458156</v>
      </c>
      <c r="AM61" s="215">
        <f t="shared" si="77"/>
        <v>2.110708349107084</v>
      </c>
      <c r="AN61" s="215">
        <f t="shared" si="77"/>
        <v>1.8003579427267</v>
      </c>
      <c r="AO61" s="215">
        <f t="shared" si="77"/>
        <v>1.7081534751988559</v>
      </c>
      <c r="AP61" s="257">
        <f t="shared" si="77"/>
        <v>2.209195640987229</v>
      </c>
      <c r="AQ61" s="215">
        <f t="shared" si="77"/>
        <v>2.133490913244216</v>
      </c>
      <c r="AR61" s="215">
        <f t="shared" si="77"/>
        <v>1.905912604483672</v>
      </c>
      <c r="AS61" s="215">
        <f t="shared" si="77"/>
        <v>1.856483206111883</v>
      </c>
      <c r="AT61" s="215">
        <f t="shared" si="77"/>
        <v>2.057786185501203</v>
      </c>
      <c r="AU61" s="215">
        <f t="shared" si="77"/>
        <v>1.8302078767406589</v>
      </c>
      <c r="AV61" s="215">
        <f t="shared" si="77"/>
        <v>1.7781888601274811</v>
      </c>
      <c r="AW61" s="215">
        <f t="shared" si="77"/>
        <v>1.588767117038646</v>
      </c>
      <c r="AX61" s="215">
        <f t="shared" si="77"/>
        <v>1.4976467669937057</v>
      </c>
      <c r="AY61" s="215">
        <f t="shared" si="77"/>
        <v>1.406526416948766</v>
      </c>
      <c r="AZ61" s="257">
        <f t="shared" si="77"/>
        <v>2.418600985938557</v>
      </c>
      <c r="BA61" s="215">
        <f t="shared" si="77"/>
        <v>2.353920595381922</v>
      </c>
      <c r="BB61" s="215">
        <f t="shared" si="77"/>
        <v>2.158898712693159</v>
      </c>
      <c r="BC61" s="215">
        <f t="shared" si="77"/>
        <v>2.086825910051429</v>
      </c>
      <c r="BD61" s="215">
        <f t="shared" si="77"/>
        <v>2.289240204825287</v>
      </c>
      <c r="BE61" s="215">
        <f t="shared" si="77"/>
        <v>2.094218322136524</v>
      </c>
      <c r="BF61" s="215">
        <f t="shared" si="77"/>
        <v>2.022145519494793</v>
      </c>
      <c r="BG61" s="215">
        <f t="shared" si="77"/>
        <v>1.8991964394477598</v>
      </c>
      <c r="BH61" s="215">
        <f t="shared" si="77"/>
        <v>1.8271236368060302</v>
      </c>
      <c r="BI61" s="215">
        <f t="shared" si="77"/>
        <v>1.784412363129218</v>
      </c>
      <c r="BJ61" s="215">
        <f t="shared" si="77"/>
        <v>2.2245598142686522</v>
      </c>
      <c r="BK61" s="215">
        <f t="shared" si="77"/>
        <v>2.0295379315798883</v>
      </c>
      <c r="BL61" s="215">
        <f t="shared" si="77"/>
        <v>1.9574651289381588</v>
      </c>
      <c r="BM61" s="215">
        <f t="shared" si="77"/>
        <v>1.8345160488911252</v>
      </c>
      <c r="BN61" s="215">
        <f aca="true" t="shared" si="78" ref="BN61:BS61">BN60/BN$2</f>
        <v>1.762443246249395</v>
      </c>
      <c r="BO61" s="215">
        <f t="shared" si="78"/>
        <v>1.7197319725725837</v>
      </c>
      <c r="BP61" s="215">
        <f t="shared" si="78"/>
        <v>1.6400813967816594</v>
      </c>
      <c r="BQ61" s="215">
        <f t="shared" si="78"/>
        <v>1.5873872032567762</v>
      </c>
      <c r="BR61" s="215">
        <f t="shared" si="78"/>
        <v>1.5346930097318925</v>
      </c>
      <c r="BS61" s="295">
        <f t="shared" si="78"/>
        <v>1.4681017972168542</v>
      </c>
      <c r="BT61" s="1"/>
    </row>
    <row r="62" spans="1:71" s="183" customFormat="1" ht="30" customHeight="1" thickBot="1">
      <c r="A62" s="221" t="s">
        <v>95</v>
      </c>
      <c r="B62" s="184">
        <v>13178.621031777948</v>
      </c>
      <c r="C62" s="184">
        <v>24097.181850686404</v>
      </c>
      <c r="D62" s="171">
        <v>23307.11924139847</v>
      </c>
      <c r="E62" s="171">
        <v>19389.14322174446</v>
      </c>
      <c r="F62" s="177">
        <v>16721.894404694875</v>
      </c>
      <c r="G62" s="173">
        <v>33058.3620106687</v>
      </c>
      <c r="H62" s="176">
        <v>32455.504449815435</v>
      </c>
      <c r="I62" s="176">
        <v>28284.43188656508</v>
      </c>
      <c r="J62" s="176">
        <v>25214.119069500968</v>
      </c>
      <c r="K62" s="176">
        <v>31757.44958005372</v>
      </c>
      <c r="L62" s="198">
        <v>27630.328473295325</v>
      </c>
      <c r="M62" s="176">
        <v>24560.015656231222</v>
      </c>
      <c r="N62" s="176">
        <v>24206.135458847304</v>
      </c>
      <c r="O62" s="176">
        <v>21135.822641783197</v>
      </c>
      <c r="P62" s="178">
        <v>18065.509824719087</v>
      </c>
      <c r="Q62" s="173">
        <v>44302.004820605354</v>
      </c>
      <c r="R62" s="176">
        <v>43692.10278657821</v>
      </c>
      <c r="S62" s="176">
        <v>40503.1900522537</v>
      </c>
      <c r="T62" s="176">
        <v>37659.11774160728</v>
      </c>
      <c r="U62" s="176">
        <v>43082.200752551056</v>
      </c>
      <c r="V62" s="176">
        <v>39893.288018226565</v>
      </c>
      <c r="W62" s="176">
        <v>37049.215707580144</v>
      </c>
      <c r="X62" s="176">
        <v>36704.37528390206</v>
      </c>
      <c r="Y62" s="176">
        <v>33860.302973255646</v>
      </c>
      <c r="Z62" s="176">
        <v>31460.828597491993</v>
      </c>
      <c r="AA62" s="176">
        <v>42472.2987185239</v>
      </c>
      <c r="AB62" s="176">
        <v>39283.3859841994</v>
      </c>
      <c r="AC62" s="176">
        <v>36439.31367355299</v>
      </c>
      <c r="AD62" s="176">
        <v>36094.47324987491</v>
      </c>
      <c r="AE62" s="176">
        <v>33250.40093922849</v>
      </c>
      <c r="AF62" s="176">
        <v>30622.741506854214</v>
      </c>
      <c r="AG62" s="176">
        <v>32905.56051555041</v>
      </c>
      <c r="AH62" s="176">
        <v>29296.157623899868</v>
      </c>
      <c r="AI62" s="176">
        <v>26252.459373034242</v>
      </c>
      <c r="AJ62" s="178">
        <v>24201.848045923867</v>
      </c>
      <c r="AK62" s="180">
        <v>20955.413580327655</v>
      </c>
      <c r="AL62" s="176">
        <v>31006.55591864181</v>
      </c>
      <c r="AM62" s="176">
        <v>30403.698357788548</v>
      </c>
      <c r="AN62" s="176">
        <v>26938.848753054328</v>
      </c>
      <c r="AO62" s="178">
        <v>24193.491074571357</v>
      </c>
      <c r="AP62" s="173">
        <v>38831.87015714988</v>
      </c>
      <c r="AQ62" s="176">
        <v>38221.96812312274</v>
      </c>
      <c r="AR62" s="176">
        <v>35033.055388798246</v>
      </c>
      <c r="AS62" s="176">
        <v>32809.5389928254</v>
      </c>
      <c r="AT62" s="176">
        <v>37612.06608909559</v>
      </c>
      <c r="AU62" s="198">
        <v>34423.1533547711</v>
      </c>
      <c r="AV62" s="176">
        <v>32199.636958798234</v>
      </c>
      <c r="AW62" s="176">
        <v>31193.619189108475</v>
      </c>
      <c r="AX62" s="176">
        <v>28107.786769014507</v>
      </c>
      <c r="AY62" s="178">
        <v>25021.954348920524</v>
      </c>
      <c r="AZ62" s="173">
        <v>49866.67010994368</v>
      </c>
      <c r="BA62" s="176">
        <v>49249.723602742655</v>
      </c>
      <c r="BB62" s="176">
        <v>46027.82211599411</v>
      </c>
      <c r="BC62" s="176">
        <v>43169.446088476325</v>
      </c>
      <c r="BD62" s="176">
        <v>48632.77709554161</v>
      </c>
      <c r="BE62" s="176">
        <v>45410.87560879307</v>
      </c>
      <c r="BF62" s="176">
        <v>42552.49958127529</v>
      </c>
      <c r="BG62" s="176">
        <v>42188.97412204452</v>
      </c>
      <c r="BH62" s="176">
        <v>39330.59809452675</v>
      </c>
      <c r="BI62" s="176">
        <v>37092.77798168252</v>
      </c>
      <c r="BJ62" s="176">
        <v>48015.83058834058</v>
      </c>
      <c r="BK62" s="176">
        <v>44793.92910159204</v>
      </c>
      <c r="BL62" s="176">
        <v>41935.553074074254</v>
      </c>
      <c r="BM62" s="176">
        <v>41572.027614843486</v>
      </c>
      <c r="BN62" s="176">
        <v>38713.65158732571</v>
      </c>
      <c r="BO62" s="176">
        <v>36475.83147448151</v>
      </c>
      <c r="BP62" s="176">
        <v>38350.12612809495</v>
      </c>
      <c r="BQ62" s="176">
        <v>35491.750100577156</v>
      </c>
      <c r="BR62" s="176">
        <v>33253.929987732954</v>
      </c>
      <c r="BS62" s="179">
        <v>30607.935669259976</v>
      </c>
    </row>
    <row r="63" spans="1:72" s="2" customFormat="1" ht="22.5" customHeight="1" thickBot="1">
      <c r="A63" s="216" t="s">
        <v>51</v>
      </c>
      <c r="B63" s="257">
        <f aca="true" t="shared" si="79" ref="B63:AG63">B62/B$2</f>
        <v>1.4302822912717548</v>
      </c>
      <c r="C63" s="257">
        <f t="shared" si="79"/>
        <v>1.9740461907664786</v>
      </c>
      <c r="D63" s="215">
        <f t="shared" si="79"/>
        <v>1.9093240961250488</v>
      </c>
      <c r="E63" s="215">
        <f t="shared" si="79"/>
        <v>1.5883626789337641</v>
      </c>
      <c r="F63" s="215">
        <f t="shared" si="79"/>
        <v>1.369861096477011</v>
      </c>
      <c r="G63" s="257">
        <f t="shared" si="79"/>
        <v>2.3167959920575165</v>
      </c>
      <c r="H63" s="215">
        <f t="shared" si="79"/>
        <v>2.2745465309282666</v>
      </c>
      <c r="I63" s="215">
        <f t="shared" si="79"/>
        <v>1.9822294405049463</v>
      </c>
      <c r="J63" s="215">
        <f t="shared" si="79"/>
        <v>1.767055790139531</v>
      </c>
      <c r="K63" s="215">
        <f t="shared" si="79"/>
        <v>2.2256254523830483</v>
      </c>
      <c r="L63" s="215">
        <f t="shared" si="79"/>
        <v>1.936388567754946</v>
      </c>
      <c r="M63" s="215">
        <f t="shared" si="79"/>
        <v>1.7212149173895313</v>
      </c>
      <c r="N63" s="215">
        <f t="shared" si="79"/>
        <v>1.6964142868349081</v>
      </c>
      <c r="O63" s="215">
        <f t="shared" si="79"/>
        <v>1.4812406364694932</v>
      </c>
      <c r="P63" s="215">
        <f t="shared" si="79"/>
        <v>1.2660669861040779</v>
      </c>
      <c r="Q63" s="257">
        <f t="shared" si="79"/>
        <v>2.4582180013652954</v>
      </c>
      <c r="R63" s="215">
        <f t="shared" si="79"/>
        <v>2.424375917577306</v>
      </c>
      <c r="S63" s="215">
        <f t="shared" si="79"/>
        <v>2.247430365789241</v>
      </c>
      <c r="T63" s="215">
        <f t="shared" si="79"/>
        <v>2.0896192288096374</v>
      </c>
      <c r="U63" s="215">
        <f t="shared" si="79"/>
        <v>2.3905338337893163</v>
      </c>
      <c r="V63" s="215">
        <f t="shared" si="79"/>
        <v>2.2135882820012522</v>
      </c>
      <c r="W63" s="215">
        <f t="shared" si="79"/>
        <v>2.0557771450216484</v>
      </c>
      <c r="X63" s="215">
        <f t="shared" si="79"/>
        <v>2.0366427302131873</v>
      </c>
      <c r="Y63" s="215">
        <f t="shared" si="79"/>
        <v>1.8788315932335837</v>
      </c>
      <c r="Z63" s="215">
        <f t="shared" si="79"/>
        <v>1.7456901896288977</v>
      </c>
      <c r="AA63" s="215">
        <f t="shared" si="79"/>
        <v>2.3566917500013265</v>
      </c>
      <c r="AB63" s="215">
        <f t="shared" si="79"/>
        <v>2.1797461982132615</v>
      </c>
      <c r="AC63" s="215">
        <f t="shared" si="79"/>
        <v>2.021935061233658</v>
      </c>
      <c r="AD63" s="215">
        <f t="shared" si="79"/>
        <v>2.0028006464251975</v>
      </c>
      <c r="AE63" s="215">
        <f t="shared" si="79"/>
        <v>1.844989509445594</v>
      </c>
      <c r="AF63" s="215">
        <f t="shared" si="79"/>
        <v>1.699186633384431</v>
      </c>
      <c r="AG63" s="215">
        <f t="shared" si="79"/>
        <v>1.8258550946371328</v>
      </c>
      <c r="AH63" s="215">
        <f aca="true" t="shared" si="80" ref="AH63:BM63">AH62/AH$2</f>
        <v>1.6255774954999371</v>
      </c>
      <c r="AI63" s="215">
        <f t="shared" si="80"/>
        <v>1.4566895668091355</v>
      </c>
      <c r="AJ63" s="215">
        <f t="shared" si="80"/>
        <v>1.3429057843704288</v>
      </c>
      <c r="AK63" s="286">
        <f t="shared" si="80"/>
        <v>1.7670472704551525</v>
      </c>
      <c r="AL63" s="215">
        <f t="shared" si="80"/>
        <v>2.1751354555343254</v>
      </c>
      <c r="AM63" s="215">
        <f t="shared" si="80"/>
        <v>2.1328445007217502</v>
      </c>
      <c r="AN63" s="215">
        <f t="shared" si="80"/>
        <v>1.8897824449704894</v>
      </c>
      <c r="AO63" s="215">
        <f t="shared" si="80"/>
        <v>1.6971933409029363</v>
      </c>
      <c r="AP63" s="257">
        <f t="shared" si="80"/>
        <v>2.1621308550751603</v>
      </c>
      <c r="AQ63" s="215">
        <f t="shared" si="80"/>
        <v>2.1281719444945844</v>
      </c>
      <c r="AR63" s="215">
        <f t="shared" si="80"/>
        <v>1.9506155561691674</v>
      </c>
      <c r="AS63" s="215">
        <f t="shared" si="80"/>
        <v>1.826811747930145</v>
      </c>
      <c r="AT63" s="215">
        <f t="shared" si="80"/>
        <v>2.0942130339140084</v>
      </c>
      <c r="AU63" s="215">
        <f t="shared" si="80"/>
        <v>1.9166566455885914</v>
      </c>
      <c r="AV63" s="215">
        <f t="shared" si="80"/>
        <v>1.7928528373495676</v>
      </c>
      <c r="AW63" s="215">
        <f t="shared" si="80"/>
        <v>1.736838484916953</v>
      </c>
      <c r="AX63" s="215">
        <f t="shared" si="80"/>
        <v>1.5650215350230794</v>
      </c>
      <c r="AY63" s="215">
        <f t="shared" si="80"/>
        <v>1.3932045851292052</v>
      </c>
      <c r="AZ63" s="257">
        <f t="shared" si="80"/>
        <v>2.3594355386772503</v>
      </c>
      <c r="BA63" s="215">
        <f t="shared" si="80"/>
        <v>2.330244788395678</v>
      </c>
      <c r="BB63" s="215">
        <f t="shared" si="80"/>
        <v>2.1778009044709776</v>
      </c>
      <c r="BC63" s="215">
        <f t="shared" si="80"/>
        <v>2.0425571842193673</v>
      </c>
      <c r="BD63" s="215">
        <f t="shared" si="80"/>
        <v>2.3010540381141054</v>
      </c>
      <c r="BE63" s="215">
        <f t="shared" si="80"/>
        <v>2.1486101541894045</v>
      </c>
      <c r="BF63" s="215">
        <f t="shared" si="80"/>
        <v>2.0133664339377946</v>
      </c>
      <c r="BG63" s="215">
        <f t="shared" si="80"/>
        <v>1.996166270264704</v>
      </c>
      <c r="BH63" s="215">
        <f t="shared" si="80"/>
        <v>1.8609225500130944</v>
      </c>
      <c r="BI63" s="215">
        <f t="shared" si="80"/>
        <v>1.7550403587264027</v>
      </c>
      <c r="BJ63" s="215">
        <f t="shared" si="80"/>
        <v>2.2718632878325327</v>
      </c>
      <c r="BK63" s="215">
        <f t="shared" si="80"/>
        <v>2.1194194039078322</v>
      </c>
      <c r="BL63" s="215">
        <f t="shared" si="80"/>
        <v>1.984175683656222</v>
      </c>
      <c r="BM63" s="215">
        <f t="shared" si="80"/>
        <v>1.9669755199831316</v>
      </c>
      <c r="BN63" s="215">
        <f aca="true" t="shared" si="81" ref="BN63:BS63">BN62/BN$2</f>
        <v>1.8317317997315217</v>
      </c>
      <c r="BO63" s="215">
        <f t="shared" si="81"/>
        <v>1.7258496084448312</v>
      </c>
      <c r="BP63" s="215">
        <f t="shared" si="81"/>
        <v>1.8145316360584314</v>
      </c>
      <c r="BQ63" s="215">
        <f t="shared" si="81"/>
        <v>1.6792879158068208</v>
      </c>
      <c r="BR63" s="215">
        <f t="shared" si="81"/>
        <v>1.5734057245201303</v>
      </c>
      <c r="BS63" s="295">
        <f t="shared" si="81"/>
        <v>1.4482108194587167</v>
      </c>
      <c r="BT63" s="1"/>
    </row>
    <row r="64" spans="1:71" s="183" customFormat="1" ht="30.75" customHeight="1" thickBot="1">
      <c r="A64" s="221" t="s">
        <v>96</v>
      </c>
      <c r="B64" s="184">
        <v>13808.026068823117</v>
      </c>
      <c r="C64" s="184">
        <v>24343.210920438196</v>
      </c>
      <c r="D64" s="171">
        <v>23206.362522802876</v>
      </c>
      <c r="E64" s="171">
        <v>19063.623863093</v>
      </c>
      <c r="F64" s="177">
        <v>16965.692600586157</v>
      </c>
      <c r="G64" s="173">
        <v>33256.23492636479</v>
      </c>
      <c r="H64" s="176">
        <v>32378.23332632755</v>
      </c>
      <c r="I64" s="176">
        <v>27938.60377320012</v>
      </c>
      <c r="J64" s="176">
        <v>25426.87573663902</v>
      </c>
      <c r="K64" s="176">
        <v>31273.183940816423</v>
      </c>
      <c r="L64" s="198">
        <v>26985.967726589377</v>
      </c>
      <c r="M64" s="176">
        <v>24474.23969002828</v>
      </c>
      <c r="N64" s="176">
        <v>23299.786147125207</v>
      </c>
      <c r="O64" s="176">
        <v>20788.058110564118</v>
      </c>
      <c r="P64" s="178">
        <v>18276.330074003035</v>
      </c>
      <c r="Q64" s="173">
        <v>44640.741224581005</v>
      </c>
      <c r="R64" s="176">
        <v>43755.693243160444</v>
      </c>
      <c r="S64" s="176">
        <v>40325.30855020633</v>
      </c>
      <c r="T64" s="176">
        <v>37996.054717931744</v>
      </c>
      <c r="U64" s="176">
        <v>42870.64526173989</v>
      </c>
      <c r="V64" s="176">
        <v>39440.26056878578</v>
      </c>
      <c r="W64" s="176">
        <v>37111.00673651119</v>
      </c>
      <c r="X64" s="176">
        <v>36009.875875831676</v>
      </c>
      <c r="Y64" s="176">
        <v>33680.62204355708</v>
      </c>
      <c r="Z64" s="176">
        <v>31921.35248077278</v>
      </c>
      <c r="AA64" s="176">
        <v>41985.59728031933</v>
      </c>
      <c r="AB64" s="176">
        <v>38555.212587365226</v>
      </c>
      <c r="AC64" s="176">
        <v>36225.95875509063</v>
      </c>
      <c r="AD64" s="176">
        <v>35124.82789441112</v>
      </c>
      <c r="AE64" s="176">
        <v>32795.574062136526</v>
      </c>
      <c r="AF64" s="176">
        <v>30705.17800283923</v>
      </c>
      <c r="AG64" s="176">
        <v>31540.05652216557</v>
      </c>
      <c r="AH64" s="176">
        <v>28518.42241439438</v>
      </c>
      <c r="AI64" s="176">
        <v>26116.811486944345</v>
      </c>
      <c r="AJ64" s="178">
        <v>24469.53474522676</v>
      </c>
      <c r="AK64" s="180">
        <v>21372.64106629576</v>
      </c>
      <c r="AL64" s="176">
        <v>31203.57974714675</v>
      </c>
      <c r="AM64" s="176">
        <v>30325.57814710951</v>
      </c>
      <c r="AN64" s="176">
        <v>26622.280998515896</v>
      </c>
      <c r="AO64" s="178">
        <v>24439.568081350513</v>
      </c>
      <c r="AP64" s="173">
        <v>39031.50924381158</v>
      </c>
      <c r="AQ64" s="176">
        <v>38146.461262391014</v>
      </c>
      <c r="AR64" s="176">
        <v>34716.076569436904</v>
      </c>
      <c r="AS64" s="176">
        <v>33007.378651835876</v>
      </c>
      <c r="AT64" s="176">
        <v>37261.41328097045</v>
      </c>
      <c r="AU64" s="198">
        <v>33831.02858801636</v>
      </c>
      <c r="AV64" s="176">
        <v>32122.330670415322</v>
      </c>
      <c r="AW64" s="176">
        <v>30289.162649502945</v>
      </c>
      <c r="AX64" s="176">
        <v>27761.9108059563</v>
      </c>
      <c r="AY64" s="178">
        <v>25234.658962409667</v>
      </c>
      <c r="AZ64" s="173">
        <v>50207.11611345636</v>
      </c>
      <c r="BA64" s="176">
        <v>49315.02175065248</v>
      </c>
      <c r="BB64" s="176">
        <v>45851.639369269156</v>
      </c>
      <c r="BC64" s="176">
        <v>43508.0779455272</v>
      </c>
      <c r="BD64" s="176">
        <v>48422.9273878486</v>
      </c>
      <c r="BE64" s="176">
        <v>44959.545006465276</v>
      </c>
      <c r="BF64" s="176">
        <v>42615.98358272333</v>
      </c>
      <c r="BG64" s="176">
        <v>41496.162625081946</v>
      </c>
      <c r="BH64" s="176">
        <v>39152.60120134</v>
      </c>
      <c r="BI64" s="176">
        <v>37429.59569227161</v>
      </c>
      <c r="BJ64" s="176">
        <v>47530.833025044725</v>
      </c>
      <c r="BK64" s="176">
        <v>44067.450643661396</v>
      </c>
      <c r="BL64" s="176">
        <v>41723.88921991944</v>
      </c>
      <c r="BM64" s="176">
        <v>40604.06826227806</v>
      </c>
      <c r="BN64" s="176">
        <v>38260.50683853612</v>
      </c>
      <c r="BO64" s="176">
        <v>36537.501329467734</v>
      </c>
      <c r="BP64" s="176">
        <v>37140.685880894736</v>
      </c>
      <c r="BQ64" s="176">
        <v>34927.44119923424</v>
      </c>
      <c r="BR64" s="176">
        <v>33139.27731912513</v>
      </c>
      <c r="BS64" s="179">
        <v>31068.275439827477</v>
      </c>
    </row>
    <row r="65" spans="1:72" s="2" customFormat="1" ht="25.5" customHeight="1" thickBot="1">
      <c r="A65" s="216" t="s">
        <v>51</v>
      </c>
      <c r="B65" s="257">
        <f aca="true" t="shared" si="82" ref="B65:AG65">B64/B$2</f>
        <v>1.4985919328004251</v>
      </c>
      <c r="C65" s="257">
        <f t="shared" si="82"/>
        <v>1.994200943756713</v>
      </c>
      <c r="D65" s="215">
        <f t="shared" si="82"/>
        <v>1.9010700846074282</v>
      </c>
      <c r="E65" s="215">
        <f t="shared" si="82"/>
        <v>1.5616960648065044</v>
      </c>
      <c r="F65" s="215">
        <f t="shared" si="82"/>
        <v>1.3898330958127432</v>
      </c>
      <c r="G65" s="257">
        <f t="shared" si="82"/>
        <v>2.330663320931025</v>
      </c>
      <c r="H65" s="215">
        <f t="shared" si="82"/>
        <v>2.269131216366077</v>
      </c>
      <c r="I65" s="215">
        <f t="shared" si="82"/>
        <v>1.95799311606981</v>
      </c>
      <c r="J65" s="215">
        <f t="shared" si="82"/>
        <v>1.781966202021096</v>
      </c>
      <c r="K65" s="215">
        <f t="shared" si="82"/>
        <v>2.191687149822442</v>
      </c>
      <c r="L65" s="215">
        <f t="shared" si="82"/>
        <v>1.8912304805234688</v>
      </c>
      <c r="M65" s="215">
        <f t="shared" si="82"/>
        <v>1.7152035664747551</v>
      </c>
      <c r="N65" s="215">
        <f t="shared" si="82"/>
        <v>1.6328955180548888</v>
      </c>
      <c r="O65" s="215">
        <f t="shared" si="82"/>
        <v>1.4568686040061756</v>
      </c>
      <c r="P65" s="215">
        <f t="shared" si="82"/>
        <v>1.2808416899574626</v>
      </c>
      <c r="Q65" s="257">
        <f t="shared" si="82"/>
        <v>2.4770137179325826</v>
      </c>
      <c r="R65" s="215">
        <f t="shared" si="82"/>
        <v>2.42790440812121</v>
      </c>
      <c r="S65" s="215">
        <f t="shared" si="82"/>
        <v>2.2375601237491027</v>
      </c>
      <c r="T65" s="215">
        <f t="shared" si="82"/>
        <v>2.1083150992082866</v>
      </c>
      <c r="U65" s="215">
        <f t="shared" si="82"/>
        <v>2.3787950983098374</v>
      </c>
      <c r="V65" s="215">
        <f t="shared" si="82"/>
        <v>2.1884508139377306</v>
      </c>
      <c r="W65" s="215">
        <f t="shared" si="82"/>
        <v>2.0592057893969145</v>
      </c>
      <c r="X65" s="215">
        <f t="shared" si="82"/>
        <v>1.998106529565624</v>
      </c>
      <c r="Y65" s="215">
        <f t="shared" si="82"/>
        <v>1.8688615050248074</v>
      </c>
      <c r="Z65" s="215">
        <f t="shared" si="82"/>
        <v>1.771243617843346</v>
      </c>
      <c r="AA65" s="215">
        <f t="shared" si="82"/>
        <v>2.3296857884984647</v>
      </c>
      <c r="AB65" s="215">
        <f t="shared" si="82"/>
        <v>2.139341504126358</v>
      </c>
      <c r="AC65" s="215">
        <f t="shared" si="82"/>
        <v>2.0100964795855414</v>
      </c>
      <c r="AD65" s="215">
        <f t="shared" si="82"/>
        <v>1.9489972197542516</v>
      </c>
      <c r="AE65" s="215">
        <f t="shared" si="82"/>
        <v>1.819752195213435</v>
      </c>
      <c r="AF65" s="215">
        <f t="shared" si="82"/>
        <v>1.7037608480101671</v>
      </c>
      <c r="AG65" s="215">
        <f t="shared" si="82"/>
        <v>1.7500863678928849</v>
      </c>
      <c r="AH65" s="215">
        <f aca="true" t="shared" si="83" ref="AH65:BM65">AH64/AH$2</f>
        <v>1.5824227285758727</v>
      </c>
      <c r="AI65" s="215">
        <f t="shared" si="83"/>
        <v>1.449162772552677</v>
      </c>
      <c r="AJ65" s="215">
        <f t="shared" si="83"/>
        <v>1.3577591135959806</v>
      </c>
      <c r="AK65" s="286">
        <f t="shared" si="83"/>
        <v>1.8022296202290042</v>
      </c>
      <c r="AL65" s="215">
        <f t="shared" si="83"/>
        <v>2.1889568395052086</v>
      </c>
      <c r="AM65" s="215">
        <f t="shared" si="83"/>
        <v>2.1273643035502987</v>
      </c>
      <c r="AN65" s="215">
        <f t="shared" si="83"/>
        <v>1.8675749560516237</v>
      </c>
      <c r="AO65" s="215">
        <f t="shared" si="83"/>
        <v>1.7144558457629262</v>
      </c>
      <c r="AP65" s="257">
        <f t="shared" si="83"/>
        <v>2.1732466171387297</v>
      </c>
      <c r="AQ65" s="215">
        <f t="shared" si="83"/>
        <v>2.123967776302395</v>
      </c>
      <c r="AR65" s="215">
        <f t="shared" si="83"/>
        <v>1.9329664014163086</v>
      </c>
      <c r="AS65" s="215">
        <f t="shared" si="83"/>
        <v>1.8378273191445365</v>
      </c>
      <c r="AT65" s="215">
        <f t="shared" si="83"/>
        <v>2.0746889354660607</v>
      </c>
      <c r="AU65" s="215">
        <f t="shared" si="83"/>
        <v>1.8836875605799754</v>
      </c>
      <c r="AV65" s="215">
        <f t="shared" si="83"/>
        <v>1.7885484783082028</v>
      </c>
      <c r="AW65" s="215">
        <f t="shared" si="83"/>
        <v>1.6864789893932597</v>
      </c>
      <c r="AX65" s="215">
        <f t="shared" si="83"/>
        <v>1.5457634079040257</v>
      </c>
      <c r="AY65" s="215">
        <f t="shared" si="83"/>
        <v>1.405047826414792</v>
      </c>
      <c r="AZ65" s="257">
        <f t="shared" si="83"/>
        <v>2.3755437006603435</v>
      </c>
      <c r="BA65" s="215">
        <f t="shared" si="83"/>
        <v>2.333334362462857</v>
      </c>
      <c r="BB65" s="215">
        <f t="shared" si="83"/>
        <v>2.169464838858252</v>
      </c>
      <c r="BC65" s="215">
        <f t="shared" si="83"/>
        <v>2.0585795100793565</v>
      </c>
      <c r="BD65" s="215">
        <f t="shared" si="83"/>
        <v>2.2911250242653702</v>
      </c>
      <c r="BE65" s="215">
        <f t="shared" si="83"/>
        <v>2.127255500660765</v>
      </c>
      <c r="BF65" s="215">
        <f t="shared" si="83"/>
        <v>2.0163701718818703</v>
      </c>
      <c r="BG65" s="215">
        <f t="shared" si="83"/>
        <v>1.9633859770561601</v>
      </c>
      <c r="BH65" s="215">
        <f t="shared" si="83"/>
        <v>1.8525006482772655</v>
      </c>
      <c r="BI65" s="215">
        <f t="shared" si="83"/>
        <v>1.7709768484632886</v>
      </c>
      <c r="BJ65" s="215">
        <f t="shared" si="83"/>
        <v>2.248915686067884</v>
      </c>
      <c r="BK65" s="215">
        <f t="shared" si="83"/>
        <v>2.0850461624632786</v>
      </c>
      <c r="BL65" s="215">
        <f t="shared" si="83"/>
        <v>1.9741608336843832</v>
      </c>
      <c r="BM65" s="215">
        <f t="shared" si="83"/>
        <v>1.9211766388586733</v>
      </c>
      <c r="BN65" s="215">
        <f aca="true" t="shared" si="84" ref="BN65:BS65">BN64/BN$2</f>
        <v>1.8102913100797786</v>
      </c>
      <c r="BO65" s="215">
        <f t="shared" si="84"/>
        <v>1.7287675102658024</v>
      </c>
      <c r="BP65" s="215">
        <f t="shared" si="84"/>
        <v>1.7573071152540685</v>
      </c>
      <c r="BQ65" s="215">
        <f t="shared" si="84"/>
        <v>1.6525877075578066</v>
      </c>
      <c r="BR65" s="215">
        <f t="shared" si="84"/>
        <v>1.567980947202514</v>
      </c>
      <c r="BS65" s="295">
        <f t="shared" si="84"/>
        <v>1.469991740706292</v>
      </c>
      <c r="BT65" s="1"/>
    </row>
    <row r="66" spans="1:71" s="183" customFormat="1" ht="31.5" customHeight="1" thickBot="1">
      <c r="A66" s="221" t="s">
        <v>97</v>
      </c>
      <c r="B66" s="184">
        <v>13160.218412291235</v>
      </c>
      <c r="C66" s="184">
        <v>24876.424786511052</v>
      </c>
      <c r="D66" s="171">
        <v>23132.441875141973</v>
      </c>
      <c r="E66" s="171">
        <v>19316.427909879054</v>
      </c>
      <c r="F66" s="177">
        <v>16542.486310690947</v>
      </c>
      <c r="G66" s="173">
        <v>34439.32283395526</v>
      </c>
      <c r="H66" s="176">
        <v>33079.61416335771</v>
      </c>
      <c r="I66" s="176">
        <v>29198.5628768115</v>
      </c>
      <c r="J66" s="176">
        <v>26023.215454705256</v>
      </c>
      <c r="K66" s="176">
        <v>31575.045121069437</v>
      </c>
      <c r="L66" s="198">
        <v>27558.754925866167</v>
      </c>
      <c r="M66" s="176">
        <v>24411.885710122584</v>
      </c>
      <c r="N66" s="176">
        <v>24207.01343056528</v>
      </c>
      <c r="O66" s="176">
        <v>21060.144214821703</v>
      </c>
      <c r="P66" s="178">
        <v>17913.27499907812</v>
      </c>
      <c r="Q66" s="173">
        <v>46722.38635377757</v>
      </c>
      <c r="R66" s="176">
        <v>45355.628757517465</v>
      </c>
      <c r="S66" s="176">
        <v>42233.470464046215</v>
      </c>
      <c r="T66" s="176">
        <v>39318.83053915469</v>
      </c>
      <c r="U66" s="176">
        <v>43988.87116125734</v>
      </c>
      <c r="V66" s="176">
        <v>40866.71286778611</v>
      </c>
      <c r="W66" s="176">
        <v>37952.07294289457</v>
      </c>
      <c r="X66" s="176">
        <v>37744.55457431487</v>
      </c>
      <c r="Y66" s="176">
        <v>34829.91464942333</v>
      </c>
      <c r="Z66" s="176">
        <v>32535.830639205364</v>
      </c>
      <c r="AA66" s="176">
        <v>42622.11356499721</v>
      </c>
      <c r="AB66" s="176">
        <v>39499.95527152598</v>
      </c>
      <c r="AC66" s="176">
        <v>36585.31534663446</v>
      </c>
      <c r="AD66" s="176">
        <v>36377.79697805475</v>
      </c>
      <c r="AE66" s="176">
        <v>33463.15705316322</v>
      </c>
      <c r="AF66" s="176">
        <v>30818.12755146234</v>
      </c>
      <c r="AG66" s="176">
        <v>33255.63868458352</v>
      </c>
      <c r="AH66" s="176">
        <v>29680.242566391455</v>
      </c>
      <c r="AI66" s="176">
        <v>26485.227498166903</v>
      </c>
      <c r="AJ66" s="178">
        <v>24319.026990334045</v>
      </c>
      <c r="AK66" s="180">
        <v>20727.981436899212</v>
      </c>
      <c r="AL66" s="176">
        <v>31629.06546737699</v>
      </c>
      <c r="AM66" s="176">
        <v>30269.356796779448</v>
      </c>
      <c r="AN66" s="176">
        <v>26853.689050527784</v>
      </c>
      <c r="AO66" s="178">
        <v>24019.400205972463</v>
      </c>
      <c r="AP66" s="173">
        <v>40216.95204602284</v>
      </c>
      <c r="AQ66" s="176">
        <v>38850.19444976271</v>
      </c>
      <c r="AR66" s="176">
        <v>35728.036156291484</v>
      </c>
      <c r="AS66" s="176">
        <v>33433.95214607351</v>
      </c>
      <c r="AT66" s="176">
        <v>37483.4368535026</v>
      </c>
      <c r="AU66" s="198">
        <v>34361.278560031365</v>
      </c>
      <c r="AV66" s="176">
        <v>32052.26680454905</v>
      </c>
      <c r="AW66" s="176">
        <v>31198.913629098417</v>
      </c>
      <c r="AX66" s="176">
        <v>28036.515001095046</v>
      </c>
      <c r="AY66" s="178">
        <v>24874.11637309169</v>
      </c>
      <c r="AZ66" s="173">
        <v>52291.04070870229</v>
      </c>
      <c r="BA66" s="176">
        <v>50917.234186779606</v>
      </c>
      <c r="BB66" s="176">
        <v>47762.06629020559</v>
      </c>
      <c r="BC66" s="176">
        <v>44833.113607718704</v>
      </c>
      <c r="BD66" s="176">
        <v>49543.42766485691</v>
      </c>
      <c r="BE66" s="176">
        <v>46388.2597682829</v>
      </c>
      <c r="BF66" s="176">
        <v>43459.30708579603</v>
      </c>
      <c r="BG66" s="176">
        <v>43233.09187170888</v>
      </c>
      <c r="BH66" s="176">
        <v>40304.13918922202</v>
      </c>
      <c r="BI66" s="176">
        <v>37995.74242140869</v>
      </c>
      <c r="BJ66" s="176">
        <v>48169.62114293423</v>
      </c>
      <c r="BK66" s="176">
        <v>45014.45324636021</v>
      </c>
      <c r="BL66" s="176">
        <v>42085.50056387333</v>
      </c>
      <c r="BM66" s="176">
        <v>41859.28534978617</v>
      </c>
      <c r="BN66" s="176">
        <v>38930.33266729931</v>
      </c>
      <c r="BO66" s="176">
        <v>36621.935899486</v>
      </c>
      <c r="BP66" s="176">
        <v>38704.11745321217</v>
      </c>
      <c r="BQ66" s="176">
        <v>35775.1647707253</v>
      </c>
      <c r="BR66" s="176">
        <v>33466.76800291198</v>
      </c>
      <c r="BS66" s="179">
        <v>30803.421833982626</v>
      </c>
    </row>
    <row r="67" spans="1:72" s="2" customFormat="1" ht="25.5" customHeight="1" thickBot="1">
      <c r="A67" s="216" t="s">
        <v>51</v>
      </c>
      <c r="B67" s="257">
        <f aca="true" t="shared" si="85" ref="B67:AG67">B66/B$2</f>
        <v>1.4282850458314775</v>
      </c>
      <c r="C67" s="257">
        <f t="shared" si="85"/>
        <v>2.0378819354887403</v>
      </c>
      <c r="D67" s="215">
        <f t="shared" si="85"/>
        <v>1.895014489648724</v>
      </c>
      <c r="E67" s="215">
        <f t="shared" si="85"/>
        <v>1.582405825336205</v>
      </c>
      <c r="F67" s="215">
        <f t="shared" si="85"/>
        <v>1.3551639477915087</v>
      </c>
      <c r="G67" s="257">
        <f t="shared" si="85"/>
        <v>2.4135764828618163</v>
      </c>
      <c r="H67" s="215">
        <f t="shared" si="85"/>
        <v>2.318285385335883</v>
      </c>
      <c r="I67" s="215">
        <f t="shared" si="85"/>
        <v>2.0462935648476765</v>
      </c>
      <c r="J67" s="215">
        <f t="shared" si="85"/>
        <v>1.8237588797186388</v>
      </c>
      <c r="K67" s="215">
        <f t="shared" si="85"/>
        <v>2.2128421838299417</v>
      </c>
      <c r="L67" s="215">
        <f t="shared" si="85"/>
        <v>1.9313725506949448</v>
      </c>
      <c r="M67" s="215">
        <f t="shared" si="85"/>
        <v>1.7108336751084579</v>
      </c>
      <c r="N67" s="215">
        <f t="shared" si="85"/>
        <v>1.6964758168452785</v>
      </c>
      <c r="O67" s="215">
        <f t="shared" si="85"/>
        <v>1.475936941258792</v>
      </c>
      <c r="P67" s="215">
        <f t="shared" si="85"/>
        <v>1.255398065672305</v>
      </c>
      <c r="Q67" s="257">
        <f t="shared" si="85"/>
        <v>2.5925194958260773</v>
      </c>
      <c r="R67" s="215">
        <f t="shared" si="85"/>
        <v>2.516681209494921</v>
      </c>
      <c r="S67" s="215">
        <f t="shared" si="85"/>
        <v>2.343439710578527</v>
      </c>
      <c r="T67" s="215">
        <f t="shared" si="85"/>
        <v>2.181712936364149</v>
      </c>
      <c r="U67" s="215">
        <f t="shared" si="85"/>
        <v>2.440842923163763</v>
      </c>
      <c r="V67" s="215">
        <f t="shared" si="85"/>
        <v>2.2676014242473705</v>
      </c>
      <c r="W67" s="215">
        <f t="shared" si="85"/>
        <v>2.1058746500329915</v>
      </c>
      <c r="X67" s="215">
        <f t="shared" si="85"/>
        <v>2.094359925330977</v>
      </c>
      <c r="Y67" s="215">
        <f t="shared" si="85"/>
        <v>1.932633151116598</v>
      </c>
      <c r="Z67" s="215">
        <f t="shared" si="85"/>
        <v>1.805339620419785</v>
      </c>
      <c r="AA67" s="215">
        <f t="shared" si="85"/>
        <v>2.365004636832605</v>
      </c>
      <c r="AB67" s="215">
        <f t="shared" si="85"/>
        <v>2.191763137916212</v>
      </c>
      <c r="AC67" s="215">
        <f t="shared" si="85"/>
        <v>2.0300363637018344</v>
      </c>
      <c r="AD67" s="215">
        <f t="shared" si="85"/>
        <v>2.0185216389998195</v>
      </c>
      <c r="AE67" s="215">
        <f t="shared" si="85"/>
        <v>1.8567948647854409</v>
      </c>
      <c r="AF67" s="215">
        <f t="shared" si="85"/>
        <v>1.710028162882163</v>
      </c>
      <c r="AG67" s="215">
        <f t="shared" si="85"/>
        <v>1.8452801400834271</v>
      </c>
      <c r="AH67" s="215">
        <f aca="true" t="shared" si="86" ref="AH67:BM67">AH66/AH$2</f>
        <v>1.6468894998552577</v>
      </c>
      <c r="AI67" s="215">
        <f t="shared" si="86"/>
        <v>1.469605343367379</v>
      </c>
      <c r="AJ67" s="215">
        <f t="shared" si="86"/>
        <v>1.349407778844415</v>
      </c>
      <c r="AK67" s="286">
        <f t="shared" si="86"/>
        <v>1.7478692500969064</v>
      </c>
      <c r="AL67" s="215">
        <f t="shared" si="86"/>
        <v>2.2188050134954045</v>
      </c>
      <c r="AM67" s="215">
        <f t="shared" si="86"/>
        <v>2.1234203294829497</v>
      </c>
      <c r="AN67" s="215">
        <f t="shared" si="86"/>
        <v>1.8838084216434783</v>
      </c>
      <c r="AO67" s="215">
        <f t="shared" si="86"/>
        <v>1.6849807229724632</v>
      </c>
      <c r="AP67" s="257">
        <f t="shared" si="86"/>
        <v>2.2392512275068395</v>
      </c>
      <c r="AQ67" s="215">
        <f t="shared" si="86"/>
        <v>2.1631511386282134</v>
      </c>
      <c r="AR67" s="215">
        <f t="shared" si="86"/>
        <v>1.989311589993958</v>
      </c>
      <c r="AS67" s="215">
        <f t="shared" si="86"/>
        <v>1.861578627286944</v>
      </c>
      <c r="AT67" s="215">
        <f t="shared" si="86"/>
        <v>2.087051049749588</v>
      </c>
      <c r="AU67" s="215">
        <f t="shared" si="86"/>
        <v>1.9132115011153321</v>
      </c>
      <c r="AV67" s="215">
        <f t="shared" si="86"/>
        <v>1.784647372190927</v>
      </c>
      <c r="AW67" s="215">
        <f t="shared" si="86"/>
        <v>1.7371332755622726</v>
      </c>
      <c r="AX67" s="215">
        <f t="shared" si="86"/>
        <v>1.5610531737803477</v>
      </c>
      <c r="AY67" s="215">
        <f t="shared" si="86"/>
        <v>1.3849730719984237</v>
      </c>
      <c r="AZ67" s="257">
        <f t="shared" si="86"/>
        <v>2.4741443439177804</v>
      </c>
      <c r="BA67" s="215">
        <f t="shared" si="86"/>
        <v>2.4091428524617746</v>
      </c>
      <c r="BB67" s="215">
        <f t="shared" si="86"/>
        <v>2.259856460383515</v>
      </c>
      <c r="BC67" s="215">
        <f t="shared" si="86"/>
        <v>2.1212734141338396</v>
      </c>
      <c r="BD67" s="215">
        <f t="shared" si="86"/>
        <v>2.344141361005768</v>
      </c>
      <c r="BE67" s="215">
        <f t="shared" si="86"/>
        <v>2.1948549689275088</v>
      </c>
      <c r="BF67" s="215">
        <f t="shared" si="86"/>
        <v>2.0562719226778343</v>
      </c>
      <c r="BG67" s="215">
        <f t="shared" si="86"/>
        <v>2.045568576849249</v>
      </c>
      <c r="BH67" s="215">
        <f t="shared" si="86"/>
        <v>1.906985530599575</v>
      </c>
      <c r="BI67" s="215">
        <f t="shared" si="86"/>
        <v>1.7977640133148187</v>
      </c>
      <c r="BJ67" s="215">
        <f t="shared" si="86"/>
        <v>2.2791398695497627</v>
      </c>
      <c r="BK67" s="215">
        <f t="shared" si="86"/>
        <v>2.1298534774715026</v>
      </c>
      <c r="BL67" s="215">
        <f t="shared" si="86"/>
        <v>1.9912704312218277</v>
      </c>
      <c r="BM67" s="215">
        <f t="shared" si="86"/>
        <v>1.9805670853932422</v>
      </c>
      <c r="BN67" s="215">
        <f aca="true" t="shared" si="87" ref="BN67:BS67">BN66/BN$2</f>
        <v>1.8419840391435682</v>
      </c>
      <c r="BO67" s="215">
        <f t="shared" si="87"/>
        <v>1.7327625218588125</v>
      </c>
      <c r="BP67" s="215">
        <f t="shared" si="87"/>
        <v>1.8312806933149834</v>
      </c>
      <c r="BQ67" s="215">
        <f t="shared" si="87"/>
        <v>1.6926976470653088</v>
      </c>
      <c r="BR67" s="215">
        <f t="shared" si="87"/>
        <v>1.5834761297805526</v>
      </c>
      <c r="BS67" s="295">
        <f t="shared" si="87"/>
        <v>1.4574602239878223</v>
      </c>
      <c r="BT67" s="1"/>
    </row>
    <row r="68" spans="1:71" s="183" customFormat="1" ht="30" customHeight="1" thickBot="1">
      <c r="A68" s="221" t="s">
        <v>98</v>
      </c>
      <c r="B68" s="184">
        <v>14408.531397703</v>
      </c>
      <c r="C68" s="184">
        <v>27366.2011688086</v>
      </c>
      <c r="D68" s="171">
        <v>25687.225915904564</v>
      </c>
      <c r="E68" s="171">
        <v>20586.953496155504</v>
      </c>
      <c r="F68" s="177">
        <v>18061.379199424853</v>
      </c>
      <c r="G68" s="173">
        <v>37122.9776055338</v>
      </c>
      <c r="H68" s="176">
        <v>35814.84643978434</v>
      </c>
      <c r="I68" s="176">
        <v>31681.39919909965</v>
      </c>
      <c r="J68" s="176">
        <v>28737.686525616613</v>
      </c>
      <c r="K68" s="176">
        <v>34506.7152740349</v>
      </c>
      <c r="L68" s="198">
        <v>29883.851754247633</v>
      </c>
      <c r="M68" s="176">
        <v>26897.502733278365</v>
      </c>
      <c r="N68" s="176">
        <v>25216.089269835866</v>
      </c>
      <c r="O68" s="176">
        <v>22218.451643375494</v>
      </c>
      <c r="P68" s="178">
        <v>19220.814016915123</v>
      </c>
      <c r="Q68" s="173">
        <v>50540.746232014164</v>
      </c>
      <c r="R68" s="176">
        <v>49225.56614060214</v>
      </c>
      <c r="S68" s="176">
        <v>45175.01275986522</v>
      </c>
      <c r="T68" s="176">
        <v>42397.91284790194</v>
      </c>
      <c r="U68" s="176">
        <v>47910.386049190114</v>
      </c>
      <c r="V68" s="176">
        <v>43859.8326684532</v>
      </c>
      <c r="W68" s="176">
        <v>41082.73275648993</v>
      </c>
      <c r="X68" s="176">
        <v>39809.2792877163</v>
      </c>
      <c r="Y68" s="176">
        <v>37032.179375753</v>
      </c>
      <c r="Z68" s="176">
        <v>34875.63537846329</v>
      </c>
      <c r="AA68" s="176">
        <v>46595.20595777808</v>
      </c>
      <c r="AB68" s="176">
        <v>42544.652577041175</v>
      </c>
      <c r="AC68" s="176">
        <v>39767.55266507789</v>
      </c>
      <c r="AD68" s="176">
        <v>38494.09919630427</v>
      </c>
      <c r="AE68" s="176">
        <v>35716.999284340985</v>
      </c>
      <c r="AF68" s="176">
        <v>33560.45528705126</v>
      </c>
      <c r="AG68" s="176">
        <v>34443.545815567355</v>
      </c>
      <c r="AH68" s="176">
        <v>31501.584484700208</v>
      </c>
      <c r="AI68" s="176">
        <v>28538.20416509886</v>
      </c>
      <c r="AJ68" s="178">
        <v>25574.823845497507</v>
      </c>
      <c r="AK68" s="180">
        <v>22190.968593739548</v>
      </c>
      <c r="AL68" s="176">
        <v>33573.442669466196</v>
      </c>
      <c r="AM68" s="176">
        <v>32265.31150371675</v>
      </c>
      <c r="AN68" s="176">
        <v>28247.76772608262</v>
      </c>
      <c r="AO68" s="178">
        <v>25538.29309470638</v>
      </c>
      <c r="AP68" s="173">
        <v>42900.60681760138</v>
      </c>
      <c r="AQ68" s="176">
        <v>41585.42672618935</v>
      </c>
      <c r="AR68" s="176">
        <v>37534.87334545244</v>
      </c>
      <c r="AS68" s="176">
        <v>35378.32934816272</v>
      </c>
      <c r="AT68" s="176">
        <v>40270.24663477732</v>
      </c>
      <c r="AU68" s="198">
        <v>36219.693254040416</v>
      </c>
      <c r="AV68" s="176">
        <v>34063.149256750694</v>
      </c>
      <c r="AW68" s="176">
        <v>32184.9807168384</v>
      </c>
      <c r="AX68" s="176">
        <v>29228.97301491679</v>
      </c>
      <c r="AY68" s="178">
        <v>26265.59269531545</v>
      </c>
      <c r="AZ68" s="173">
        <v>56109.400586938864</v>
      </c>
      <c r="BA68" s="176">
        <v>54787.171569864295</v>
      </c>
      <c r="BB68" s="176">
        <v>50703.608586024595</v>
      </c>
      <c r="BC68" s="176">
        <v>47912.195916465964</v>
      </c>
      <c r="BD68" s="176">
        <v>53464.9425527897</v>
      </c>
      <c r="BE68" s="176">
        <v>49381.37956895</v>
      </c>
      <c r="BF68" s="176">
        <v>46589.966899391366</v>
      </c>
      <c r="BG68" s="176">
        <v>45297.81658511031</v>
      </c>
      <c r="BH68" s="176">
        <v>42506.40391555167</v>
      </c>
      <c r="BI68" s="176">
        <v>40335.5471606666</v>
      </c>
      <c r="BJ68" s="176">
        <v>52142.7135357151</v>
      </c>
      <c r="BK68" s="176">
        <v>48059.1505518754</v>
      </c>
      <c r="BL68" s="176">
        <v>45267.73788231677</v>
      </c>
      <c r="BM68" s="176">
        <v>43975.587568035706</v>
      </c>
      <c r="BN68" s="176">
        <v>41184.174898477075</v>
      </c>
      <c r="BO68" s="176">
        <v>39013.31814359202</v>
      </c>
      <c r="BP68" s="176">
        <v>39892.024584196035</v>
      </c>
      <c r="BQ68" s="176">
        <v>37100.6119146374</v>
      </c>
      <c r="BR68" s="176">
        <v>34929.75515975233</v>
      </c>
      <c r="BS68" s="179">
        <v>32758.89840486725</v>
      </c>
    </row>
    <row r="69" spans="1:72" s="2" customFormat="1" ht="25.5" customHeight="1" thickBot="1">
      <c r="A69" s="216" t="s">
        <v>51</v>
      </c>
      <c r="B69" s="257">
        <f aca="true" t="shared" si="88" ref="B69:AG69">B68/B$2</f>
        <v>1.5637650746367484</v>
      </c>
      <c r="C69" s="257">
        <f t="shared" si="88"/>
        <v>2.2418449388718438</v>
      </c>
      <c r="D69" s="215">
        <f t="shared" si="88"/>
        <v>2.104302934046413</v>
      </c>
      <c r="E69" s="215">
        <f t="shared" si="88"/>
        <v>1.6864875478131813</v>
      </c>
      <c r="F69" s="215">
        <f t="shared" si="88"/>
        <v>1.4795919717723318</v>
      </c>
      <c r="G69" s="257">
        <f t="shared" si="88"/>
        <v>2.6016523656551827</v>
      </c>
      <c r="H69" s="215">
        <f t="shared" si="88"/>
        <v>2.5099759226143625</v>
      </c>
      <c r="I69" s="215">
        <f t="shared" si="88"/>
        <v>2.2202956898941517</v>
      </c>
      <c r="J69" s="215">
        <f t="shared" si="88"/>
        <v>2.0139944302765866</v>
      </c>
      <c r="K69" s="215">
        <f t="shared" si="88"/>
        <v>2.4182994795735437</v>
      </c>
      <c r="L69" s="215">
        <f t="shared" si="88"/>
        <v>2.094319977170624</v>
      </c>
      <c r="M69" s="215">
        <f t="shared" si="88"/>
        <v>1.885030677221835</v>
      </c>
      <c r="N69" s="215">
        <f t="shared" si="88"/>
        <v>1.767193865711393</v>
      </c>
      <c r="O69" s="215">
        <f t="shared" si="88"/>
        <v>1.557113437758462</v>
      </c>
      <c r="P69" s="215">
        <f t="shared" si="88"/>
        <v>1.347033009805531</v>
      </c>
      <c r="Q69" s="257">
        <f t="shared" si="88"/>
        <v>2.80439164532317</v>
      </c>
      <c r="R69" s="215">
        <f t="shared" si="88"/>
        <v>2.731415278026975</v>
      </c>
      <c r="S69" s="215">
        <f t="shared" si="88"/>
        <v>2.506659236481257</v>
      </c>
      <c r="T69" s="215">
        <f t="shared" si="88"/>
        <v>2.3525642463601124</v>
      </c>
      <c r="U69" s="215">
        <f t="shared" si="88"/>
        <v>2.65843891073078</v>
      </c>
      <c r="V69" s="215">
        <f t="shared" si="88"/>
        <v>2.4336828691850627</v>
      </c>
      <c r="W69" s="215">
        <f t="shared" si="88"/>
        <v>2.279587879063918</v>
      </c>
      <c r="X69" s="215">
        <f t="shared" si="88"/>
        <v>2.2089268276393463</v>
      </c>
      <c r="Y69" s="215">
        <f t="shared" si="88"/>
        <v>2.0548318375182</v>
      </c>
      <c r="Z69" s="215">
        <f t="shared" si="88"/>
        <v>1.9351700909146203</v>
      </c>
      <c r="AA69" s="215">
        <f t="shared" si="88"/>
        <v>2.5854625434345846</v>
      </c>
      <c r="AB69" s="215">
        <f t="shared" si="88"/>
        <v>2.3607065018888678</v>
      </c>
      <c r="AC69" s="215">
        <f t="shared" si="88"/>
        <v>2.2066115117677225</v>
      </c>
      <c r="AD69" s="215">
        <f t="shared" si="88"/>
        <v>2.135950460343151</v>
      </c>
      <c r="AE69" s="215">
        <f t="shared" si="88"/>
        <v>1.9818554702220057</v>
      </c>
      <c r="AF69" s="215">
        <f t="shared" si="88"/>
        <v>1.8621937236184254</v>
      </c>
      <c r="AG69" s="215">
        <f t="shared" si="88"/>
        <v>1.911194418797434</v>
      </c>
      <c r="AH69" s="215">
        <f aca="true" t="shared" si="89" ref="AH69:BM69">AH68/AH$2</f>
        <v>1.7479516415880705</v>
      </c>
      <c r="AI69" s="215">
        <f t="shared" si="89"/>
        <v>1.5835203731605183</v>
      </c>
      <c r="AJ69" s="215">
        <f t="shared" si="89"/>
        <v>1.4190891047329657</v>
      </c>
      <c r="AK69" s="286">
        <f t="shared" si="89"/>
        <v>1.871234386857201</v>
      </c>
      <c r="AL69" s="215">
        <f t="shared" si="89"/>
        <v>2.3552046769180075</v>
      </c>
      <c r="AM69" s="215">
        <f t="shared" si="89"/>
        <v>2.2634381973845494</v>
      </c>
      <c r="AN69" s="215">
        <f t="shared" si="89"/>
        <v>1.9816041898339263</v>
      </c>
      <c r="AO69" s="215">
        <f t="shared" si="89"/>
        <v>1.791532311098308</v>
      </c>
      <c r="AP69" s="257">
        <f t="shared" si="89"/>
        <v>2.388675212561324</v>
      </c>
      <c r="AQ69" s="215">
        <f t="shared" si="89"/>
        <v>2.3154469223936163</v>
      </c>
      <c r="AR69" s="215">
        <f t="shared" si="89"/>
        <v>2.089914996962831</v>
      </c>
      <c r="AS69" s="215">
        <f t="shared" si="89"/>
        <v>1.969840164151599</v>
      </c>
      <c r="AT69" s="215">
        <f t="shared" si="89"/>
        <v>2.242218632225909</v>
      </c>
      <c r="AU69" s="215">
        <f t="shared" si="89"/>
        <v>2.0166867067951233</v>
      </c>
      <c r="AV69" s="215">
        <f t="shared" si="89"/>
        <v>1.8966118739838917</v>
      </c>
      <c r="AW69" s="215">
        <f t="shared" si="89"/>
        <v>1.7920367882426727</v>
      </c>
      <c r="AX69" s="215">
        <f t="shared" si="89"/>
        <v>1.6274483861312246</v>
      </c>
      <c r="AY69" s="215">
        <f t="shared" si="89"/>
        <v>1.4624494819217955</v>
      </c>
      <c r="AZ69" s="257">
        <f t="shared" si="89"/>
        <v>2.6548095853768094</v>
      </c>
      <c r="BA69" s="215">
        <f t="shared" si="89"/>
        <v>2.5922484774007235</v>
      </c>
      <c r="BB69" s="215">
        <f t="shared" si="89"/>
        <v>2.3990351826839174</v>
      </c>
      <c r="BC69" s="215">
        <f t="shared" si="89"/>
        <v>2.2669598257140273</v>
      </c>
      <c r="BD69" s="215">
        <f t="shared" si="89"/>
        <v>2.5296873694246367</v>
      </c>
      <c r="BE69" s="215">
        <f t="shared" si="89"/>
        <v>2.3364740747078305</v>
      </c>
      <c r="BF69" s="215">
        <f t="shared" si="89"/>
        <v>2.20439871773794</v>
      </c>
      <c r="BG69" s="215">
        <f t="shared" si="89"/>
        <v>2.143260779991025</v>
      </c>
      <c r="BH69" s="215">
        <f t="shared" si="89"/>
        <v>2.0111854230211343</v>
      </c>
      <c r="BI69" s="215">
        <f t="shared" si="89"/>
        <v>1.9084715950161628</v>
      </c>
      <c r="BJ69" s="215">
        <f t="shared" si="89"/>
        <v>2.46712626144855</v>
      </c>
      <c r="BK69" s="215">
        <f t="shared" si="89"/>
        <v>2.2739129667317433</v>
      </c>
      <c r="BL69" s="215">
        <f t="shared" si="89"/>
        <v>2.1418376097618532</v>
      </c>
      <c r="BM69" s="215">
        <f t="shared" si="89"/>
        <v>2.0806996720149376</v>
      </c>
      <c r="BN69" s="215">
        <f aca="true" t="shared" si="90" ref="BN69:BS69">BN68/BN$2</f>
        <v>1.9486243150450473</v>
      </c>
      <c r="BO69" s="215">
        <f t="shared" si="90"/>
        <v>1.8459104870400767</v>
      </c>
      <c r="BP69" s="215">
        <f t="shared" si="90"/>
        <v>1.8874863772981327</v>
      </c>
      <c r="BQ69" s="215">
        <f t="shared" si="90"/>
        <v>1.755411020328242</v>
      </c>
      <c r="BR69" s="215">
        <f t="shared" si="90"/>
        <v>1.6526971923232707</v>
      </c>
      <c r="BS69" s="295">
        <f t="shared" si="90"/>
        <v>1.549983364318299</v>
      </c>
      <c r="BT69" s="1"/>
    </row>
    <row r="70" spans="1:71" s="183" customFormat="1" ht="29.25" customHeight="1" thickBot="1">
      <c r="A70" s="221" t="s">
        <v>47</v>
      </c>
      <c r="B70" s="184">
        <v>13834.282115181042</v>
      </c>
      <c r="C70" s="184">
        <v>24493.58547066433</v>
      </c>
      <c r="D70" s="171">
        <v>24392.27758593367</v>
      </c>
      <c r="E70" s="171">
        <v>22863.867248635317</v>
      </c>
      <c r="F70" s="177">
        <v>17809.91294261512</v>
      </c>
      <c r="G70" s="173">
        <v>32824.74064678585</v>
      </c>
      <c r="H70" s="176">
        <v>32737.31655776297</v>
      </c>
      <c r="I70" s="176">
        <v>31304.056715988016</v>
      </c>
      <c r="J70" s="176">
        <v>25561.158011769505</v>
      </c>
      <c r="K70" s="176">
        <v>32649.892468740094</v>
      </c>
      <c r="L70" s="198">
        <v>31183.924307284513</v>
      </c>
      <c r="M70" s="176">
        <v>25461.149266328874</v>
      </c>
      <c r="N70" s="176">
        <v>29514.876817499473</v>
      </c>
      <c r="O70" s="176">
        <v>24143.283041051833</v>
      </c>
      <c r="P70" s="178">
        <v>19002.761676758666</v>
      </c>
      <c r="Q70" s="173">
        <v>43795.6762885986</v>
      </c>
      <c r="R70" s="176">
        <v>43701.20645426221</v>
      </c>
      <c r="S70" s="176">
        <v>42453.59399143091</v>
      </c>
      <c r="T70" s="176">
        <v>37701.50142051353</v>
      </c>
      <c r="U70" s="176">
        <v>43606.73661992581</v>
      </c>
      <c r="V70" s="176">
        <v>42359.12415709452</v>
      </c>
      <c r="W70" s="176">
        <v>37607.031586177145</v>
      </c>
      <c r="X70" s="176">
        <v>41111.511694263245</v>
      </c>
      <c r="Y70" s="176">
        <v>36359.41912334585</v>
      </c>
      <c r="Z70" s="176">
        <v>32227.88246710202</v>
      </c>
      <c r="AA70" s="176">
        <v>43512.26678558942</v>
      </c>
      <c r="AB70" s="176">
        <v>42264.65432275813</v>
      </c>
      <c r="AC70" s="176">
        <v>37512.561751840745</v>
      </c>
      <c r="AD70" s="176">
        <v>41017.041859926845</v>
      </c>
      <c r="AE70" s="176">
        <v>36264.949289009455</v>
      </c>
      <c r="AF70" s="176">
        <v>32133.412632765634</v>
      </c>
      <c r="AG70" s="176">
        <v>39769.42939709556</v>
      </c>
      <c r="AH70" s="176">
        <v>35017.33682617818</v>
      </c>
      <c r="AI70" s="176">
        <v>30428.87267977299</v>
      </c>
      <c r="AJ70" s="178">
        <v>24975.713695313505</v>
      </c>
      <c r="AK70" s="180">
        <v>21612.687420155562</v>
      </c>
      <c r="AL70" s="176">
        <v>31322.280325978652</v>
      </c>
      <c r="AM70" s="176">
        <v>31234.85623695577</v>
      </c>
      <c r="AN70" s="176">
        <v>30020.238483885303</v>
      </c>
      <c r="AO70" s="178">
        <v>25283.02881975018</v>
      </c>
      <c r="AP70" s="173">
        <v>38599.426240577435</v>
      </c>
      <c r="AQ70" s="176">
        <v>38504.956406241035</v>
      </c>
      <c r="AR70" s="176">
        <v>37257.34394340976</v>
      </c>
      <c r="AS70" s="176">
        <v>33125.80728716593</v>
      </c>
      <c r="AT70" s="176">
        <v>38410.48657190464</v>
      </c>
      <c r="AU70" s="198">
        <v>37162.87410907336</v>
      </c>
      <c r="AV70" s="176">
        <v>33031.33745282953</v>
      </c>
      <c r="AW70" s="176">
        <v>35915.261646242085</v>
      </c>
      <c r="AX70" s="176">
        <v>31662.741658844636</v>
      </c>
      <c r="AY70" s="178">
        <v>25985.456877170094</v>
      </c>
      <c r="AZ70" s="173">
        <v>49361.481310961615</v>
      </c>
      <c r="BA70" s="176">
        <v>49259.96573131171</v>
      </c>
      <c r="BB70" s="176">
        <v>47979.3585587196</v>
      </c>
      <c r="BC70" s="176">
        <v>43212.95968786685</v>
      </c>
      <c r="BD70" s="176">
        <v>49158.450151661804</v>
      </c>
      <c r="BE70" s="176">
        <v>47877.84297906968</v>
      </c>
      <c r="BF70" s="176">
        <v>43111.44410821695</v>
      </c>
      <c r="BG70" s="176">
        <v>46597.23580647757</v>
      </c>
      <c r="BH70" s="176">
        <v>41830.83693562482</v>
      </c>
      <c r="BI70" s="176">
        <v>37684.99397944564</v>
      </c>
      <c r="BJ70" s="176">
        <v>49056.934572011894</v>
      </c>
      <c r="BK70" s="176">
        <v>47776.32739941978</v>
      </c>
      <c r="BL70" s="176">
        <v>43009.928528567034</v>
      </c>
      <c r="BM70" s="176">
        <v>46495.72022682767</v>
      </c>
      <c r="BN70" s="176">
        <v>41729.32135597492</v>
      </c>
      <c r="BO70" s="176">
        <v>37583.47839979576</v>
      </c>
      <c r="BP70" s="176">
        <v>45215.11305423557</v>
      </c>
      <c r="BQ70" s="176">
        <v>40448.714183382814</v>
      </c>
      <c r="BR70" s="176">
        <v>36302.87122720362</v>
      </c>
      <c r="BS70" s="179">
        <v>32157.028271024443</v>
      </c>
    </row>
    <row r="71" spans="1:72" s="2" customFormat="1" ht="25.5" customHeight="1" thickBot="1">
      <c r="A71" s="216" t="s">
        <v>51</v>
      </c>
      <c r="B71" s="257">
        <f aca="true" t="shared" si="91" ref="B71:AG71">B70/B$2</f>
        <v>1.5014415145627351</v>
      </c>
      <c r="C71" s="257">
        <f t="shared" si="91"/>
        <v>2.0065196584471474</v>
      </c>
      <c r="D71" s="215">
        <f t="shared" si="91"/>
        <v>1.998220495284154</v>
      </c>
      <c r="E71" s="215">
        <f t="shared" si="91"/>
        <v>1.873012799920973</v>
      </c>
      <c r="F71" s="215">
        <f t="shared" si="91"/>
        <v>1.458991803278047</v>
      </c>
      <c r="G71" s="257">
        <f t="shared" si="91"/>
        <v>2.3004233405834924</v>
      </c>
      <c r="H71" s="215">
        <f t="shared" si="91"/>
        <v>2.294296485931948</v>
      </c>
      <c r="I71" s="215">
        <f t="shared" si="91"/>
        <v>2.1938507755265273</v>
      </c>
      <c r="J71" s="215">
        <f t="shared" si="91"/>
        <v>1.791376971880966</v>
      </c>
      <c r="K71" s="215">
        <f t="shared" si="91"/>
        <v>2.2881696312804047</v>
      </c>
      <c r="L71" s="215">
        <f t="shared" si="91"/>
        <v>2.185431656548077</v>
      </c>
      <c r="M71" s="215">
        <f t="shared" si="91"/>
        <v>1.7843681593895069</v>
      </c>
      <c r="N71" s="215">
        <f t="shared" si="91"/>
        <v>2.0684614771532326</v>
      </c>
      <c r="O71" s="215">
        <f t="shared" si="91"/>
        <v>1.6920094639464456</v>
      </c>
      <c r="P71" s="215">
        <f t="shared" si="91"/>
        <v>1.3317514665890158</v>
      </c>
      <c r="Q71" s="257">
        <f t="shared" si="91"/>
        <v>2.430122976839341</v>
      </c>
      <c r="R71" s="215">
        <f t="shared" si="91"/>
        <v>2.424881059497404</v>
      </c>
      <c r="S71" s="215">
        <f t="shared" si="91"/>
        <v>2.355653867019804</v>
      </c>
      <c r="T71" s="215">
        <f t="shared" si="91"/>
        <v>2.0919710032467833</v>
      </c>
      <c r="U71" s="215">
        <f t="shared" si="91"/>
        <v>2.419639142155466</v>
      </c>
      <c r="V71" s="215">
        <f t="shared" si="91"/>
        <v>2.3504119496778673</v>
      </c>
      <c r="W71" s="215">
        <f t="shared" si="91"/>
        <v>2.0867290859048464</v>
      </c>
      <c r="X71" s="215">
        <f t="shared" si="91"/>
        <v>2.281184757200269</v>
      </c>
      <c r="Y71" s="215">
        <f t="shared" si="91"/>
        <v>2.017501893427247</v>
      </c>
      <c r="Z71" s="215">
        <f t="shared" si="91"/>
        <v>1.7882522731717911</v>
      </c>
      <c r="AA71" s="215">
        <f t="shared" si="91"/>
        <v>2.414397224813529</v>
      </c>
      <c r="AB71" s="215">
        <f t="shared" si="91"/>
        <v>2.34517003233593</v>
      </c>
      <c r="AC71" s="215">
        <f t="shared" si="91"/>
        <v>2.081487168562909</v>
      </c>
      <c r="AD71" s="215">
        <f t="shared" si="91"/>
        <v>2.275942839858331</v>
      </c>
      <c r="AE71" s="215">
        <f t="shared" si="91"/>
        <v>2.0122599760853097</v>
      </c>
      <c r="AF71" s="215">
        <f t="shared" si="91"/>
        <v>1.7830103558298542</v>
      </c>
      <c r="AG71" s="215">
        <f t="shared" si="91"/>
        <v>2.2067156473807326</v>
      </c>
      <c r="AH71" s="215">
        <f aca="true" t="shared" si="92" ref="AH71:BM71">AH70/AH$2</f>
        <v>1.9430327836077117</v>
      </c>
      <c r="AI71" s="215">
        <f t="shared" si="92"/>
        <v>1.6884292908541223</v>
      </c>
      <c r="AJ71" s="215">
        <f t="shared" si="92"/>
        <v>1.3858458381596663</v>
      </c>
      <c r="AK71" s="286">
        <f t="shared" si="92"/>
        <v>1.8224713230589056</v>
      </c>
      <c r="AL71" s="215">
        <f t="shared" si="92"/>
        <v>2.1972837829518523</v>
      </c>
      <c r="AM71" s="215">
        <f t="shared" si="92"/>
        <v>2.191150911045652</v>
      </c>
      <c r="AN71" s="215">
        <f t="shared" si="92"/>
        <v>2.105944474492129</v>
      </c>
      <c r="AO71" s="215">
        <f t="shared" si="92"/>
        <v>1.7736253118028888</v>
      </c>
      <c r="AP71" s="257">
        <f t="shared" si="92"/>
        <v>2.149188543461995</v>
      </c>
      <c r="AQ71" s="215">
        <f t="shared" si="92"/>
        <v>2.1439285304143114</v>
      </c>
      <c r="AR71" s="215">
        <f t="shared" si="92"/>
        <v>2.0744623576508774</v>
      </c>
      <c r="AS71" s="215">
        <f t="shared" si="92"/>
        <v>1.8444213411562322</v>
      </c>
      <c r="AT71" s="215">
        <f t="shared" si="92"/>
        <v>2.138668517366628</v>
      </c>
      <c r="AU71" s="215">
        <f t="shared" si="92"/>
        <v>2.0692023446031937</v>
      </c>
      <c r="AV71" s="215">
        <f t="shared" si="92"/>
        <v>1.8391613281085486</v>
      </c>
      <c r="AW71" s="215">
        <f t="shared" si="92"/>
        <v>1.9997361718397597</v>
      </c>
      <c r="AX71" s="215">
        <f t="shared" si="92"/>
        <v>1.7629588896906814</v>
      </c>
      <c r="AY71" s="215">
        <f t="shared" si="92"/>
        <v>1.4468517192188248</v>
      </c>
      <c r="AZ71" s="257">
        <f t="shared" si="92"/>
        <v>2.3355325910083566</v>
      </c>
      <c r="BA71" s="215">
        <f t="shared" si="92"/>
        <v>2.3307293934852953</v>
      </c>
      <c r="BB71" s="215">
        <f t="shared" si="92"/>
        <v>2.270137618108332</v>
      </c>
      <c r="BC71" s="215">
        <f t="shared" si="92"/>
        <v>2.044616024975957</v>
      </c>
      <c r="BD71" s="215">
        <f t="shared" si="92"/>
        <v>2.3259261959622335</v>
      </c>
      <c r="BE71" s="215">
        <f t="shared" si="92"/>
        <v>2.26533442058527</v>
      </c>
      <c r="BF71" s="215">
        <f t="shared" si="92"/>
        <v>2.0398128274528955</v>
      </c>
      <c r="BG71" s="215">
        <f t="shared" si="92"/>
        <v>2.204742645208307</v>
      </c>
      <c r="BH71" s="215">
        <f t="shared" si="92"/>
        <v>1.979221052075932</v>
      </c>
      <c r="BI71" s="215">
        <f t="shared" si="92"/>
        <v>1.7830609879084758</v>
      </c>
      <c r="BJ71" s="215">
        <f t="shared" si="92"/>
        <v>2.3211229984391717</v>
      </c>
      <c r="BK71" s="215">
        <f t="shared" si="92"/>
        <v>2.2605312230622086</v>
      </c>
      <c r="BL71" s="215">
        <f t="shared" si="92"/>
        <v>2.0350096299298337</v>
      </c>
      <c r="BM71" s="215">
        <f t="shared" si="92"/>
        <v>2.199939447685246</v>
      </c>
      <c r="BN71" s="215">
        <f aca="true" t="shared" si="93" ref="BN71:BS71">BN70/BN$2</f>
        <v>1.9744178545528706</v>
      </c>
      <c r="BO71" s="215">
        <f t="shared" si="93"/>
        <v>1.7782577903854155</v>
      </c>
      <c r="BP71" s="215">
        <f t="shared" si="93"/>
        <v>2.139347672308283</v>
      </c>
      <c r="BQ71" s="215">
        <f t="shared" si="93"/>
        <v>1.9138260791759079</v>
      </c>
      <c r="BR71" s="215">
        <f t="shared" si="93"/>
        <v>1.7176660150084515</v>
      </c>
      <c r="BS71" s="295">
        <f t="shared" si="93"/>
        <v>1.5215059508409956</v>
      </c>
      <c r="BT71" s="1"/>
    </row>
    <row r="72" spans="1:71" s="183" customFormat="1" ht="29.25" customHeight="1" thickBot="1">
      <c r="A72" s="221" t="s">
        <v>99</v>
      </c>
      <c r="B72" s="184">
        <v>13831.523423503866</v>
      </c>
      <c r="C72" s="184">
        <v>25894.59100825525</v>
      </c>
      <c r="D72" s="171">
        <v>25316.87971068314</v>
      </c>
      <c r="E72" s="171">
        <v>20436.334819042273</v>
      </c>
      <c r="F72" s="177">
        <v>17804.67100563996</v>
      </c>
      <c r="G72" s="173">
        <v>35051.43246962152</v>
      </c>
      <c r="H72" s="176">
        <v>34586.02804386844</v>
      </c>
      <c r="I72" s="176">
        <v>30232.42403967355</v>
      </c>
      <c r="J72" s="176">
        <v>27130.423671428733</v>
      </c>
      <c r="K72" s="176">
        <v>34120.62361811537</v>
      </c>
      <c r="L72" s="198">
        <v>29592.896018142193</v>
      </c>
      <c r="M72" s="176">
        <v>26490.895649897393</v>
      </c>
      <c r="N72" s="176">
        <v>25175.528080533368</v>
      </c>
      <c r="O72" s="176">
        <v>22086.57309766761</v>
      </c>
      <c r="P72" s="178">
        <v>18997.618114801848</v>
      </c>
      <c r="Q72" s="173">
        <v>47136.975732046856</v>
      </c>
      <c r="R72" s="176">
        <v>46664.5268331199</v>
      </c>
      <c r="S72" s="176">
        <v>42788.348423294425</v>
      </c>
      <c r="T72" s="176">
        <v>39927.094470760494</v>
      </c>
      <c r="U72" s="176">
        <v>46192.07793419295</v>
      </c>
      <c r="V72" s="176">
        <v>42315.89952436748</v>
      </c>
      <c r="W72" s="176">
        <v>39454.64557183355</v>
      </c>
      <c r="X72" s="176">
        <v>38439.72111454201</v>
      </c>
      <c r="Y72" s="176">
        <v>35578.46716200807</v>
      </c>
      <c r="Z72" s="176">
        <v>33337.76912414769</v>
      </c>
      <c r="AA72" s="176">
        <v>45719.629035265985</v>
      </c>
      <c r="AB72" s="176">
        <v>41843.45062544052</v>
      </c>
      <c r="AC72" s="176">
        <v>38982.19667290658</v>
      </c>
      <c r="AD72" s="176">
        <v>37967.27221561505</v>
      </c>
      <c r="AE72" s="176">
        <v>35106.01826308112</v>
      </c>
      <c r="AF72" s="176">
        <v>32865.320225220734</v>
      </c>
      <c r="AG72" s="176">
        <v>34091.093805789584</v>
      </c>
      <c r="AH72" s="176">
        <v>30901.629288493932</v>
      </c>
      <c r="AI72" s="176">
        <v>27779.97369729657</v>
      </c>
      <c r="AJ72" s="178">
        <v>24972.060951862237</v>
      </c>
      <c r="AK72" s="180">
        <v>21608.315972053577</v>
      </c>
      <c r="AL72" s="176">
        <v>32432.632195306323</v>
      </c>
      <c r="AM72" s="176">
        <v>31967.22776955326</v>
      </c>
      <c r="AN72" s="176">
        <v>28082.38794158292</v>
      </c>
      <c r="AO72" s="178">
        <v>25276.26767551645</v>
      </c>
      <c r="AP72" s="173">
        <v>40824.94061610271</v>
      </c>
      <c r="AQ72" s="176">
        <v>40352.49171717575</v>
      </c>
      <c r="AR72" s="176">
        <v>36476.313307350276</v>
      </c>
      <c r="AS72" s="176">
        <v>34235.61526948991</v>
      </c>
      <c r="AT72" s="176">
        <v>39880.04281824878</v>
      </c>
      <c r="AU72" s="198">
        <v>36003.864408423324</v>
      </c>
      <c r="AV72" s="176">
        <v>33763.16637056295</v>
      </c>
      <c r="AW72" s="176">
        <v>32150.260010736798</v>
      </c>
      <c r="AX72" s="176">
        <v>29058.537224898922</v>
      </c>
      <c r="AY72" s="178">
        <v>25977.351670537304</v>
      </c>
      <c r="AZ72" s="173">
        <v>52701.64102138519</v>
      </c>
      <c r="BA72" s="176">
        <v>52222.14764928435</v>
      </c>
      <c r="BB72" s="176">
        <v>48312.98048703484</v>
      </c>
      <c r="BC72" s="176">
        <v>45437.42281762954</v>
      </c>
      <c r="BD72" s="176">
        <v>51742.6542771835</v>
      </c>
      <c r="BE72" s="176">
        <v>47833.48711493398</v>
      </c>
      <c r="BF72" s="176">
        <v>44957.929445528694</v>
      </c>
      <c r="BG72" s="176">
        <v>43924.31995268447</v>
      </c>
      <c r="BH72" s="176">
        <v>41048.762283279175</v>
      </c>
      <c r="BI72" s="176">
        <v>38793.76052854742</v>
      </c>
      <c r="BJ72" s="176">
        <v>51263.16090508267</v>
      </c>
      <c r="BK72" s="176">
        <v>47353.993742833154</v>
      </c>
      <c r="BL72" s="176">
        <v>44478.43607342784</v>
      </c>
      <c r="BM72" s="176">
        <v>43444.82658058363</v>
      </c>
      <c r="BN72" s="176">
        <v>40569.268911178326</v>
      </c>
      <c r="BO72" s="176">
        <v>38314.26715644659</v>
      </c>
      <c r="BP72" s="176">
        <v>39535.65941833412</v>
      </c>
      <c r="BQ72" s="176">
        <v>36660.10174892881</v>
      </c>
      <c r="BR72" s="176">
        <v>34405.09999419707</v>
      </c>
      <c r="BS72" s="179">
        <v>32150.09823946534</v>
      </c>
    </row>
    <row r="73" spans="1:72" s="2" customFormat="1" ht="25.5" customHeight="1" thickBot="1">
      <c r="A73" s="216" t="s">
        <v>51</v>
      </c>
      <c r="B73" s="257">
        <f aca="true" t="shared" si="94" ref="B73:AG73">B72/B$2</f>
        <v>1.5011421123837494</v>
      </c>
      <c r="C73" s="257">
        <f t="shared" si="94"/>
        <v>2.1212903258995044</v>
      </c>
      <c r="D73" s="215">
        <f t="shared" si="94"/>
        <v>2.0739640952472467</v>
      </c>
      <c r="E73" s="215">
        <f t="shared" si="94"/>
        <v>1.6741488341969586</v>
      </c>
      <c r="F73" s="215">
        <f t="shared" si="94"/>
        <v>1.4585623827017253</v>
      </c>
      <c r="G73" s="257">
        <f t="shared" si="94"/>
        <v>2.456474347860503</v>
      </c>
      <c r="H73" s="215">
        <f t="shared" si="94"/>
        <v>2.4238578767866312</v>
      </c>
      <c r="I73" s="215">
        <f t="shared" si="94"/>
        <v>2.118748618660982</v>
      </c>
      <c r="J73" s="215">
        <f t="shared" si="94"/>
        <v>1.9013542414625224</v>
      </c>
      <c r="K73" s="215">
        <f t="shared" si="94"/>
        <v>2.3912414057127602</v>
      </c>
      <c r="L73" s="215">
        <f t="shared" si="94"/>
        <v>2.0739292184555467</v>
      </c>
      <c r="M73" s="215">
        <f t="shared" si="94"/>
        <v>1.8565348412570883</v>
      </c>
      <c r="N73" s="215">
        <f t="shared" si="94"/>
        <v>1.7643512566075665</v>
      </c>
      <c r="O73" s="215">
        <f t="shared" si="94"/>
        <v>1.5478711260542162</v>
      </c>
      <c r="P73" s="215">
        <f t="shared" si="94"/>
        <v>1.3313909955008654</v>
      </c>
      <c r="Q73" s="257">
        <f t="shared" si="94"/>
        <v>2.6155241222975727</v>
      </c>
      <c r="R73" s="215">
        <f t="shared" si="94"/>
        <v>2.5893090019487235</v>
      </c>
      <c r="S73" s="215">
        <f t="shared" si="94"/>
        <v>2.374228632964955</v>
      </c>
      <c r="T73" s="215">
        <f t="shared" si="94"/>
        <v>2.2154641255554597</v>
      </c>
      <c r="U73" s="215">
        <f t="shared" si="94"/>
        <v>2.563093881599875</v>
      </c>
      <c r="V73" s="215">
        <f t="shared" si="94"/>
        <v>2.348013512616107</v>
      </c>
      <c r="W73" s="215">
        <f t="shared" si="94"/>
        <v>2.1892490052066114</v>
      </c>
      <c r="X73" s="215">
        <f t="shared" si="94"/>
        <v>2.132933143632339</v>
      </c>
      <c r="Y73" s="215">
        <f t="shared" si="94"/>
        <v>1.9741686362228426</v>
      </c>
      <c r="Z73" s="215">
        <f t="shared" si="94"/>
        <v>1.8498373723309118</v>
      </c>
      <c r="AA73" s="215">
        <f t="shared" si="94"/>
        <v>2.5368787612510255</v>
      </c>
      <c r="AB73" s="215">
        <f t="shared" si="94"/>
        <v>2.321798392267258</v>
      </c>
      <c r="AC73" s="215">
        <f t="shared" si="94"/>
        <v>2.1630338848577617</v>
      </c>
      <c r="AD73" s="215">
        <f t="shared" si="94"/>
        <v>2.1067180232834897</v>
      </c>
      <c r="AE73" s="215">
        <f t="shared" si="94"/>
        <v>1.9479535158739938</v>
      </c>
      <c r="AF73" s="215">
        <f t="shared" si="94"/>
        <v>1.8236222519820626</v>
      </c>
      <c r="AG73" s="215">
        <f t="shared" si="94"/>
        <v>1.8916376542997217</v>
      </c>
      <c r="AH73" s="215">
        <f aca="true" t="shared" si="95" ref="AH73:BM73">AH72/AH$2</f>
        <v>1.7146614853231568</v>
      </c>
      <c r="AI73" s="215">
        <f t="shared" si="95"/>
        <v>1.5414478802184313</v>
      </c>
      <c r="AJ73" s="215">
        <f t="shared" si="95"/>
        <v>1.3856431556909465</v>
      </c>
      <c r="AK73" s="286">
        <f t="shared" si="95"/>
        <v>1.8221027044484002</v>
      </c>
      <c r="AL73" s="215">
        <f t="shared" si="95"/>
        <v>2.2751758818173498</v>
      </c>
      <c r="AM73" s="215">
        <f t="shared" si="95"/>
        <v>2.2425273777308496</v>
      </c>
      <c r="AN73" s="215">
        <f t="shared" si="95"/>
        <v>1.9700026616333162</v>
      </c>
      <c r="AO73" s="215">
        <f t="shared" si="95"/>
        <v>1.7731510119618696</v>
      </c>
      <c r="AP73" s="257">
        <f t="shared" si="95"/>
        <v>2.273103597778547</v>
      </c>
      <c r="AQ73" s="215">
        <f t="shared" si="95"/>
        <v>2.2467979797982043</v>
      </c>
      <c r="AR73" s="215">
        <f t="shared" si="95"/>
        <v>2.030975128471619</v>
      </c>
      <c r="AS73" s="215">
        <f t="shared" si="95"/>
        <v>1.9062146586575672</v>
      </c>
      <c r="AT73" s="215">
        <f t="shared" si="95"/>
        <v>2.2204923618178607</v>
      </c>
      <c r="AU73" s="215">
        <f t="shared" si="95"/>
        <v>2.004669510491276</v>
      </c>
      <c r="AV73" s="215">
        <f t="shared" si="95"/>
        <v>1.8799090406772243</v>
      </c>
      <c r="AW73" s="215">
        <f t="shared" si="95"/>
        <v>1.7901035640722047</v>
      </c>
      <c r="AX73" s="215">
        <f t="shared" si="95"/>
        <v>1.617958642811744</v>
      </c>
      <c r="AY73" s="215">
        <f t="shared" si="95"/>
        <v>1.4464004270900503</v>
      </c>
      <c r="AZ73" s="257">
        <f t="shared" si="95"/>
        <v>2.4935718486579224</v>
      </c>
      <c r="BA73" s="215">
        <f t="shared" si="95"/>
        <v>2.4708846770420796</v>
      </c>
      <c r="BB73" s="215">
        <f t="shared" si="95"/>
        <v>2.2859228997887313</v>
      </c>
      <c r="BC73" s="215">
        <f t="shared" si="95"/>
        <v>2.1498662322039053</v>
      </c>
      <c r="BD73" s="215">
        <f t="shared" si="95"/>
        <v>2.4481975054262364</v>
      </c>
      <c r="BE73" s="215">
        <f t="shared" si="95"/>
        <v>2.2632357281728877</v>
      </c>
      <c r="BF73" s="215">
        <f t="shared" si="95"/>
        <v>2.127179060588062</v>
      </c>
      <c r="BG73" s="215">
        <f t="shared" si="95"/>
        <v>2.0782739509195394</v>
      </c>
      <c r="BH73" s="215">
        <f t="shared" si="95"/>
        <v>1.9422172833347138</v>
      </c>
      <c r="BI73" s="215">
        <f t="shared" si="95"/>
        <v>1.8355221447148058</v>
      </c>
      <c r="BJ73" s="215">
        <f t="shared" si="95"/>
        <v>2.4255103338103936</v>
      </c>
      <c r="BK73" s="215">
        <f t="shared" si="95"/>
        <v>2.2405485565570453</v>
      </c>
      <c r="BL73" s="215">
        <f t="shared" si="95"/>
        <v>2.1044918889722184</v>
      </c>
      <c r="BM73" s="215">
        <f t="shared" si="95"/>
        <v>2.0555867793036966</v>
      </c>
      <c r="BN73" s="215">
        <f aca="true" t="shared" si="96" ref="BN73:BS73">BN72/BN$2</f>
        <v>1.9195301117188703</v>
      </c>
      <c r="BO73" s="215">
        <f t="shared" si="96"/>
        <v>1.8128349730989635</v>
      </c>
      <c r="BP73" s="215">
        <f t="shared" si="96"/>
        <v>1.8706250020503488</v>
      </c>
      <c r="BQ73" s="215">
        <f t="shared" si="96"/>
        <v>1.7345683344655223</v>
      </c>
      <c r="BR73" s="215">
        <f t="shared" si="96"/>
        <v>1.627873195845615</v>
      </c>
      <c r="BS73" s="295">
        <f t="shared" si="96"/>
        <v>1.521178057225708</v>
      </c>
      <c r="BT73" s="1"/>
    </row>
    <row r="74" spans="1:71" s="183" customFormat="1" ht="29.25" customHeight="1" thickBot="1">
      <c r="A74" s="221" t="s">
        <v>100</v>
      </c>
      <c r="B74" s="184">
        <v>13153.628920254083</v>
      </c>
      <c r="C74" s="184">
        <v>23564.394662653896</v>
      </c>
      <c r="D74" s="171">
        <v>23159.854579780833</v>
      </c>
      <c r="E74" s="171">
        <v>19305.04246642857</v>
      </c>
      <c r="F74" s="177">
        <v>16421.662007506755</v>
      </c>
      <c r="G74" s="173">
        <v>32513.791456254497</v>
      </c>
      <c r="H74" s="176">
        <v>32185.780941892255</v>
      </c>
      <c r="I74" s="176">
        <v>28028.453256492714</v>
      </c>
      <c r="J74" s="176">
        <v>24789.77619013754</v>
      </c>
      <c r="K74" s="176">
        <v>31764.490008339766</v>
      </c>
      <c r="L74" s="198">
        <v>27672.56023803402</v>
      </c>
      <c r="M74" s="176">
        <v>24433.883171678855</v>
      </c>
      <c r="N74" s="176">
        <v>24285.039923824454</v>
      </c>
      <c r="O74" s="176">
        <v>21046.362857469285</v>
      </c>
      <c r="P74" s="178">
        <v>17807.68579111412</v>
      </c>
      <c r="Q74" s="173">
        <v>43605.02031073693</v>
      </c>
      <c r="R74" s="176">
        <v>43269.96405106117</v>
      </c>
      <c r="S74" s="176">
        <v>40114.84493018205</v>
      </c>
      <c r="T74" s="176">
        <v>37115.59631530861</v>
      </c>
      <c r="U74" s="176">
        <v>42934.90779138541</v>
      </c>
      <c r="V74" s="176">
        <v>39779.7886705063</v>
      </c>
      <c r="W74" s="176">
        <v>36780.54005563285</v>
      </c>
      <c r="X74" s="176">
        <v>36624.669549627186</v>
      </c>
      <c r="Y74" s="176">
        <v>33625.42093475373</v>
      </c>
      <c r="Z74" s="176">
        <v>30924.836186582717</v>
      </c>
      <c r="AA74" s="176">
        <v>42599.851531709646</v>
      </c>
      <c r="AB74" s="176">
        <v>39444.732410830526</v>
      </c>
      <c r="AC74" s="176">
        <v>36445.4837959571</v>
      </c>
      <c r="AD74" s="176">
        <v>36289.6132899514</v>
      </c>
      <c r="AE74" s="176">
        <v>33290.36467507799</v>
      </c>
      <c r="AF74" s="176">
        <v>30464.424005273075</v>
      </c>
      <c r="AG74" s="176">
        <v>33134.49416907229</v>
      </c>
      <c r="AH74" s="176">
        <v>29397.510101568332</v>
      </c>
      <c r="AI74" s="176">
        <v>26201.356961088874</v>
      </c>
      <c r="AJ74" s="178">
        <v>23994.27805998543</v>
      </c>
      <c r="AK74" s="180">
        <v>20717.456910942892</v>
      </c>
      <c r="AL74" s="176">
        <v>30616.08200810405</v>
      </c>
      <c r="AM74" s="176">
        <v>30288.07149374181</v>
      </c>
      <c r="AN74" s="176">
        <v>26835.714629964616</v>
      </c>
      <c r="AO74" s="178">
        <v>23894.777884641822</v>
      </c>
      <c r="AP74" s="173">
        <v>38288.47705004609</v>
      </c>
      <c r="AQ74" s="176">
        <v>37953.42079037032</v>
      </c>
      <c r="AR74" s="176">
        <v>34798.3016694912</v>
      </c>
      <c r="AS74" s="176">
        <v>32419.608969291345</v>
      </c>
      <c r="AT74" s="176">
        <v>37618.36453069456</v>
      </c>
      <c r="AU74" s="198">
        <v>34463.24540981544</v>
      </c>
      <c r="AV74" s="176">
        <v>32076.11924122871</v>
      </c>
      <c r="AW74" s="176">
        <v>31273.785502163344</v>
      </c>
      <c r="AX74" s="176">
        <v>28019.58603014118</v>
      </c>
      <c r="AY74" s="178">
        <v>24765.38655811902</v>
      </c>
      <c r="AZ74" s="173">
        <v>49170.82533309994</v>
      </c>
      <c r="BA74" s="176">
        <v>48828.72332811067</v>
      </c>
      <c r="BB74" s="176">
        <v>45640.60949747073</v>
      </c>
      <c r="BC74" s="176">
        <v>42627.054582661935</v>
      </c>
      <c r="BD74" s="176">
        <v>48486.621323121406</v>
      </c>
      <c r="BE74" s="176">
        <v>45298.50749248146</v>
      </c>
      <c r="BF74" s="176">
        <v>42284.952577672666</v>
      </c>
      <c r="BG74" s="176">
        <v>42110.39366184151</v>
      </c>
      <c r="BH74" s="176">
        <v>39096.83874703272</v>
      </c>
      <c r="BI74" s="176">
        <v>36703.83974689748</v>
      </c>
      <c r="BJ74" s="176">
        <v>48144.51931813214</v>
      </c>
      <c r="BK74" s="176">
        <v>44956.40548749217</v>
      </c>
      <c r="BL74" s="176">
        <v>41942.8505726834</v>
      </c>
      <c r="BM74" s="176">
        <v>41768.29165685222</v>
      </c>
      <c r="BN74" s="176">
        <v>38754.73674204345</v>
      </c>
      <c r="BO74" s="176">
        <v>36361.737741908226</v>
      </c>
      <c r="BP74" s="176">
        <v>38580.17782621228</v>
      </c>
      <c r="BQ74" s="176">
        <v>35566.622911403494</v>
      </c>
      <c r="BR74" s="176">
        <v>33173.62391126827</v>
      </c>
      <c r="BS74" s="179">
        <v>30284.347786039092</v>
      </c>
    </row>
    <row r="75" spans="1:72" s="2" customFormat="1" ht="25.5" customHeight="1" thickBot="1">
      <c r="A75" s="216" t="s">
        <v>51</v>
      </c>
      <c r="B75" s="257">
        <f aca="true" t="shared" si="97" ref="B75:AG75">B74/B$2</f>
        <v>1.427569884985249</v>
      </c>
      <c r="C75" s="257">
        <f t="shared" si="97"/>
        <v>1.9304001525889978</v>
      </c>
      <c r="D75" s="215">
        <f t="shared" si="97"/>
        <v>1.8972601441616148</v>
      </c>
      <c r="E75" s="215">
        <f t="shared" si="97"/>
        <v>1.5814731274210347</v>
      </c>
      <c r="F75" s="215">
        <f t="shared" si="97"/>
        <v>1.3452659955359019</v>
      </c>
      <c r="G75" s="257">
        <f t="shared" si="97"/>
        <v>2.2786314006766064</v>
      </c>
      <c r="H75" s="215">
        <f t="shared" si="97"/>
        <v>2.2556437691423543</v>
      </c>
      <c r="I75" s="215">
        <f t="shared" si="97"/>
        <v>1.9642899471927056</v>
      </c>
      <c r="J75" s="215">
        <f t="shared" si="97"/>
        <v>1.7373169941928335</v>
      </c>
      <c r="K75" s="215">
        <f t="shared" si="97"/>
        <v>2.226118859649574</v>
      </c>
      <c r="L75" s="215">
        <f t="shared" si="97"/>
        <v>1.9393482541197016</v>
      </c>
      <c r="M75" s="215">
        <f t="shared" si="97"/>
        <v>1.7123753011198302</v>
      </c>
      <c r="N75" s="215">
        <f t="shared" si="97"/>
        <v>1.7019440692287093</v>
      </c>
      <c r="O75" s="215">
        <f t="shared" si="97"/>
        <v>1.4749711162288377</v>
      </c>
      <c r="P75" s="215">
        <f t="shared" si="97"/>
        <v>1.2479981632289663</v>
      </c>
      <c r="Q75" s="257">
        <f t="shared" si="97"/>
        <v>2.4195439080422223</v>
      </c>
      <c r="R75" s="215">
        <f t="shared" si="97"/>
        <v>2.400952394354743</v>
      </c>
      <c r="S75" s="215">
        <f t="shared" si="97"/>
        <v>2.225881973708914</v>
      </c>
      <c r="T75" s="215">
        <f t="shared" si="97"/>
        <v>2.0594604547391304</v>
      </c>
      <c r="U75" s="215">
        <f t="shared" si="97"/>
        <v>2.382360880667263</v>
      </c>
      <c r="V75" s="215">
        <f t="shared" si="97"/>
        <v>2.2072904600214347</v>
      </c>
      <c r="W75" s="215">
        <f t="shared" si="97"/>
        <v>2.040868941051651</v>
      </c>
      <c r="X75" s="215">
        <f t="shared" si="97"/>
        <v>2.032220039375607</v>
      </c>
      <c r="Y75" s="215">
        <f t="shared" si="97"/>
        <v>1.8657985204058225</v>
      </c>
      <c r="Z75" s="215">
        <f t="shared" si="97"/>
        <v>1.7159491835857683</v>
      </c>
      <c r="AA75" s="215">
        <f t="shared" si="97"/>
        <v>2.363769366979783</v>
      </c>
      <c r="AB75" s="215">
        <f t="shared" si="97"/>
        <v>2.1886989463339543</v>
      </c>
      <c r="AC75" s="215">
        <f t="shared" si="97"/>
        <v>2.0222774273641715</v>
      </c>
      <c r="AD75" s="215">
        <f t="shared" si="97"/>
        <v>2.0136285256881257</v>
      </c>
      <c r="AE75" s="215">
        <f t="shared" si="97"/>
        <v>1.8472070067183435</v>
      </c>
      <c r="AF75" s="215">
        <f t="shared" si="97"/>
        <v>1.6904019534609407</v>
      </c>
      <c r="AG75" s="215">
        <f t="shared" si="97"/>
        <v>1.8385581050422979</v>
      </c>
      <c r="AH75" s="215">
        <f aca="true" t="shared" si="98" ref="AH75:BM75">AH74/AH$2</f>
        <v>1.631201315146395</v>
      </c>
      <c r="AI75" s="215">
        <f t="shared" si="98"/>
        <v>1.45385400960431</v>
      </c>
      <c r="AJ75" s="215">
        <f t="shared" si="98"/>
        <v>1.3313881955379776</v>
      </c>
      <c r="AK75" s="286">
        <f t="shared" si="98"/>
        <v>1.7469817784756634</v>
      </c>
      <c r="AL75" s="215">
        <f t="shared" si="98"/>
        <v>2.147743388853318</v>
      </c>
      <c r="AM75" s="215">
        <f t="shared" si="98"/>
        <v>2.1247331809008636</v>
      </c>
      <c r="AN75" s="215">
        <f t="shared" si="98"/>
        <v>1.8825475012251571</v>
      </c>
      <c r="AO75" s="215">
        <f t="shared" si="98"/>
        <v>1.6762383644084056</v>
      </c>
      <c r="AP75" s="257">
        <f t="shared" si="98"/>
        <v>2.131875114145105</v>
      </c>
      <c r="AQ75" s="215">
        <f t="shared" si="98"/>
        <v>2.1132194203992385</v>
      </c>
      <c r="AR75" s="215">
        <f t="shared" si="98"/>
        <v>1.9375446363859243</v>
      </c>
      <c r="AS75" s="215">
        <f t="shared" si="98"/>
        <v>1.805100722120899</v>
      </c>
      <c r="AT75" s="215">
        <f t="shared" si="98"/>
        <v>2.094563726653372</v>
      </c>
      <c r="AU75" s="215">
        <f t="shared" si="98"/>
        <v>1.918888942640058</v>
      </c>
      <c r="AV75" s="215">
        <f t="shared" si="98"/>
        <v>1.785975458865741</v>
      </c>
      <c r="AW75" s="215">
        <f t="shared" si="98"/>
        <v>1.7413020880937273</v>
      </c>
      <c r="AX75" s="215">
        <f t="shared" si="98"/>
        <v>1.5601105807428275</v>
      </c>
      <c r="AY75" s="215">
        <f t="shared" si="98"/>
        <v>1.3789190733919274</v>
      </c>
      <c r="AZ75" s="257">
        <f t="shared" si="98"/>
        <v>2.326511726193515</v>
      </c>
      <c r="BA75" s="215">
        <f t="shared" si="98"/>
        <v>2.3103252106983994</v>
      </c>
      <c r="BB75" s="215">
        <f t="shared" si="98"/>
        <v>2.1594799856858637</v>
      </c>
      <c r="BC75" s="215">
        <f t="shared" si="98"/>
        <v>2.016893994921312</v>
      </c>
      <c r="BD75" s="215">
        <f t="shared" si="98"/>
        <v>2.294138695203284</v>
      </c>
      <c r="BE75" s="215">
        <f t="shared" si="98"/>
        <v>2.143293470190748</v>
      </c>
      <c r="BF75" s="215">
        <f t="shared" si="98"/>
        <v>2.0007074794261968</v>
      </c>
      <c r="BG75" s="215">
        <f t="shared" si="98"/>
        <v>1.992448245178212</v>
      </c>
      <c r="BH75" s="215">
        <f t="shared" si="98"/>
        <v>1.849862254413661</v>
      </c>
      <c r="BI75" s="215">
        <f t="shared" si="98"/>
        <v>1.736637792614028</v>
      </c>
      <c r="BJ75" s="215">
        <f t="shared" si="98"/>
        <v>2.2779521797081683</v>
      </c>
      <c r="BK75" s="215">
        <f t="shared" si="98"/>
        <v>2.1271069546956314</v>
      </c>
      <c r="BL75" s="215">
        <f t="shared" si="98"/>
        <v>1.984520963931081</v>
      </c>
      <c r="BM75" s="215">
        <f t="shared" si="98"/>
        <v>1.9762617296830953</v>
      </c>
      <c r="BN75" s="215">
        <f aca="true" t="shared" si="99" ref="BN75:BS75">BN74/BN$2</f>
        <v>1.8336757389185452</v>
      </c>
      <c r="BO75" s="215">
        <f t="shared" si="99"/>
        <v>1.7204512771189129</v>
      </c>
      <c r="BP75" s="215">
        <f t="shared" si="99"/>
        <v>1.82541650467056</v>
      </c>
      <c r="BQ75" s="215">
        <f t="shared" si="99"/>
        <v>1.6828305139060087</v>
      </c>
      <c r="BR75" s="215">
        <f t="shared" si="99"/>
        <v>1.5696060521063764</v>
      </c>
      <c r="BS75" s="295">
        <f t="shared" si="99"/>
        <v>1.4329002974231886</v>
      </c>
      <c r="BT75" s="1"/>
    </row>
    <row r="76" spans="1:71" s="183" customFormat="1" ht="30" customHeight="1" thickBot="1">
      <c r="A76" s="221" t="s">
        <v>101</v>
      </c>
      <c r="B76" s="184">
        <v>13152.311021846654</v>
      </c>
      <c r="C76" s="184">
        <v>23821.062843520398</v>
      </c>
      <c r="D76" s="171">
        <v>23611.476667718547</v>
      </c>
      <c r="E76" s="171">
        <v>18380.369672618654</v>
      </c>
      <c r="F76" s="177">
        <v>16419.16636635827</v>
      </c>
      <c r="G76" s="173">
        <v>32922.755355245696</v>
      </c>
      <c r="H76" s="176">
        <v>32749.42319223394</v>
      </c>
      <c r="I76" s="176">
        <v>27260.668850039197</v>
      </c>
      <c r="J76" s="176">
        <v>25010.408162783213</v>
      </c>
      <c r="K76" s="176">
        <v>32576.091029222167</v>
      </c>
      <c r="L76" s="198">
        <v>27072.602602192943</v>
      </c>
      <c r="M76" s="176">
        <v>24822.341914936947</v>
      </c>
      <c r="N76" s="176">
        <v>22305.743272693708</v>
      </c>
      <c r="O76" s="176">
        <v>20055.48258543772</v>
      </c>
      <c r="P76" s="178">
        <v>17805.22189818172</v>
      </c>
      <c r="Q76" s="173">
        <v>44219.07211828912</v>
      </c>
      <c r="R76" s="176">
        <v>44038.69484603365</v>
      </c>
      <c r="S76" s="176">
        <v>39612.30425779835</v>
      </c>
      <c r="T76" s="176">
        <v>37524.035650242055</v>
      </c>
      <c r="U76" s="176">
        <v>43858.31757377819</v>
      </c>
      <c r="V76" s="176">
        <v>39431.9269855429</v>
      </c>
      <c r="W76" s="176">
        <v>37343.65837798659</v>
      </c>
      <c r="X76" s="176">
        <v>35005.53639730761</v>
      </c>
      <c r="Y76" s="176">
        <v>32917.26778975129</v>
      </c>
      <c r="Z76" s="176">
        <v>31203.54746389736</v>
      </c>
      <c r="AA76" s="176">
        <v>43677.940301522714</v>
      </c>
      <c r="AB76" s="176">
        <v>39251.54971328743</v>
      </c>
      <c r="AC76" s="176">
        <v>37163.281105731134</v>
      </c>
      <c r="AD76" s="176">
        <v>34825.15912505213</v>
      </c>
      <c r="AE76" s="176">
        <v>32736.890517495838</v>
      </c>
      <c r="AF76" s="176">
        <v>30955.684930428542</v>
      </c>
      <c r="AG76" s="176">
        <v>29759.62597837596</v>
      </c>
      <c r="AH76" s="176">
        <v>27118.169648752933</v>
      </c>
      <c r="AI76" s="176">
        <v>25591.597203146135</v>
      </c>
      <c r="AJ76" s="178">
        <v>23991.25565912951</v>
      </c>
      <c r="AK76" s="180">
        <v>20715.35200575163</v>
      </c>
      <c r="AL76" s="176">
        <v>30819.11665432316</v>
      </c>
      <c r="AM76" s="176">
        <v>30645.784491311395</v>
      </c>
      <c r="AN76" s="176">
        <v>25795.72802351208</v>
      </c>
      <c r="AO76" s="178">
        <v>23891.522639864037</v>
      </c>
      <c r="AP76" s="173">
        <v>38696.852225382085</v>
      </c>
      <c r="AQ76" s="176">
        <v>38516.47495312663</v>
      </c>
      <c r="AR76" s="176">
        <v>34090.08436489132</v>
      </c>
      <c r="AS76" s="176">
        <v>32622.371672008598</v>
      </c>
      <c r="AT76" s="176">
        <v>38336.09768087116</v>
      </c>
      <c r="AU76" s="198">
        <v>33909.70709263587</v>
      </c>
      <c r="AV76" s="176">
        <v>32441.994399753123</v>
      </c>
      <c r="AW76" s="176">
        <v>29293.857926993747</v>
      </c>
      <c r="AX76" s="176">
        <v>27028.076235389308</v>
      </c>
      <c r="AY76" s="178">
        <v>24762.29454378488</v>
      </c>
      <c r="AZ76" s="173">
        <v>49784.30727413978</v>
      </c>
      <c r="BA76" s="176">
        <v>49596.88489264062</v>
      </c>
      <c r="BB76" s="176">
        <v>45137.5025733129</v>
      </c>
      <c r="BC76" s="176">
        <v>43034.92895735324</v>
      </c>
      <c r="BD76" s="176">
        <v>49409.46251114148</v>
      </c>
      <c r="BE76" s="176">
        <v>44950.08019181373</v>
      </c>
      <c r="BF76" s="176">
        <v>42847.50657585407</v>
      </c>
      <c r="BG76" s="176">
        <v>40490.697872486</v>
      </c>
      <c r="BH76" s="176">
        <v>38388.124256526346</v>
      </c>
      <c r="BI76" s="176">
        <v>36906.10655524023</v>
      </c>
      <c r="BJ76" s="176">
        <v>49222.04012964231</v>
      </c>
      <c r="BK76" s="176">
        <v>44762.657810314566</v>
      </c>
      <c r="BL76" s="176">
        <v>42660.0841943549</v>
      </c>
      <c r="BM76" s="176">
        <v>40303.27549098682</v>
      </c>
      <c r="BN76" s="176">
        <v>38200.701875027175</v>
      </c>
      <c r="BO76" s="176">
        <v>36718.68417374108</v>
      </c>
      <c r="BP76" s="176">
        <v>35843.8931716591</v>
      </c>
      <c r="BQ76" s="176">
        <v>33958.514125835194</v>
      </c>
      <c r="BR76" s="176">
        <v>32367.89913948121</v>
      </c>
      <c r="BS76" s="179">
        <v>30279.75713704728</v>
      </c>
    </row>
    <row r="77" spans="1:72" s="2" customFormat="1" ht="25.5" customHeight="1" thickBot="1">
      <c r="A77" s="216" t="s">
        <v>51</v>
      </c>
      <c r="B77" s="257">
        <f aca="true" t="shared" si="100" ref="B77:AG77">B76/B$2</f>
        <v>1.4274268528160032</v>
      </c>
      <c r="C77" s="257">
        <f t="shared" si="100"/>
        <v>1.9514264637929384</v>
      </c>
      <c r="D77" s="215">
        <f t="shared" si="100"/>
        <v>1.9342571203177314</v>
      </c>
      <c r="E77" s="215">
        <f t="shared" si="100"/>
        <v>1.5057237382336899</v>
      </c>
      <c r="F77" s="215">
        <f t="shared" si="100"/>
        <v>1.3450615520896427</v>
      </c>
      <c r="G77" s="257">
        <f t="shared" si="100"/>
        <v>2.307292406983369</v>
      </c>
      <c r="H77" s="215">
        <f t="shared" si="100"/>
        <v>2.295144943039732</v>
      </c>
      <c r="I77" s="215">
        <f t="shared" si="100"/>
        <v>1.910482083540486</v>
      </c>
      <c r="J77" s="215">
        <f t="shared" si="100"/>
        <v>1.7527793232029725</v>
      </c>
      <c r="K77" s="215">
        <f t="shared" si="100"/>
        <v>2.2829974790960943</v>
      </c>
      <c r="L77" s="215">
        <f t="shared" si="100"/>
        <v>1.8973020255233684</v>
      </c>
      <c r="M77" s="215">
        <f t="shared" si="100"/>
        <v>1.7395992651858538</v>
      </c>
      <c r="N77" s="215">
        <f t="shared" si="100"/>
        <v>1.5632310093695219</v>
      </c>
      <c r="O77" s="215">
        <f t="shared" si="100"/>
        <v>1.4055282490320078</v>
      </c>
      <c r="P77" s="215">
        <f t="shared" si="100"/>
        <v>1.247825488694493</v>
      </c>
      <c r="Q77" s="257">
        <f t="shared" si="100"/>
        <v>2.453616253373051</v>
      </c>
      <c r="R77" s="215">
        <f t="shared" si="100"/>
        <v>2.4436075266914687</v>
      </c>
      <c r="S77" s="215">
        <f t="shared" si="100"/>
        <v>2.1979971289423124</v>
      </c>
      <c r="T77" s="215">
        <f t="shared" si="100"/>
        <v>2.082123829222176</v>
      </c>
      <c r="U77" s="215">
        <f t="shared" si="100"/>
        <v>2.4335988000098876</v>
      </c>
      <c r="V77" s="215">
        <f t="shared" si="100"/>
        <v>2.187988402260731</v>
      </c>
      <c r="W77" s="215">
        <f t="shared" si="100"/>
        <v>2.0721151025405944</v>
      </c>
      <c r="X77" s="215">
        <f t="shared" si="100"/>
        <v>1.9423780045115753</v>
      </c>
      <c r="Y77" s="215">
        <f t="shared" si="100"/>
        <v>1.8265047047914378</v>
      </c>
      <c r="Z77" s="215">
        <f t="shared" si="100"/>
        <v>1.731414241698888</v>
      </c>
      <c r="AA77" s="215">
        <f t="shared" si="100"/>
        <v>2.423590073328305</v>
      </c>
      <c r="AB77" s="215">
        <f t="shared" si="100"/>
        <v>2.177979675579149</v>
      </c>
      <c r="AC77" s="215">
        <f t="shared" si="100"/>
        <v>2.0621063758590132</v>
      </c>
      <c r="AD77" s="215">
        <f t="shared" si="100"/>
        <v>1.9323692778299928</v>
      </c>
      <c r="AE77" s="215">
        <f t="shared" si="100"/>
        <v>1.8164959781098566</v>
      </c>
      <c r="AF77" s="215">
        <f t="shared" si="100"/>
        <v>1.7176609105775464</v>
      </c>
      <c r="AG77" s="215">
        <f t="shared" si="100"/>
        <v>1.6512943057582932</v>
      </c>
      <c r="AH77" s="215">
        <f aca="true" t="shared" si="101" ref="AH77:BM77">AH76/AH$2</f>
        <v>1.5047258710882774</v>
      </c>
      <c r="AI77" s="215">
        <f t="shared" si="101"/>
        <v>1.4200198203943033</v>
      </c>
      <c r="AJ77" s="215">
        <f t="shared" si="101"/>
        <v>1.3312204893535406</v>
      </c>
      <c r="AK77" s="286">
        <f t="shared" si="101"/>
        <v>1.7468042841514149</v>
      </c>
      <c r="AL77" s="215">
        <f t="shared" si="101"/>
        <v>2.1619864366414</v>
      </c>
      <c r="AM77" s="215">
        <f t="shared" si="101"/>
        <v>2.149827042533244</v>
      </c>
      <c r="AN77" s="215">
        <f t="shared" si="101"/>
        <v>1.8095915835504792</v>
      </c>
      <c r="AO77" s="215">
        <f t="shared" si="101"/>
        <v>1.6760100063040362</v>
      </c>
      <c r="AP77" s="257">
        <f t="shared" si="101"/>
        <v>2.154613152860918</v>
      </c>
      <c r="AQ77" s="215">
        <f t="shared" si="101"/>
        <v>2.144569874895692</v>
      </c>
      <c r="AR77" s="215">
        <f t="shared" si="101"/>
        <v>1.8981116016086481</v>
      </c>
      <c r="AS77" s="215">
        <f t="shared" si="101"/>
        <v>1.816390404900256</v>
      </c>
      <c r="AT77" s="215">
        <f t="shared" si="101"/>
        <v>2.134526596930465</v>
      </c>
      <c r="AU77" s="215">
        <f t="shared" si="101"/>
        <v>1.8880683236434228</v>
      </c>
      <c r="AV77" s="215">
        <f t="shared" si="101"/>
        <v>1.806347126935029</v>
      </c>
      <c r="AW77" s="215">
        <f t="shared" si="101"/>
        <v>1.631061131792525</v>
      </c>
      <c r="AX77" s="215">
        <f t="shared" si="101"/>
        <v>1.504904022014995</v>
      </c>
      <c r="AY77" s="215">
        <f t="shared" si="101"/>
        <v>1.3787469122374654</v>
      </c>
      <c r="AZ77" s="257">
        <f t="shared" si="101"/>
        <v>2.355538550941082</v>
      </c>
      <c r="BA77" s="215">
        <f t="shared" si="101"/>
        <v>2.3466706833518156</v>
      </c>
      <c r="BB77" s="215">
        <f t="shared" si="101"/>
        <v>2.1356755416755573</v>
      </c>
      <c r="BC77" s="215">
        <f t="shared" si="101"/>
        <v>2.0361925222310497</v>
      </c>
      <c r="BD77" s="215">
        <f t="shared" si="101"/>
        <v>2.3378028157625494</v>
      </c>
      <c r="BE77" s="215">
        <f t="shared" si="101"/>
        <v>2.1268076740862893</v>
      </c>
      <c r="BF77" s="215">
        <f t="shared" si="101"/>
        <v>2.0273246546417827</v>
      </c>
      <c r="BG77" s="215">
        <f t="shared" si="101"/>
        <v>1.9158125324100308</v>
      </c>
      <c r="BH77" s="215">
        <f t="shared" si="101"/>
        <v>1.8163295129655237</v>
      </c>
      <c r="BI77" s="215">
        <f t="shared" si="101"/>
        <v>1.7462080224859347</v>
      </c>
      <c r="BJ77" s="215">
        <f t="shared" si="101"/>
        <v>2.3289349481732815</v>
      </c>
      <c r="BK77" s="215">
        <f t="shared" si="101"/>
        <v>2.1179398064970223</v>
      </c>
      <c r="BL77" s="215">
        <f t="shared" si="101"/>
        <v>2.0184567870525147</v>
      </c>
      <c r="BM77" s="215">
        <f t="shared" si="101"/>
        <v>1.9069446648207629</v>
      </c>
      <c r="BN77" s="215">
        <f aca="true" t="shared" si="102" ref="BN77:BS77">BN76/BN$2</f>
        <v>1.8074616453762562</v>
      </c>
      <c r="BO77" s="215">
        <f t="shared" si="102"/>
        <v>1.737340154896668</v>
      </c>
      <c r="BP77" s="215">
        <f t="shared" si="102"/>
        <v>1.6959495231445045</v>
      </c>
      <c r="BQ77" s="215">
        <f t="shared" si="102"/>
        <v>1.606743038837719</v>
      </c>
      <c r="BR77" s="215">
        <f t="shared" si="102"/>
        <v>1.5314832807892695</v>
      </c>
      <c r="BS77" s="295">
        <f t="shared" si="102"/>
        <v>1.4326830914145863</v>
      </c>
      <c r="BT77" s="1"/>
    </row>
    <row r="78" spans="1:71" s="183" customFormat="1" ht="29.25" customHeight="1" thickBot="1">
      <c r="A78" s="221" t="s">
        <v>102</v>
      </c>
      <c r="B78" s="184">
        <v>14307.850495995903</v>
      </c>
      <c r="C78" s="184">
        <v>24888.082905776682</v>
      </c>
      <c r="D78" s="171">
        <v>23382.85840781612</v>
      </c>
      <c r="E78" s="171">
        <v>20164.43760286256</v>
      </c>
      <c r="F78" s="177">
        <v>17618.137728454545</v>
      </c>
      <c r="G78" s="173">
        <v>33603.491324723305</v>
      </c>
      <c r="H78" s="176">
        <v>32433.2170617648</v>
      </c>
      <c r="I78" s="176">
        <v>29043.64635508096</v>
      </c>
      <c r="J78" s="176">
        <v>26034.7066607761</v>
      </c>
      <c r="K78" s="176">
        <v>30947.11716979334</v>
      </c>
      <c r="L78" s="198">
        <v>27641.971371688418</v>
      </c>
      <c r="M78" s="176">
        <v>24626.49633462262</v>
      </c>
      <c r="N78" s="176">
        <v>24869.253088619254</v>
      </c>
      <c r="O78" s="176">
        <v>21853.778051553465</v>
      </c>
      <c r="P78" s="178">
        <v>18838.303014487683</v>
      </c>
      <c r="Q78" s="173">
        <v>45023.51010222598</v>
      </c>
      <c r="R78" s="176">
        <v>43846.188821814336</v>
      </c>
      <c r="S78" s="176">
        <v>41257.69899634568</v>
      </c>
      <c r="T78" s="176">
        <v>38464.16302359301</v>
      </c>
      <c r="U78" s="176">
        <v>42668.86754140271</v>
      </c>
      <c r="V78" s="176">
        <v>40080.37771593407</v>
      </c>
      <c r="W78" s="176">
        <v>37286.84174318137</v>
      </c>
      <c r="X78" s="176">
        <v>37491.88789046541</v>
      </c>
      <c r="Y78" s="176">
        <v>34698.35191771271</v>
      </c>
      <c r="Z78" s="176">
        <v>32525.371859633604</v>
      </c>
      <c r="AA78" s="176">
        <v>41491.54626099106</v>
      </c>
      <c r="AB78" s="176">
        <v>38903.056435522405</v>
      </c>
      <c r="AC78" s="176">
        <v>36109.52046276973</v>
      </c>
      <c r="AD78" s="176">
        <v>36314.56661005377</v>
      </c>
      <c r="AE78" s="176">
        <v>33521.03063730108</v>
      </c>
      <c r="AF78" s="176">
        <v>31064.066660202858</v>
      </c>
      <c r="AG78" s="176">
        <v>33726.07678458512</v>
      </c>
      <c r="AH78" s="176">
        <v>30493.10058261216</v>
      </c>
      <c r="AI78" s="176">
        <v>27464.49856640291</v>
      </c>
      <c r="AJ78" s="178">
        <v>24870.46797643183</v>
      </c>
      <c r="AK78" s="180">
        <v>21873.25250025238</v>
      </c>
      <c r="AL78" s="176">
        <v>31636.492353674897</v>
      </c>
      <c r="AM78" s="176">
        <v>30466.218090716393</v>
      </c>
      <c r="AN78" s="176">
        <v>27774.428595680518</v>
      </c>
      <c r="AO78" s="178">
        <v>25092.77281284819</v>
      </c>
      <c r="AP78" s="173">
        <v>39379.35436582528</v>
      </c>
      <c r="AQ78" s="176">
        <v>38202.03308541364</v>
      </c>
      <c r="AR78" s="176">
        <v>35613.54325994499</v>
      </c>
      <c r="AS78" s="176">
        <v>33440.56320186587</v>
      </c>
      <c r="AT78" s="176">
        <v>37024.71180500201</v>
      </c>
      <c r="AU78" s="198">
        <v>34436.22197953336</v>
      </c>
      <c r="AV78" s="176">
        <v>32263.24192145423</v>
      </c>
      <c r="AW78" s="176">
        <v>31859.26051503585</v>
      </c>
      <c r="AX78" s="176">
        <v>28828.260269665938</v>
      </c>
      <c r="AY78" s="178">
        <v>25797.260024296054</v>
      </c>
      <c r="AZ78" s="173">
        <v>50590.454857613666</v>
      </c>
      <c r="BA78" s="176">
        <v>49406.08655974889</v>
      </c>
      <c r="BB78" s="176">
        <v>46784.59606718265</v>
      </c>
      <c r="BC78" s="176">
        <v>43976.75121143061</v>
      </c>
      <c r="BD78" s="176">
        <v>48221.718261884125</v>
      </c>
      <c r="BE78" s="176">
        <v>45600.22776931786</v>
      </c>
      <c r="BF78" s="176">
        <v>42792.38291356584</v>
      </c>
      <c r="BG78" s="176">
        <v>42978.73727675161</v>
      </c>
      <c r="BH78" s="176">
        <v>40170.89242099958</v>
      </c>
      <c r="BI78" s="176">
        <v>37983.6034799211</v>
      </c>
      <c r="BJ78" s="176">
        <v>47037.349964019355</v>
      </c>
      <c r="BK78" s="176">
        <v>44415.85947145309</v>
      </c>
      <c r="BL78" s="176">
        <v>41608.01461570106</v>
      </c>
      <c r="BM78" s="176">
        <v>41794.368978886836</v>
      </c>
      <c r="BN78" s="176">
        <v>38986.524123134805</v>
      </c>
      <c r="BO78" s="176">
        <v>36799.23518205634</v>
      </c>
      <c r="BP78" s="176">
        <v>39172.87848632059</v>
      </c>
      <c r="BQ78" s="176">
        <v>36365.03363056855</v>
      </c>
      <c r="BR78" s="176">
        <v>34177.744689490064</v>
      </c>
      <c r="BS78" s="179">
        <v>31946.817412322554</v>
      </c>
    </row>
    <row r="79" spans="1:72" s="2" customFormat="1" ht="25.5" customHeight="1" thickBot="1">
      <c r="A79" s="216" t="s">
        <v>51</v>
      </c>
      <c r="B79" s="257">
        <f aca="true" t="shared" si="103" ref="B79:AG79">B78/B$2</f>
        <v>1.5528381263290538</v>
      </c>
      <c r="C79" s="257">
        <f t="shared" si="103"/>
        <v>2.038836971063872</v>
      </c>
      <c r="D79" s="215">
        <f t="shared" si="103"/>
        <v>1.9155286645216776</v>
      </c>
      <c r="E79" s="215">
        <f t="shared" si="103"/>
        <v>1.6518749572263913</v>
      </c>
      <c r="F79" s="215">
        <f t="shared" si="103"/>
        <v>1.4432815375157324</v>
      </c>
      <c r="G79" s="257">
        <f t="shared" si="103"/>
        <v>2.3549997424292735</v>
      </c>
      <c r="H79" s="215">
        <f t="shared" si="103"/>
        <v>2.272984586289495</v>
      </c>
      <c r="I79" s="215">
        <f t="shared" si="103"/>
        <v>2.035436705801455</v>
      </c>
      <c r="J79" s="215">
        <f t="shared" si="103"/>
        <v>1.8245642063757868</v>
      </c>
      <c r="K79" s="215">
        <f t="shared" si="103"/>
        <v>2.1688357397009836</v>
      </c>
      <c r="L79" s="215">
        <f t="shared" si="103"/>
        <v>1.9372045253128052</v>
      </c>
      <c r="M79" s="215">
        <f t="shared" si="103"/>
        <v>1.7258740160223296</v>
      </c>
      <c r="N79" s="215">
        <f t="shared" si="103"/>
        <v>1.7428868938691748</v>
      </c>
      <c r="O79" s="215">
        <f t="shared" si="103"/>
        <v>1.5315563845786997</v>
      </c>
      <c r="P79" s="215">
        <f t="shared" si="103"/>
        <v>1.320225875288225</v>
      </c>
      <c r="Q79" s="257">
        <f t="shared" si="103"/>
        <v>2.4982526968275427</v>
      </c>
      <c r="R79" s="215">
        <f t="shared" si="103"/>
        <v>2.432925803008231</v>
      </c>
      <c r="S79" s="215">
        <f t="shared" si="103"/>
        <v>2.289296359801669</v>
      </c>
      <c r="T79" s="215">
        <f t="shared" si="103"/>
        <v>2.1342893698586733</v>
      </c>
      <c r="U79" s="215">
        <f t="shared" si="103"/>
        <v>2.36759890918892</v>
      </c>
      <c r="V79" s="215">
        <f t="shared" si="103"/>
        <v>2.223969465982359</v>
      </c>
      <c r="W79" s="215">
        <f t="shared" si="103"/>
        <v>2.0689624760393617</v>
      </c>
      <c r="X79" s="215">
        <f t="shared" si="103"/>
        <v>2.080340022775797</v>
      </c>
      <c r="Y79" s="215">
        <f t="shared" si="103"/>
        <v>1.9253330328327993</v>
      </c>
      <c r="Z79" s="215">
        <f t="shared" si="103"/>
        <v>1.804759286407369</v>
      </c>
      <c r="AA79" s="215">
        <f t="shared" si="103"/>
        <v>2.3022720153696072</v>
      </c>
      <c r="AB79" s="215">
        <f t="shared" si="103"/>
        <v>2.1586425721630453</v>
      </c>
      <c r="AC79" s="215">
        <f t="shared" si="103"/>
        <v>2.0036355822200496</v>
      </c>
      <c r="AD79" s="215">
        <f t="shared" si="103"/>
        <v>2.0150131289564848</v>
      </c>
      <c r="AE79" s="215">
        <f t="shared" si="103"/>
        <v>1.860006139013488</v>
      </c>
      <c r="AF79" s="215">
        <f t="shared" si="103"/>
        <v>1.7236747675176372</v>
      </c>
      <c r="AG79" s="215">
        <f t="shared" si="103"/>
        <v>1.8713836857499235</v>
      </c>
      <c r="AH79" s="215">
        <f aca="true" t="shared" si="104" ref="AH79:BM79">AH78/AH$2</f>
        <v>1.6919931518484166</v>
      </c>
      <c r="AI79" s="215">
        <f t="shared" si="104"/>
        <v>1.5239428790590894</v>
      </c>
      <c r="AJ79" s="215">
        <f t="shared" si="104"/>
        <v>1.3800059913678744</v>
      </c>
      <c r="AK79" s="286">
        <f t="shared" si="104"/>
        <v>1.8444432498737144</v>
      </c>
      <c r="AL79" s="215">
        <f t="shared" si="104"/>
        <v>2.2193260156909784</v>
      </c>
      <c r="AM79" s="215">
        <f t="shared" si="104"/>
        <v>2.1372303115199154</v>
      </c>
      <c r="AN79" s="215">
        <f t="shared" si="104"/>
        <v>1.9483990596759395</v>
      </c>
      <c r="AO79" s="215">
        <f t="shared" si="104"/>
        <v>1.7602786960959798</v>
      </c>
      <c r="AP79" s="257">
        <f t="shared" si="104"/>
        <v>2.1926143856250158</v>
      </c>
      <c r="AQ79" s="215">
        <f t="shared" si="104"/>
        <v>2.1270619758025413</v>
      </c>
      <c r="AR79" s="215">
        <f t="shared" si="104"/>
        <v>1.982936707123886</v>
      </c>
      <c r="AS79" s="215">
        <f t="shared" si="104"/>
        <v>1.861946726161797</v>
      </c>
      <c r="AT79" s="215">
        <f t="shared" si="104"/>
        <v>2.0615095659800673</v>
      </c>
      <c r="AU79" s="215">
        <f t="shared" si="104"/>
        <v>1.917384297301412</v>
      </c>
      <c r="AV79" s="215">
        <f t="shared" si="104"/>
        <v>1.7963943163393226</v>
      </c>
      <c r="AW79" s="215">
        <f t="shared" si="104"/>
        <v>1.773900919545426</v>
      </c>
      <c r="AX79" s="215">
        <f t="shared" si="104"/>
        <v>1.6051369860615778</v>
      </c>
      <c r="AY79" s="215">
        <f t="shared" si="104"/>
        <v>1.4363730525777314</v>
      </c>
      <c r="AZ79" s="257">
        <f t="shared" si="104"/>
        <v>2.3936813275426387</v>
      </c>
      <c r="BA79" s="215">
        <f t="shared" si="104"/>
        <v>2.337643083025734</v>
      </c>
      <c r="BB79" s="215">
        <f t="shared" si="104"/>
        <v>2.213607573559624</v>
      </c>
      <c r="BC79" s="215">
        <f t="shared" si="104"/>
        <v>2.080754729663147</v>
      </c>
      <c r="BD79" s="215">
        <f t="shared" si="104"/>
        <v>2.28160483850883</v>
      </c>
      <c r="BE79" s="215">
        <f t="shared" si="104"/>
        <v>2.157569329042719</v>
      </c>
      <c r="BF79" s="215">
        <f t="shared" si="104"/>
        <v>2.0247164851462425</v>
      </c>
      <c r="BG79" s="215">
        <f t="shared" si="104"/>
        <v>2.033533819576608</v>
      </c>
      <c r="BH79" s="215">
        <f t="shared" si="104"/>
        <v>1.9006809756801317</v>
      </c>
      <c r="BI79" s="215">
        <f t="shared" si="104"/>
        <v>1.7971896607485733</v>
      </c>
      <c r="BJ79" s="215">
        <f t="shared" si="104"/>
        <v>2.225566593991926</v>
      </c>
      <c r="BK79" s="215">
        <f t="shared" si="104"/>
        <v>2.101531084525815</v>
      </c>
      <c r="BL79" s="215">
        <f t="shared" si="104"/>
        <v>1.9686782406293382</v>
      </c>
      <c r="BM79" s="215">
        <f t="shared" si="104"/>
        <v>1.9774955750597036</v>
      </c>
      <c r="BN79" s="215">
        <f aca="true" t="shared" si="105" ref="BN79:BS79">BN78/BN$2</f>
        <v>1.8446427311632272</v>
      </c>
      <c r="BO79" s="215">
        <f t="shared" si="105"/>
        <v>1.74115141623167</v>
      </c>
      <c r="BP79" s="215">
        <f t="shared" si="105"/>
        <v>1.8534600655935929</v>
      </c>
      <c r="BQ79" s="215">
        <f t="shared" si="105"/>
        <v>1.720607221697116</v>
      </c>
      <c r="BR79" s="215">
        <f t="shared" si="105"/>
        <v>1.6171159067655578</v>
      </c>
      <c r="BS79" s="295">
        <f t="shared" si="105"/>
        <v>1.5115598491754225</v>
      </c>
      <c r="BT79" s="1"/>
    </row>
    <row r="80" spans="1:71" s="183" customFormat="1" ht="30.75" customHeight="1" thickBot="1">
      <c r="A80" s="221" t="s">
        <v>103</v>
      </c>
      <c r="B80" s="184">
        <v>13805.27236638447</v>
      </c>
      <c r="C80" s="184">
        <v>23691.117919290322</v>
      </c>
      <c r="D80" s="171">
        <v>24192.02090757515</v>
      </c>
      <c r="E80" s="171">
        <v>18989.582400161107</v>
      </c>
      <c r="F80" s="177">
        <v>17502.040734942264</v>
      </c>
      <c r="G80" s="173">
        <v>31763.9773801431</v>
      </c>
      <c r="H80" s="176">
        <v>32216.744200637302</v>
      </c>
      <c r="I80" s="176">
        <v>26813.216472426637</v>
      </c>
      <c r="J80" s="176">
        <v>24898.54506838006</v>
      </c>
      <c r="K80" s="176">
        <v>32576.091029222167</v>
      </c>
      <c r="L80" s="198">
        <v>27203.109545663276</v>
      </c>
      <c r="M80" s="176">
        <v>25288.43814161671</v>
      </c>
      <c r="N80" s="176">
        <v>22566.757159634373</v>
      </c>
      <c r="O80" s="176">
        <v>20652.085755587806</v>
      </c>
      <c r="P80" s="178">
        <v>18737.41435154124</v>
      </c>
      <c r="Q80" s="173">
        <v>41332.29564770088</v>
      </c>
      <c r="R80" s="176">
        <v>41684.59736704205</v>
      </c>
      <c r="S80" s="176">
        <v>37378.48913174793</v>
      </c>
      <c r="T80" s="176">
        <v>35599.51800318323</v>
      </c>
      <c r="U80" s="176">
        <v>42036.89908638324</v>
      </c>
      <c r="V80" s="176">
        <v>37730.790851089114</v>
      </c>
      <c r="W80" s="176">
        <v>35951.81972252441</v>
      </c>
      <c r="X80" s="176">
        <v>33424.682615795</v>
      </c>
      <c r="Y80" s="176">
        <v>31473.092619244322</v>
      </c>
      <c r="Z80" s="176">
        <v>29881.274946576348</v>
      </c>
      <c r="AA80" s="176">
        <v>42389.2008057244</v>
      </c>
      <c r="AB80" s="176">
        <v>38083.09257043028</v>
      </c>
      <c r="AC80" s="176">
        <v>36304.12144186558</v>
      </c>
      <c r="AD80" s="176">
        <v>33776.98433513616</v>
      </c>
      <c r="AE80" s="176">
        <v>31957.20237214964</v>
      </c>
      <c r="AF80" s="176">
        <v>30365.384699481656</v>
      </c>
      <c r="AG80" s="176">
        <v>28484.57747953069</v>
      </c>
      <c r="AH80" s="176">
        <v>26647.59342050121</v>
      </c>
      <c r="AI80" s="176">
        <v>25378.83123192589</v>
      </c>
      <c r="AJ80" s="178">
        <v>23991.25565912951</v>
      </c>
      <c r="AK80" s="180">
        <v>21368.31335028944</v>
      </c>
      <c r="AL80" s="176">
        <v>30716.017494659296</v>
      </c>
      <c r="AM80" s="176">
        <v>31075.364323244175</v>
      </c>
      <c r="AN80" s="176">
        <v>26594.94327526375</v>
      </c>
      <c r="AO80" s="178">
        <v>24974.397008448046</v>
      </c>
      <c r="AP80" s="173">
        <v>37631.49424218882</v>
      </c>
      <c r="AQ80" s="176">
        <v>37983.79596152998</v>
      </c>
      <c r="AR80" s="176">
        <v>33677.68772623586</v>
      </c>
      <c r="AS80" s="176">
        <v>32519.272512344724</v>
      </c>
      <c r="AT80" s="176">
        <v>38336.09768087116</v>
      </c>
      <c r="AU80" s="198">
        <v>34029.98944557704</v>
      </c>
      <c r="AV80" s="176">
        <v>32871.5742316859</v>
      </c>
      <c r="AW80" s="176">
        <v>29554.871813934413</v>
      </c>
      <c r="AX80" s="176">
        <v>27624.679405539406</v>
      </c>
      <c r="AY80" s="178">
        <v>25694.4869971444</v>
      </c>
      <c r="AZ80" s="173">
        <v>46897.53080355154</v>
      </c>
      <c r="BA80" s="176">
        <v>47242.78741364903</v>
      </c>
      <c r="BB80" s="176">
        <v>42903.687447262484</v>
      </c>
      <c r="BC80" s="176">
        <v>41110.4113102944</v>
      </c>
      <c r="BD80" s="176">
        <v>47588.0440237465</v>
      </c>
      <c r="BE80" s="176">
        <v>43248.94405735996</v>
      </c>
      <c r="BF80" s="176">
        <v>41455.66792039189</v>
      </c>
      <c r="BG80" s="176">
        <v>38909.8440909734</v>
      </c>
      <c r="BH80" s="176">
        <v>37116.56795400533</v>
      </c>
      <c r="BI80" s="176">
        <v>35943.84773171082</v>
      </c>
      <c r="BJ80" s="176">
        <v>47933.30063384399</v>
      </c>
      <c r="BK80" s="176">
        <v>43594.20066745742</v>
      </c>
      <c r="BL80" s="176">
        <v>41800.92453048936</v>
      </c>
      <c r="BM80" s="176">
        <v>39255.10070107088</v>
      </c>
      <c r="BN80" s="176">
        <v>37461.824564102804</v>
      </c>
      <c r="BO80" s="176">
        <v>36289.104341808306</v>
      </c>
      <c r="BP80" s="176">
        <v>34916.00073468432</v>
      </c>
      <c r="BQ80" s="176">
        <v>33451.619232493234</v>
      </c>
      <c r="BR80" s="176">
        <v>32114.45169281024</v>
      </c>
      <c r="BS80" s="179">
        <v>30279.75713704728</v>
      </c>
    </row>
    <row r="81" spans="1:72" s="2" customFormat="1" ht="25.5" customHeight="1" thickBot="1">
      <c r="A81" s="216" t="s">
        <v>51</v>
      </c>
      <c r="B81" s="257">
        <f aca="true" t="shared" si="106" ref="B81:AG81">B80/B$2</f>
        <v>1.4982930721059768</v>
      </c>
      <c r="C81" s="257">
        <f t="shared" si="106"/>
        <v>1.940781348348515</v>
      </c>
      <c r="D81" s="215">
        <f t="shared" si="106"/>
        <v>1.9818154261960474</v>
      </c>
      <c r="E81" s="215">
        <f t="shared" si="106"/>
        <v>1.5556305726354638</v>
      </c>
      <c r="F81" s="215">
        <f t="shared" si="106"/>
        <v>1.4337708474598398</v>
      </c>
      <c r="G81" s="257">
        <f t="shared" si="106"/>
        <v>2.2260829336423784</v>
      </c>
      <c r="H81" s="215">
        <f t="shared" si="106"/>
        <v>2.2578137361158666</v>
      </c>
      <c r="I81" s="215">
        <f t="shared" si="106"/>
        <v>1.8791237278314274</v>
      </c>
      <c r="J81" s="215">
        <f t="shared" si="106"/>
        <v>1.7449397342757067</v>
      </c>
      <c r="K81" s="215">
        <f t="shared" si="106"/>
        <v>2.2829974790960943</v>
      </c>
      <c r="L81" s="215">
        <f t="shared" si="106"/>
        <v>1.9064482126051774</v>
      </c>
      <c r="M81" s="215">
        <f t="shared" si="106"/>
        <v>1.7722642190494575</v>
      </c>
      <c r="N81" s="215">
        <f t="shared" si="106"/>
        <v>1.58152338353314</v>
      </c>
      <c r="O81" s="215">
        <f t="shared" si="106"/>
        <v>1.44733938997742</v>
      </c>
      <c r="P81" s="215">
        <f t="shared" si="106"/>
        <v>1.3131553964217002</v>
      </c>
      <c r="Q81" s="257">
        <f t="shared" si="106"/>
        <v>2.293435559188818</v>
      </c>
      <c r="R81" s="215">
        <f t="shared" si="106"/>
        <v>2.312983984410279</v>
      </c>
      <c r="S81" s="215">
        <f t="shared" si="106"/>
        <v>2.074047782252132</v>
      </c>
      <c r="T81" s="215">
        <f t="shared" si="106"/>
        <v>1.9753366997660209</v>
      </c>
      <c r="U81" s="215">
        <f t="shared" si="106"/>
        <v>2.332532409631741</v>
      </c>
      <c r="V81" s="215">
        <f t="shared" si="106"/>
        <v>2.093596207473594</v>
      </c>
      <c r="W81" s="215">
        <f t="shared" si="106"/>
        <v>1.9948851249874824</v>
      </c>
      <c r="X81" s="215">
        <f t="shared" si="106"/>
        <v>1.8546600053154476</v>
      </c>
      <c r="Y81" s="215">
        <f t="shared" si="106"/>
        <v>1.7463706924450295</v>
      </c>
      <c r="Z81" s="215">
        <f t="shared" si="106"/>
        <v>1.6580443317376734</v>
      </c>
      <c r="AA81" s="215">
        <f t="shared" si="106"/>
        <v>2.3520808348532016</v>
      </c>
      <c r="AB81" s="215">
        <f t="shared" si="106"/>
        <v>2.1131446326950547</v>
      </c>
      <c r="AC81" s="215">
        <f t="shared" si="106"/>
        <v>2.0144335502089437</v>
      </c>
      <c r="AD81" s="215">
        <f t="shared" si="106"/>
        <v>1.8742084305369084</v>
      </c>
      <c r="AE81" s="215">
        <f t="shared" si="106"/>
        <v>1.773232847195075</v>
      </c>
      <c r="AF81" s="215">
        <f t="shared" si="106"/>
        <v>1.6849064864877181</v>
      </c>
      <c r="AG81" s="215">
        <f t="shared" si="106"/>
        <v>1.5805447497242642</v>
      </c>
      <c r="AH81" s="215">
        <f aca="true" t="shared" si="107" ref="AH81:BM81">AH80/AH$2</f>
        <v>1.4786146609977366</v>
      </c>
      <c r="AI81" s="215">
        <f t="shared" si="107"/>
        <v>1.4082139180959878</v>
      </c>
      <c r="AJ81" s="215">
        <f t="shared" si="107"/>
        <v>1.3312204893535406</v>
      </c>
      <c r="AK81" s="286">
        <f t="shared" si="107"/>
        <v>1.8018646892899437</v>
      </c>
      <c r="AL81" s="215">
        <f t="shared" si="107"/>
        <v>2.1547539456092104</v>
      </c>
      <c r="AM81" s="215">
        <f t="shared" si="107"/>
        <v>2.1799624218340354</v>
      </c>
      <c r="AN81" s="215">
        <f t="shared" si="107"/>
        <v>1.8656571922317609</v>
      </c>
      <c r="AO81" s="215">
        <f t="shared" si="107"/>
        <v>1.7519745358434267</v>
      </c>
      <c r="AP81" s="257">
        <f t="shared" si="107"/>
        <v>2.095294779631894</v>
      </c>
      <c r="AQ81" s="215">
        <f t="shared" si="107"/>
        <v>2.1149106882811792</v>
      </c>
      <c r="AR81" s="215">
        <f t="shared" si="107"/>
        <v>1.8751496506812841</v>
      </c>
      <c r="AS81" s="215">
        <f t="shared" si="107"/>
        <v>1.8106499171684145</v>
      </c>
      <c r="AT81" s="215">
        <f t="shared" si="107"/>
        <v>2.134526596930465</v>
      </c>
      <c r="AU81" s="215">
        <f t="shared" si="107"/>
        <v>1.8947655593305701</v>
      </c>
      <c r="AV81" s="215">
        <f t="shared" si="107"/>
        <v>1.8302658258177007</v>
      </c>
      <c r="AW81" s="215">
        <f t="shared" si="107"/>
        <v>1.645594198994121</v>
      </c>
      <c r="AX81" s="215">
        <f t="shared" si="107"/>
        <v>1.538122461332929</v>
      </c>
      <c r="AY81" s="215">
        <f t="shared" si="107"/>
        <v>1.4306507236717372</v>
      </c>
      <c r="AZ81" s="257">
        <f t="shared" si="107"/>
        <v>2.2189510671185966</v>
      </c>
      <c r="BA81" s="215">
        <f t="shared" si="107"/>
        <v>2.2352868423775267</v>
      </c>
      <c r="BB81" s="215">
        <f t="shared" si="107"/>
        <v>2.0299828458605385</v>
      </c>
      <c r="BC81" s="215">
        <f t="shared" si="107"/>
        <v>1.9451341996827254</v>
      </c>
      <c r="BD81" s="215">
        <f t="shared" si="107"/>
        <v>2.251622617636456</v>
      </c>
      <c r="BE81" s="215">
        <f t="shared" si="107"/>
        <v>2.046318621119468</v>
      </c>
      <c r="BF81" s="215">
        <f t="shared" si="107"/>
        <v>1.9614699749416555</v>
      </c>
      <c r="BG81" s="215">
        <f t="shared" si="107"/>
        <v>1.8410146246024792</v>
      </c>
      <c r="BH81" s="215">
        <f t="shared" si="107"/>
        <v>1.7561659784246668</v>
      </c>
      <c r="BI81" s="215">
        <f t="shared" si="107"/>
        <v>1.700678861211773</v>
      </c>
      <c r="BJ81" s="215">
        <f t="shared" si="107"/>
        <v>2.267958392895386</v>
      </c>
      <c r="BK81" s="215">
        <f t="shared" si="107"/>
        <v>2.062654396378397</v>
      </c>
      <c r="BL81" s="215">
        <f t="shared" si="107"/>
        <v>1.977805750200585</v>
      </c>
      <c r="BM81" s="215">
        <f t="shared" si="107"/>
        <v>1.857350399861409</v>
      </c>
      <c r="BN81" s="215">
        <f aca="true" t="shared" si="108" ref="BN81:BS81">BN80/BN$2</f>
        <v>1.772501753683596</v>
      </c>
      <c r="BO81" s="215">
        <f t="shared" si="108"/>
        <v>1.7170146364707028</v>
      </c>
      <c r="BP81" s="215">
        <f t="shared" si="108"/>
        <v>1.6520464033444202</v>
      </c>
      <c r="BQ81" s="215">
        <f t="shared" si="108"/>
        <v>1.5827593675180145</v>
      </c>
      <c r="BR81" s="215">
        <f t="shared" si="108"/>
        <v>1.5194914451294175</v>
      </c>
      <c r="BS81" s="295">
        <f t="shared" si="108"/>
        <v>1.4326830914145863</v>
      </c>
      <c r="BT81" s="1"/>
    </row>
    <row r="82" spans="1:71" s="183" customFormat="1" ht="30.75" customHeight="1" thickBot="1">
      <c r="A82" s="221" t="s">
        <v>104</v>
      </c>
      <c r="B82" s="184">
        <v>13182.582210858029</v>
      </c>
      <c r="C82" s="184">
        <v>23807.938494601476</v>
      </c>
      <c r="D82" s="171">
        <v>23316.716298693373</v>
      </c>
      <c r="E82" s="171">
        <v>19256.743821537417</v>
      </c>
      <c r="F82" s="177">
        <v>16729.464007240877</v>
      </c>
      <c r="G82" s="173">
        <v>32656.338497488257</v>
      </c>
      <c r="H82" s="176">
        <v>32259.553187043784</v>
      </c>
      <c r="I82" s="176">
        <v>27921.71853300374</v>
      </c>
      <c r="J82" s="176">
        <v>24999.751753280914</v>
      </c>
      <c r="K82" s="176">
        <v>31771.357172765245</v>
      </c>
      <c r="L82" s="198">
        <v>27491.204523144283</v>
      </c>
      <c r="M82" s="176">
        <v>24569.237743421465</v>
      </c>
      <c r="N82" s="176">
        <v>23916.906237269686</v>
      </c>
      <c r="O82" s="176">
        <v>20994.939457546865</v>
      </c>
      <c r="P82" s="178">
        <v>18072.972677824047</v>
      </c>
      <c r="Q82" s="173">
        <v>43697.118874566775</v>
      </c>
      <c r="R82" s="176">
        <v>43293.28718273898</v>
      </c>
      <c r="S82" s="176">
        <v>39966.02026612618</v>
      </c>
      <c r="T82" s="176">
        <v>37258.667920600135</v>
      </c>
      <c r="U82" s="176">
        <v>42889.45549091119</v>
      </c>
      <c r="V82" s="176">
        <v>39562.18857429839</v>
      </c>
      <c r="W82" s="176">
        <v>36854.83622877234</v>
      </c>
      <c r="X82" s="176">
        <v>36234.92165768559</v>
      </c>
      <c r="Y82" s="176">
        <v>33527.56931215953</v>
      </c>
      <c r="Z82" s="176">
        <v>31191.479523345188</v>
      </c>
      <c r="AA82" s="176">
        <v>42485.62379908338</v>
      </c>
      <c r="AB82" s="176">
        <v>39158.35688247058</v>
      </c>
      <c r="AC82" s="176">
        <v>36451.004536944536</v>
      </c>
      <c r="AD82" s="176">
        <v>35831.089965857784</v>
      </c>
      <c r="AE82" s="176">
        <v>33123.73762033174</v>
      </c>
      <c r="AF82" s="176">
        <v>30636.560685845092</v>
      </c>
      <c r="AG82" s="176">
        <v>32503.82304924499</v>
      </c>
      <c r="AH82" s="176">
        <v>28931.988078391543</v>
      </c>
      <c r="AI82" s="176">
        <v>26171.93373198399</v>
      </c>
      <c r="AJ82" s="178">
        <v>24208.98032428966</v>
      </c>
      <c r="AK82" s="180">
        <v>20961.793894044953</v>
      </c>
      <c r="AL82" s="176">
        <v>30809.918870952824</v>
      </c>
      <c r="AM82" s="176">
        <v>30413.13356050836</v>
      </c>
      <c r="AN82" s="176">
        <v>26776.37210534986</v>
      </c>
      <c r="AO82" s="178">
        <v>24203.339488005233</v>
      </c>
      <c r="AP82" s="173">
        <v>38431.61281493503</v>
      </c>
      <c r="AQ82" s="176">
        <v>38027.78112310724</v>
      </c>
      <c r="AR82" s="176">
        <v>34700.51420649444</v>
      </c>
      <c r="AS82" s="176">
        <v>32613.717775641962</v>
      </c>
      <c r="AT82" s="176">
        <v>37623.94943127945</v>
      </c>
      <c r="AU82" s="198">
        <v>34296.682514666645</v>
      </c>
      <c r="AV82" s="176">
        <v>32209.886083814163</v>
      </c>
      <c r="AW82" s="176">
        <v>30906.282739647424</v>
      </c>
      <c r="AX82" s="176">
        <v>27968.79215293905</v>
      </c>
      <c r="AY82" s="178">
        <v>25031.30156623068</v>
      </c>
      <c r="AZ82" s="173">
        <v>49263.493763442144</v>
      </c>
      <c r="BA82" s="176">
        <v>48852.61569023101</v>
      </c>
      <c r="BB82" s="176">
        <v>45492.351085188995</v>
      </c>
      <c r="BC82" s="176">
        <v>42770.69114819559</v>
      </c>
      <c r="BD82" s="176">
        <v>48441.7376170199</v>
      </c>
      <c r="BE82" s="176">
        <v>45081.473011977876</v>
      </c>
      <c r="BF82" s="176">
        <v>42359.81307498447</v>
      </c>
      <c r="BG82" s="176">
        <v>41721.20840693586</v>
      </c>
      <c r="BH82" s="176">
        <v>38999.548469942456</v>
      </c>
      <c r="BI82" s="176">
        <v>36898.444447622605</v>
      </c>
      <c r="BJ82" s="176">
        <v>48030.85954380878</v>
      </c>
      <c r="BK82" s="176">
        <v>44670.594938766764</v>
      </c>
      <c r="BL82" s="176">
        <v>41948.93500177335</v>
      </c>
      <c r="BM82" s="176">
        <v>41310.33033372475</v>
      </c>
      <c r="BN82" s="176">
        <v>38588.67039673134</v>
      </c>
      <c r="BO82" s="176">
        <v>36487.56637441149</v>
      </c>
      <c r="BP82" s="176">
        <v>37950.065728682726</v>
      </c>
      <c r="BQ82" s="176">
        <v>35228.405791689314</v>
      </c>
      <c r="BR82" s="176">
        <v>33127.301769369464</v>
      </c>
      <c r="BS82" s="179">
        <v>30621.79775687136</v>
      </c>
    </row>
    <row r="83" spans="1:72" s="2" customFormat="1" ht="25.5" customHeight="1" thickBot="1">
      <c r="A83" s="216" t="s">
        <v>51</v>
      </c>
      <c r="B83" s="257">
        <f aca="true" t="shared" si="109" ref="B83:AG83">B82/B$2</f>
        <v>1.430712200006298</v>
      </c>
      <c r="C83" s="257">
        <f t="shared" si="109"/>
        <v>1.9503513143771178</v>
      </c>
      <c r="D83" s="215">
        <f t="shared" si="109"/>
        <v>1.910110289071301</v>
      </c>
      <c r="E83" s="215">
        <f t="shared" si="109"/>
        <v>1.5775164923025655</v>
      </c>
      <c r="F83" s="215">
        <f t="shared" si="109"/>
        <v>1.3704811999050444</v>
      </c>
      <c r="G83" s="257">
        <f t="shared" si="109"/>
        <v>2.288621381840932</v>
      </c>
      <c r="H83" s="215">
        <f t="shared" si="109"/>
        <v>2.2608138753271976</v>
      </c>
      <c r="I83" s="215">
        <f t="shared" si="109"/>
        <v>1.9568097647350018</v>
      </c>
      <c r="J83" s="215">
        <f t="shared" si="109"/>
        <v>1.752032500755548</v>
      </c>
      <c r="K83" s="215">
        <f t="shared" si="109"/>
        <v>2.2266001242389266</v>
      </c>
      <c r="L83" s="215">
        <f t="shared" si="109"/>
        <v>1.9266384836459656</v>
      </c>
      <c r="M83" s="215">
        <f t="shared" si="109"/>
        <v>1.7218612196665124</v>
      </c>
      <c r="N83" s="215">
        <f t="shared" si="109"/>
        <v>1.6761445257039516</v>
      </c>
      <c r="O83" s="215">
        <f t="shared" si="109"/>
        <v>1.4713672617244982</v>
      </c>
      <c r="P83" s="215">
        <f t="shared" si="109"/>
        <v>1.266589997745045</v>
      </c>
      <c r="Q83" s="257">
        <f t="shared" si="109"/>
        <v>2.4246542489494383</v>
      </c>
      <c r="R83" s="215">
        <f t="shared" si="109"/>
        <v>2.402246542156197</v>
      </c>
      <c r="S83" s="215">
        <f t="shared" si="109"/>
        <v>2.217624029859404</v>
      </c>
      <c r="T83" s="215">
        <f t="shared" si="109"/>
        <v>2.0673991743757703</v>
      </c>
      <c r="U83" s="215">
        <f t="shared" si="109"/>
        <v>2.379838835362956</v>
      </c>
      <c r="V83" s="215">
        <f t="shared" si="109"/>
        <v>2.195216323066163</v>
      </c>
      <c r="W83" s="215">
        <f t="shared" si="109"/>
        <v>2.044991467582529</v>
      </c>
      <c r="X83" s="215">
        <f t="shared" si="109"/>
        <v>2.0105938107693704</v>
      </c>
      <c r="Y83" s="215">
        <f t="shared" si="109"/>
        <v>1.8603689552857359</v>
      </c>
      <c r="Z83" s="215">
        <f t="shared" si="109"/>
        <v>1.7307446189848623</v>
      </c>
      <c r="AA83" s="215">
        <f t="shared" si="109"/>
        <v>2.357431128569714</v>
      </c>
      <c r="AB83" s="215">
        <f t="shared" si="109"/>
        <v>2.172808616272921</v>
      </c>
      <c r="AC83" s="215">
        <f t="shared" si="109"/>
        <v>2.022583760789287</v>
      </c>
      <c r="AD83" s="215">
        <f t="shared" si="109"/>
        <v>1.9881861039761282</v>
      </c>
      <c r="AE83" s="215">
        <f t="shared" si="109"/>
        <v>1.8379612484924948</v>
      </c>
      <c r="AF83" s="215">
        <f t="shared" si="109"/>
        <v>1.6999534283567357</v>
      </c>
      <c r="AG83" s="215">
        <f t="shared" si="109"/>
        <v>1.8035635916793358</v>
      </c>
      <c r="AH83" s="215">
        <f aca="true" t="shared" si="110" ref="AH83:BM83">AH82/AH$2</f>
        <v>1.6053705514588583</v>
      </c>
      <c r="AI83" s="215">
        <f t="shared" si="110"/>
        <v>1.4522213811998663</v>
      </c>
      <c r="AJ83" s="215">
        <f t="shared" si="110"/>
        <v>1.343301538358099</v>
      </c>
      <c r="AK83" s="286">
        <f t="shared" si="110"/>
        <v>1.7675852849350664</v>
      </c>
      <c r="AL83" s="215">
        <f t="shared" si="110"/>
        <v>2.161341204556494</v>
      </c>
      <c r="AM83" s="215">
        <f t="shared" si="110"/>
        <v>2.13350638796972</v>
      </c>
      <c r="AN83" s="215">
        <f t="shared" si="110"/>
        <v>1.8783845742090395</v>
      </c>
      <c r="AO83" s="215">
        <f t="shared" si="110"/>
        <v>1.697884215223096</v>
      </c>
      <c r="AP83" s="257">
        <f t="shared" si="110"/>
        <v>2.139844811521995</v>
      </c>
      <c r="AQ83" s="215">
        <f t="shared" si="110"/>
        <v>2.117359750729802</v>
      </c>
      <c r="AR83" s="215">
        <f t="shared" si="110"/>
        <v>1.9320999001388885</v>
      </c>
      <c r="AS83" s="215">
        <f t="shared" si="110"/>
        <v>1.8159085621181494</v>
      </c>
      <c r="AT83" s="215">
        <f t="shared" si="110"/>
        <v>2.0948746899376083</v>
      </c>
      <c r="AU83" s="215">
        <f t="shared" si="110"/>
        <v>1.9096148393466952</v>
      </c>
      <c r="AV83" s="215">
        <f t="shared" si="110"/>
        <v>1.7934235013259556</v>
      </c>
      <c r="AW83" s="215">
        <f t="shared" si="110"/>
        <v>1.7208397961941773</v>
      </c>
      <c r="AX83" s="215">
        <f t="shared" si="110"/>
        <v>1.557282413860749</v>
      </c>
      <c r="AY83" s="215">
        <f t="shared" si="110"/>
        <v>1.3937250315273206</v>
      </c>
      <c r="AZ83" s="257">
        <f t="shared" si="110"/>
        <v>2.3308963219040524</v>
      </c>
      <c r="BA83" s="215">
        <f t="shared" si="110"/>
        <v>2.311455674957701</v>
      </c>
      <c r="BB83" s="215">
        <f t="shared" si="110"/>
        <v>2.1524651566211968</v>
      </c>
      <c r="BC83" s="215">
        <f t="shared" si="110"/>
        <v>2.0236901418592663</v>
      </c>
      <c r="BD83" s="215">
        <f t="shared" si="110"/>
        <v>2.2920150280113507</v>
      </c>
      <c r="BE83" s="215">
        <f t="shared" si="110"/>
        <v>2.133024509674846</v>
      </c>
      <c r="BF83" s="215">
        <f t="shared" si="110"/>
        <v>2.0042494949129157</v>
      </c>
      <c r="BG83" s="215">
        <f t="shared" si="110"/>
        <v>1.974033991338342</v>
      </c>
      <c r="BH83" s="215">
        <f t="shared" si="110"/>
        <v>1.8452589765764114</v>
      </c>
      <c r="BI83" s="215">
        <f t="shared" si="110"/>
        <v>1.7458454907793994</v>
      </c>
      <c r="BJ83" s="215">
        <f t="shared" si="110"/>
        <v>2.272574381065</v>
      </c>
      <c r="BK83" s="215">
        <f t="shared" si="110"/>
        <v>2.113583862728496</v>
      </c>
      <c r="BL83" s="215">
        <f t="shared" si="110"/>
        <v>1.984808847966565</v>
      </c>
      <c r="BM83" s="215">
        <f t="shared" si="110"/>
        <v>1.9545933443919918</v>
      </c>
      <c r="BN83" s="215">
        <f aca="true" t="shared" si="111" ref="BN83:BS83">BN82/BN$2</f>
        <v>1.825818329630061</v>
      </c>
      <c r="BO83" s="215">
        <f t="shared" si="111"/>
        <v>1.726404843833049</v>
      </c>
      <c r="BP83" s="215">
        <f t="shared" si="111"/>
        <v>1.7956028260554875</v>
      </c>
      <c r="BQ83" s="215">
        <f t="shared" si="111"/>
        <v>1.6668278112935564</v>
      </c>
      <c r="BR83" s="215">
        <f t="shared" si="111"/>
        <v>1.5674143254965442</v>
      </c>
      <c r="BS83" s="295">
        <f t="shared" si="111"/>
        <v>1.4488667024779447</v>
      </c>
      <c r="BT83" s="1"/>
    </row>
    <row r="84" spans="1:71" s="183" customFormat="1" ht="30" customHeight="1" thickBot="1">
      <c r="A84" s="221" t="s">
        <v>24</v>
      </c>
      <c r="B84" s="184">
        <v>13803.895515165146</v>
      </c>
      <c r="C84" s="184">
        <v>23428.018135353177</v>
      </c>
      <c r="D84" s="171">
        <v>23673.217054499335</v>
      </c>
      <c r="E84" s="171">
        <v>19053.858410210596</v>
      </c>
      <c r="F84" s="177">
        <v>17499.447326154866</v>
      </c>
      <c r="G84" s="173">
        <v>31192.704286999906</v>
      </c>
      <c r="H84" s="176">
        <v>31450.35160744758</v>
      </c>
      <c r="I84" s="176">
        <v>26660.80196357447</v>
      </c>
      <c r="J84" s="176">
        <v>24671.734763006367</v>
      </c>
      <c r="K84" s="176">
        <v>31707.998927895253</v>
      </c>
      <c r="L84" s="198">
        <v>26864.238177180865</v>
      </c>
      <c r="M84" s="176">
        <v>24875.170976612768</v>
      </c>
      <c r="N84" s="176">
        <v>22713.00069646828</v>
      </c>
      <c r="O84" s="176">
        <v>20723.93349590018</v>
      </c>
      <c r="P84" s="178">
        <v>18734.866295332085</v>
      </c>
      <c r="Q84" s="173">
        <v>41843.40653734744</v>
      </c>
      <c r="R84" s="176">
        <v>42023.860030146396</v>
      </c>
      <c r="S84" s="176">
        <v>38164.863262208455</v>
      </c>
      <c r="T84" s="176">
        <v>36317.32618103845</v>
      </c>
      <c r="U84" s="176">
        <v>42204.31352294538</v>
      </c>
      <c r="V84" s="176">
        <v>38345.31675500743</v>
      </c>
      <c r="W84" s="176">
        <v>36497.779673837416</v>
      </c>
      <c r="X84" s="176">
        <v>34486.31998706949</v>
      </c>
      <c r="Y84" s="176">
        <v>32638.78290589947</v>
      </c>
      <c r="Z84" s="176">
        <v>31151.669293708015</v>
      </c>
      <c r="AA84" s="176">
        <v>42384.76701574433</v>
      </c>
      <c r="AB84" s="176">
        <v>38525.77024780638</v>
      </c>
      <c r="AC84" s="176">
        <v>36678.233166636375</v>
      </c>
      <c r="AD84" s="176">
        <v>34666.77347986845</v>
      </c>
      <c r="AE84" s="176">
        <v>32819.236398698435</v>
      </c>
      <c r="AF84" s="176">
        <v>31399.636564413282</v>
      </c>
      <c r="AG84" s="176">
        <v>30321.65799729657</v>
      </c>
      <c r="AH84" s="176">
        <v>28200.730777035413</v>
      </c>
      <c r="AI84" s="176">
        <v>26273.585756099204</v>
      </c>
      <c r="AJ84" s="178">
        <v>24820.065741180166</v>
      </c>
      <c r="AK84" s="180">
        <v>21366.149492286288</v>
      </c>
      <c r="AL84" s="176">
        <v>30506.664810561655</v>
      </c>
      <c r="AM84" s="176">
        <v>30694.162776534507</v>
      </c>
      <c r="AN84" s="176">
        <v>26661.58661829793</v>
      </c>
      <c r="AO84" s="178">
        <v>24971.043996031352</v>
      </c>
      <c r="AP84" s="173">
        <v>37215.17232638068</v>
      </c>
      <c r="AQ84" s="176">
        <v>37395.62581917963</v>
      </c>
      <c r="AR84" s="176">
        <v>33536.62905124168</v>
      </c>
      <c r="AS84" s="176">
        <v>32309.64788474523</v>
      </c>
      <c r="AT84" s="176">
        <v>37576.079311978596</v>
      </c>
      <c r="AU84" s="198">
        <v>33717.08254404065</v>
      </c>
      <c r="AV84" s="176">
        <v>32490.101377544197</v>
      </c>
      <c r="AW84" s="176">
        <v>29700.48442672947</v>
      </c>
      <c r="AX84" s="176">
        <v>27695.89762313148</v>
      </c>
      <c r="AY84" s="178">
        <v>25691.31081953351</v>
      </c>
      <c r="AZ84" s="173">
        <v>47408.071826685766</v>
      </c>
      <c r="BA84" s="176">
        <v>47581.48084631084</v>
      </c>
      <c r="BB84" s="176">
        <v>43689.49532594886</v>
      </c>
      <c r="BC84" s="176">
        <v>41827.654527907485</v>
      </c>
      <c r="BD84" s="176">
        <v>47754.889865935926</v>
      </c>
      <c r="BE84" s="176">
        <v>43862.90434557393</v>
      </c>
      <c r="BF84" s="176">
        <v>42001.06354753257</v>
      </c>
      <c r="BG84" s="176">
        <v>39970.91882521194</v>
      </c>
      <c r="BH84" s="176">
        <v>38109.07802717057</v>
      </c>
      <c r="BI84" s="176">
        <v>36867.79314380276</v>
      </c>
      <c r="BJ84" s="176">
        <v>47928.29888556101</v>
      </c>
      <c r="BK84" s="176">
        <v>44036.313365199014</v>
      </c>
      <c r="BL84" s="176">
        <v>42174.47256715765</v>
      </c>
      <c r="BM84" s="176">
        <v>40144.32784483702</v>
      </c>
      <c r="BN84" s="176">
        <v>38282.487046795664</v>
      </c>
      <c r="BO84" s="176">
        <v>37041.20216342786</v>
      </c>
      <c r="BP84" s="176">
        <v>36252.34232447503</v>
      </c>
      <c r="BQ84" s="176">
        <v>34694.57392462371</v>
      </c>
      <c r="BR84" s="176">
        <v>33301.25284216087</v>
      </c>
      <c r="BS84" s="179">
        <v>31833.418397808557</v>
      </c>
    </row>
    <row r="85" spans="1:72" s="2" customFormat="1" ht="25.5" customHeight="1" thickBot="1">
      <c r="A85" s="216" t="s">
        <v>51</v>
      </c>
      <c r="B85" s="257">
        <f aca="true" t="shared" si="112" ref="B85:AG85">B84/B$2</f>
        <v>1.4981436417587526</v>
      </c>
      <c r="C85" s="257">
        <f t="shared" si="112"/>
        <v>1.9192281588722189</v>
      </c>
      <c r="D85" s="215">
        <f t="shared" si="112"/>
        <v>1.9393149057507442</v>
      </c>
      <c r="E85" s="215">
        <f t="shared" si="112"/>
        <v>1.5608960768584088</v>
      </c>
      <c r="F85" s="215">
        <f t="shared" si="112"/>
        <v>1.4335583948680974</v>
      </c>
      <c r="G85" s="257">
        <f t="shared" si="112"/>
        <v>2.186046975050803</v>
      </c>
      <c r="H85" s="215">
        <f t="shared" si="112"/>
        <v>2.2041034135151434</v>
      </c>
      <c r="I85" s="215">
        <f t="shared" si="112"/>
        <v>1.8684422148415776</v>
      </c>
      <c r="J85" s="215">
        <f t="shared" si="112"/>
        <v>1.7290444153764362</v>
      </c>
      <c r="K85" s="215">
        <f t="shared" si="112"/>
        <v>2.222159851979484</v>
      </c>
      <c r="L85" s="215">
        <f t="shared" si="112"/>
        <v>1.8826994307366225</v>
      </c>
      <c r="M85" s="215">
        <f t="shared" si="112"/>
        <v>1.7433016312714813</v>
      </c>
      <c r="N85" s="215">
        <f t="shared" si="112"/>
        <v>1.5917724224870895</v>
      </c>
      <c r="O85" s="215">
        <f t="shared" si="112"/>
        <v>1.4523746230219483</v>
      </c>
      <c r="P85" s="215">
        <f t="shared" si="112"/>
        <v>1.3129768235568073</v>
      </c>
      <c r="Q85" s="257">
        <f t="shared" si="112"/>
        <v>2.3217959459187347</v>
      </c>
      <c r="R85" s="215">
        <f t="shared" si="112"/>
        <v>2.331808901905804</v>
      </c>
      <c r="S85" s="215">
        <f t="shared" si="112"/>
        <v>2.1176819033519285</v>
      </c>
      <c r="T85" s="215">
        <f t="shared" si="112"/>
        <v>2.0151662513060953</v>
      </c>
      <c r="U85" s="215">
        <f t="shared" si="112"/>
        <v>2.341821857892874</v>
      </c>
      <c r="V85" s="215">
        <f t="shared" si="112"/>
        <v>2.127694859338998</v>
      </c>
      <c r="W85" s="215">
        <f t="shared" si="112"/>
        <v>2.025179207293165</v>
      </c>
      <c r="X85" s="215">
        <f t="shared" si="112"/>
        <v>1.913567860785123</v>
      </c>
      <c r="Y85" s="215">
        <f t="shared" si="112"/>
        <v>1.811052208739289</v>
      </c>
      <c r="Z85" s="215">
        <f t="shared" si="112"/>
        <v>1.728535639424482</v>
      </c>
      <c r="AA85" s="215">
        <f t="shared" si="112"/>
        <v>2.3518348138799428</v>
      </c>
      <c r="AB85" s="215">
        <f t="shared" si="112"/>
        <v>2.137707815326067</v>
      </c>
      <c r="AC85" s="215">
        <f t="shared" si="112"/>
        <v>2.035192163280234</v>
      </c>
      <c r="AD85" s="215">
        <f t="shared" si="112"/>
        <v>1.9235808167721922</v>
      </c>
      <c r="AE85" s="215">
        <f t="shared" si="112"/>
        <v>1.8210651647263585</v>
      </c>
      <c r="AF85" s="215">
        <f t="shared" si="112"/>
        <v>1.7422947821780759</v>
      </c>
      <c r="AG85" s="215">
        <f t="shared" si="112"/>
        <v>1.6824801907278089</v>
      </c>
      <c r="AH85" s="215">
        <f aca="true" t="shared" si="113" ref="AH85:BM85">AH84/AH$2</f>
        <v>1.5647947384882595</v>
      </c>
      <c r="AI85" s="215">
        <f t="shared" si="113"/>
        <v>1.4578618220008437</v>
      </c>
      <c r="AJ85" s="215">
        <f t="shared" si="113"/>
        <v>1.3772092853834295</v>
      </c>
      <c r="AK85" s="286">
        <f t="shared" si="113"/>
        <v>1.8016822238204138</v>
      </c>
      <c r="AL85" s="215">
        <f t="shared" si="113"/>
        <v>2.1400676822561664</v>
      </c>
      <c r="AM85" s="215">
        <f t="shared" si="113"/>
        <v>2.1532208191185203</v>
      </c>
      <c r="AN85" s="215">
        <f t="shared" si="113"/>
        <v>1.8703322776778626</v>
      </c>
      <c r="AO85" s="215">
        <f t="shared" si="113"/>
        <v>1.7517393192586006</v>
      </c>
      <c r="AP85" s="257">
        <f t="shared" si="113"/>
        <v>2.0721142720701935</v>
      </c>
      <c r="AQ85" s="215">
        <f t="shared" si="113"/>
        <v>2.0821617939409593</v>
      </c>
      <c r="AR85" s="215">
        <f t="shared" si="113"/>
        <v>1.8672956041894033</v>
      </c>
      <c r="AS85" s="215">
        <f t="shared" si="113"/>
        <v>1.798978167302073</v>
      </c>
      <c r="AT85" s="215">
        <f t="shared" si="113"/>
        <v>2.0922093158117256</v>
      </c>
      <c r="AU85" s="215">
        <f t="shared" si="113"/>
        <v>1.8773431260601696</v>
      </c>
      <c r="AV85" s="215">
        <f t="shared" si="113"/>
        <v>1.8090256891728396</v>
      </c>
      <c r="AW85" s="215">
        <f t="shared" si="113"/>
        <v>1.6537018054971864</v>
      </c>
      <c r="AX85" s="215">
        <f t="shared" si="113"/>
        <v>1.542087840931597</v>
      </c>
      <c r="AY85" s="215">
        <f t="shared" si="113"/>
        <v>1.4304738763660085</v>
      </c>
      <c r="AZ85" s="257">
        <f t="shared" si="113"/>
        <v>2.243107254633819</v>
      </c>
      <c r="BA85" s="215">
        <f t="shared" si="113"/>
        <v>2.251312081680191</v>
      </c>
      <c r="BB85" s="215">
        <f t="shared" si="113"/>
        <v>2.0671632517600598</v>
      </c>
      <c r="BC85" s="215">
        <f t="shared" si="113"/>
        <v>1.9790704768349887</v>
      </c>
      <c r="BD85" s="215">
        <f t="shared" si="113"/>
        <v>2.259516908726564</v>
      </c>
      <c r="BE85" s="215">
        <f t="shared" si="113"/>
        <v>2.0753680788064317</v>
      </c>
      <c r="BF85" s="215">
        <f t="shared" si="113"/>
        <v>1.987275303881361</v>
      </c>
      <c r="BG85" s="215">
        <f t="shared" si="113"/>
        <v>1.8912192488862996</v>
      </c>
      <c r="BH85" s="215">
        <f t="shared" si="113"/>
        <v>1.803126473961229</v>
      </c>
      <c r="BI85" s="215">
        <f t="shared" si="113"/>
        <v>1.7443952280010768</v>
      </c>
      <c r="BJ85" s="215">
        <f t="shared" si="113"/>
        <v>2.2677217357729362</v>
      </c>
      <c r="BK85" s="215">
        <f t="shared" si="113"/>
        <v>2.083572905852804</v>
      </c>
      <c r="BL85" s="215">
        <f t="shared" si="113"/>
        <v>1.9954801309277337</v>
      </c>
      <c r="BM85" s="215">
        <f t="shared" si="113"/>
        <v>1.8994240759326717</v>
      </c>
      <c r="BN85" s="215">
        <f aca="true" t="shared" si="114" ref="BN85:BS85">BN84/BN$2</f>
        <v>1.8113313010076018</v>
      </c>
      <c r="BO85" s="215">
        <f t="shared" si="114"/>
        <v>1.75260005504745</v>
      </c>
      <c r="BP85" s="215">
        <f t="shared" si="114"/>
        <v>1.7152752460125398</v>
      </c>
      <c r="BQ85" s="215">
        <f t="shared" si="114"/>
        <v>1.6415696202802799</v>
      </c>
      <c r="BR85" s="215">
        <f t="shared" si="114"/>
        <v>1.5756447997237224</v>
      </c>
      <c r="BS85" s="295">
        <f t="shared" si="114"/>
        <v>1.5061943883514812</v>
      </c>
      <c r="BT85" s="1"/>
    </row>
    <row r="86" spans="1:71" s="213" customFormat="1" ht="29.25" customHeight="1">
      <c r="A86" s="242" t="s">
        <v>105</v>
      </c>
      <c r="B86" s="243">
        <v>15862.08198589856</v>
      </c>
      <c r="C86" s="243">
        <v>31679.884942917517</v>
      </c>
      <c r="D86" s="244">
        <v>33128.94887457982</v>
      </c>
      <c r="E86" s="244">
        <v>24700.70805032996</v>
      </c>
      <c r="F86" s="268">
        <v>21492.018205773013</v>
      </c>
      <c r="G86" s="276">
        <v>42585.675617697285</v>
      </c>
      <c r="H86" s="245">
        <v>44027.6938040461</v>
      </c>
      <c r="I86" s="245">
        <v>36368.79680081404</v>
      </c>
      <c r="J86" s="245">
        <v>33746.63923054306</v>
      </c>
      <c r="K86" s="245">
        <v>45469.7119903949</v>
      </c>
      <c r="L86" s="246">
        <v>37810.814987162834</v>
      </c>
      <c r="M86" s="245">
        <v>35188.65741689186</v>
      </c>
      <c r="N86" s="245">
        <v>29420.420253278477</v>
      </c>
      <c r="O86" s="245">
        <v>25731.95182086667</v>
      </c>
      <c r="P86" s="279">
        <v>22214.028778399814</v>
      </c>
      <c r="Q86" s="276">
        <v>58793.66528241027</v>
      </c>
      <c r="R86" s="245">
        <v>60518.53114587696</v>
      </c>
      <c r="S86" s="245">
        <v>51630.247643661045</v>
      </c>
      <c r="T86" s="245">
        <v>48373.22785878114</v>
      </c>
      <c r="U86" s="245">
        <v>62243.397009343615</v>
      </c>
      <c r="V86" s="245">
        <v>53065.220084696346</v>
      </c>
      <c r="W86" s="245">
        <v>49808.20029981644</v>
      </c>
      <c r="X86" s="245">
        <v>45373.32837170346</v>
      </c>
      <c r="Y86" s="245">
        <v>42116.30858682354</v>
      </c>
      <c r="Z86" s="245">
        <v>39479.84471661721</v>
      </c>
      <c r="AA86" s="245">
        <v>63968.262872810265</v>
      </c>
      <c r="AB86" s="245">
        <v>54722.45364204106</v>
      </c>
      <c r="AC86" s="245">
        <v>51243.17274085173</v>
      </c>
      <c r="AD86" s="245">
        <v>46808.300812738744</v>
      </c>
      <c r="AE86" s="245">
        <v>43551.28102785885</v>
      </c>
      <c r="AF86" s="245">
        <v>40914.81715765251</v>
      </c>
      <c r="AG86" s="245">
        <v>39116.40909974585</v>
      </c>
      <c r="AH86" s="245">
        <v>35859.38931486596</v>
      </c>
      <c r="AI86" s="245">
        <v>33222.92544465962</v>
      </c>
      <c r="AJ86" s="279">
        <v>30017.541353419103</v>
      </c>
      <c r="AK86" s="287">
        <v>23640.48729087308</v>
      </c>
      <c r="AL86" s="245">
        <v>37663.45110813766</v>
      </c>
      <c r="AM86" s="245">
        <v>39105.46929448648</v>
      </c>
      <c r="AN86" s="245">
        <v>31446.57229125441</v>
      </c>
      <c r="AO86" s="279">
        <v>28824.41472098344</v>
      </c>
      <c r="AP86" s="276">
        <v>48360.36121148888</v>
      </c>
      <c r="AQ86" s="245">
        <v>49795.33365252416</v>
      </c>
      <c r="AR86" s="245">
        <v>42103.44193953129</v>
      </c>
      <c r="AS86" s="245">
        <v>39466.97806932495</v>
      </c>
      <c r="AT86" s="245">
        <v>51230.306093559455</v>
      </c>
      <c r="AU86" s="246">
        <v>43538.41438056658</v>
      </c>
      <c r="AV86" s="245">
        <v>40901.950510360235</v>
      </c>
      <c r="AW86" s="245">
        <v>35846.52266757369</v>
      </c>
      <c r="AX86" s="245">
        <v>33210.05879736735</v>
      </c>
      <c r="AY86" s="279">
        <v>29999.860856562536</v>
      </c>
      <c r="AZ86" s="276">
        <v>63452.97193798164</v>
      </c>
      <c r="BA86" s="245">
        <v>64880.89863370343</v>
      </c>
      <c r="BB86" s="245">
        <v>57156.01221094972</v>
      </c>
      <c r="BC86" s="245">
        <v>53884.68612613446</v>
      </c>
      <c r="BD86" s="245">
        <v>66381.31529496567</v>
      </c>
      <c r="BE86" s="245">
        <v>58583.9389066715</v>
      </c>
      <c r="BF86" s="245">
        <v>55312.61282185625</v>
      </c>
      <c r="BG86" s="245">
        <v>50859.05248391778</v>
      </c>
      <c r="BH86" s="245">
        <v>47587.72639910252</v>
      </c>
      <c r="BI86" s="245">
        <v>44936.95622896083</v>
      </c>
      <c r="BJ86" s="245">
        <v>68097.71203022718</v>
      </c>
      <c r="BK86" s="245">
        <v>60011.8656023933</v>
      </c>
      <c r="BL86" s="245">
        <v>56740.53951757802</v>
      </c>
      <c r="BM86" s="245">
        <v>52286.97917963957</v>
      </c>
      <c r="BN86" s="245">
        <v>49015.6530948243</v>
      </c>
      <c r="BO86" s="245">
        <v>46364.88292468261</v>
      </c>
      <c r="BP86" s="245">
        <v>44562.092756885846</v>
      </c>
      <c r="BQ86" s="245">
        <v>41290.7666720706</v>
      </c>
      <c r="BR86" s="245">
        <v>38639.996501928894</v>
      </c>
      <c r="BS86" s="296">
        <v>35989.22633178721</v>
      </c>
    </row>
    <row r="87" spans="1:72" s="252" customFormat="1" ht="25.5" customHeight="1" thickBot="1">
      <c r="A87" s="249" t="s">
        <v>51</v>
      </c>
      <c r="B87" s="258">
        <f aca="true" t="shared" si="115" ref="B87:AG87">B86/B$2</f>
        <v>1.7215196424895334</v>
      </c>
      <c r="C87" s="258">
        <f t="shared" si="115"/>
        <v>2.595222818294218</v>
      </c>
      <c r="D87" s="250">
        <f t="shared" si="115"/>
        <v>2.713930439467504</v>
      </c>
      <c r="E87" s="250">
        <f t="shared" si="115"/>
        <v>2.02348718361022</v>
      </c>
      <c r="F87" s="250">
        <f t="shared" si="115"/>
        <v>1.7606306386313602</v>
      </c>
      <c r="G87" s="258">
        <f t="shared" si="115"/>
        <v>2.9844891455390905</v>
      </c>
      <c r="H87" s="250">
        <f t="shared" si="115"/>
        <v>3.085548658213337</v>
      </c>
      <c r="I87" s="250">
        <f t="shared" si="115"/>
        <v>2.548797869564373</v>
      </c>
      <c r="J87" s="250">
        <f t="shared" si="115"/>
        <v>2.3650318333830724</v>
      </c>
      <c r="K87" s="250">
        <f t="shared" si="115"/>
        <v>3.1866081708875815</v>
      </c>
      <c r="L87" s="250">
        <f t="shared" si="115"/>
        <v>2.6498573822386176</v>
      </c>
      <c r="M87" s="250">
        <f t="shared" si="115"/>
        <v>2.466091346057317</v>
      </c>
      <c r="N87" s="250">
        <f t="shared" si="115"/>
        <v>2.0618417726034393</v>
      </c>
      <c r="O87" s="250">
        <f t="shared" si="115"/>
        <v>1.8033465429158786</v>
      </c>
      <c r="P87" s="250">
        <f t="shared" si="115"/>
        <v>1.5568034745532142</v>
      </c>
      <c r="Q87" s="258">
        <f t="shared" si="115"/>
        <v>3.2623274488075835</v>
      </c>
      <c r="R87" s="250">
        <f t="shared" si="115"/>
        <v>3.3580363525622547</v>
      </c>
      <c r="S87" s="250">
        <f t="shared" si="115"/>
        <v>2.864845613342639</v>
      </c>
      <c r="T87" s="250">
        <f t="shared" si="115"/>
        <v>2.6841209554312027</v>
      </c>
      <c r="U87" s="250">
        <f t="shared" si="115"/>
        <v>3.4537452563169246</v>
      </c>
      <c r="V87" s="250">
        <f t="shared" si="115"/>
        <v>2.944468987054508</v>
      </c>
      <c r="W87" s="250">
        <f t="shared" si="115"/>
        <v>2.763744329143072</v>
      </c>
      <c r="X87" s="250">
        <f t="shared" si="115"/>
        <v>2.517663321035593</v>
      </c>
      <c r="Y87" s="250">
        <f t="shared" si="115"/>
        <v>2.336938663124156</v>
      </c>
      <c r="Z87" s="250">
        <f t="shared" si="115"/>
        <v>2.190647248730286</v>
      </c>
      <c r="AA87" s="250">
        <f t="shared" si="115"/>
        <v>3.5494541600715936</v>
      </c>
      <c r="AB87" s="250">
        <f t="shared" si="115"/>
        <v>3.036425127180172</v>
      </c>
      <c r="AC87" s="250">
        <f t="shared" si="115"/>
        <v>2.8433677028549402</v>
      </c>
      <c r="AD87" s="250">
        <f t="shared" si="115"/>
        <v>2.597286694747461</v>
      </c>
      <c r="AE87" s="250">
        <f t="shared" si="115"/>
        <v>2.4165620368360257</v>
      </c>
      <c r="AF87" s="250">
        <f t="shared" si="115"/>
        <v>2.2702706224421547</v>
      </c>
      <c r="AG87" s="250">
        <f t="shared" si="115"/>
        <v>2.1704810287285454</v>
      </c>
      <c r="AH87" s="250">
        <f aca="true" t="shared" si="116" ref="AH87:BM87">AH86/AH$2</f>
        <v>1.9897563708171104</v>
      </c>
      <c r="AI87" s="250">
        <f t="shared" si="116"/>
        <v>1.8434649564232393</v>
      </c>
      <c r="AJ87" s="250">
        <f t="shared" si="116"/>
        <v>1.6656054463111254</v>
      </c>
      <c r="AK87" s="288">
        <f t="shared" si="116"/>
        <v>1.993463807308633</v>
      </c>
      <c r="AL87" s="250">
        <f t="shared" si="116"/>
        <v>2.642122140171004</v>
      </c>
      <c r="AM87" s="250">
        <f t="shared" si="116"/>
        <v>2.7432809045588553</v>
      </c>
      <c r="AN87" s="250">
        <f t="shared" si="116"/>
        <v>2.2060029667663565</v>
      </c>
      <c r="AO87" s="250">
        <f t="shared" si="116"/>
        <v>2.0220564518402977</v>
      </c>
      <c r="AP87" s="258">
        <f t="shared" si="116"/>
        <v>2.692670446073991</v>
      </c>
      <c r="AQ87" s="250">
        <f t="shared" si="116"/>
        <v>2.7725686888933274</v>
      </c>
      <c r="AR87" s="250">
        <f t="shared" si="116"/>
        <v>2.3442896402857065</v>
      </c>
      <c r="AS87" s="250">
        <f t="shared" si="116"/>
        <v>2.1974932109869125</v>
      </c>
      <c r="AT87" s="250">
        <f t="shared" si="116"/>
        <v>2.8524669317126645</v>
      </c>
      <c r="AU87" s="250">
        <f t="shared" si="116"/>
        <v>2.4241878831050436</v>
      </c>
      <c r="AV87" s="250">
        <f t="shared" si="116"/>
        <v>2.277391453806249</v>
      </c>
      <c r="AW87" s="250">
        <f t="shared" si="116"/>
        <v>1.9959088344974216</v>
      </c>
      <c r="AX87" s="250">
        <f t="shared" si="116"/>
        <v>1.8491124051986274</v>
      </c>
      <c r="AY87" s="250">
        <f t="shared" si="116"/>
        <v>1.6703708717462438</v>
      </c>
      <c r="AZ87" s="258">
        <f t="shared" si="116"/>
        <v>3.00226978651439</v>
      </c>
      <c r="BA87" s="250">
        <f t="shared" si="116"/>
        <v>3.0698319675279597</v>
      </c>
      <c r="BB87" s="250">
        <f t="shared" si="116"/>
        <v>2.704329889328115</v>
      </c>
      <c r="BC87" s="250">
        <f t="shared" si="116"/>
        <v>2.5495474864506487</v>
      </c>
      <c r="BD87" s="250">
        <f t="shared" si="116"/>
        <v>3.1408240026006937</v>
      </c>
      <c r="BE87" s="250">
        <f t="shared" si="116"/>
        <v>2.7718920703416843</v>
      </c>
      <c r="BF87" s="250">
        <f t="shared" si="116"/>
        <v>2.6171096674642182</v>
      </c>
      <c r="BG87" s="250">
        <f t="shared" si="116"/>
        <v>2.4063899921418397</v>
      </c>
      <c r="BH87" s="250">
        <f t="shared" si="116"/>
        <v>2.2516075892643728</v>
      </c>
      <c r="BI87" s="250">
        <f t="shared" si="116"/>
        <v>2.1261867153518255</v>
      </c>
      <c r="BJ87" s="250">
        <f t="shared" si="116"/>
        <v>3.2220351090715487</v>
      </c>
      <c r="BK87" s="250">
        <f t="shared" si="116"/>
        <v>2.8394542513552543</v>
      </c>
      <c r="BL87" s="250">
        <f t="shared" si="116"/>
        <v>2.6846718484777865</v>
      </c>
      <c r="BM87" s="250">
        <f t="shared" si="116"/>
        <v>2.4739521731554093</v>
      </c>
      <c r="BN87" s="250">
        <f aca="true" t="shared" si="117" ref="BN87:BS87">BN86/BN$2</f>
        <v>2.319169770277942</v>
      </c>
      <c r="BO87" s="250">
        <f t="shared" si="117"/>
        <v>2.1937488963653946</v>
      </c>
      <c r="BP87" s="250">
        <f t="shared" si="117"/>
        <v>2.1084500949555642</v>
      </c>
      <c r="BQ87" s="250">
        <f t="shared" si="117"/>
        <v>1.9536676920780978</v>
      </c>
      <c r="BR87" s="250">
        <f t="shared" si="117"/>
        <v>1.8282468181655498</v>
      </c>
      <c r="BS87" s="297">
        <f t="shared" si="117"/>
        <v>1.7028259442530027</v>
      </c>
      <c r="BT87" s="251"/>
    </row>
    <row r="88" spans="1:71" s="183" customFormat="1" ht="30.75" customHeight="1" thickBot="1">
      <c r="A88" s="221" t="s">
        <v>106</v>
      </c>
      <c r="B88" s="184">
        <v>15526.655674511549</v>
      </c>
      <c r="C88" s="184">
        <v>29687.84297591845</v>
      </c>
      <c r="D88" s="247">
        <v>26815.384520521628</v>
      </c>
      <c r="E88" s="247">
        <v>21221.841199680828</v>
      </c>
      <c r="F88" s="269">
        <v>18958.54122369191</v>
      </c>
      <c r="G88" s="277">
        <v>40611.969638711256</v>
      </c>
      <c r="H88" s="174">
        <v>38066.897321156255</v>
      </c>
      <c r="I88" s="174">
        <v>33655.5188492752</v>
      </c>
      <c r="J88" s="174">
        <v>31623.12260197186</v>
      </c>
      <c r="K88" s="174">
        <v>35521.82500360124</v>
      </c>
      <c r="L88" s="248">
        <v>30737.566872065312</v>
      </c>
      <c r="M88" s="174">
        <v>28125.85232727157</v>
      </c>
      <c r="N88" s="174">
        <v>25462.863156523432</v>
      </c>
      <c r="O88" s="174">
        <v>22727.36853278323</v>
      </c>
      <c r="P88" s="185">
        <v>19991.87390904301</v>
      </c>
      <c r="Q88" s="277">
        <v>54894.310081139716</v>
      </c>
      <c r="R88" s="174">
        <v>52091.046830749314</v>
      </c>
      <c r="S88" s="174">
        <v>47646.670670439045</v>
      </c>
      <c r="T88" s="174">
        <v>45111.18128548184</v>
      </c>
      <c r="U88" s="174">
        <v>49538.928131811</v>
      </c>
      <c r="V88" s="174">
        <v>45094.55197150072</v>
      </c>
      <c r="W88" s="174">
        <v>42559.062586543514</v>
      </c>
      <c r="X88" s="174">
        <v>40650.175811190435</v>
      </c>
      <c r="Y88" s="174">
        <v>38114.68642623323</v>
      </c>
      <c r="Z88" s="174">
        <v>36199.75295594958</v>
      </c>
      <c r="AA88" s="174">
        <v>46986.80943287266</v>
      </c>
      <c r="AB88" s="174">
        <v>42542.433272562375</v>
      </c>
      <c r="AC88" s="174">
        <v>40006.94388760517</v>
      </c>
      <c r="AD88" s="174">
        <v>38098.0571122521</v>
      </c>
      <c r="AE88" s="174">
        <v>35562.5677272949</v>
      </c>
      <c r="AF88" s="174">
        <v>33647.634257011254</v>
      </c>
      <c r="AG88" s="174">
        <v>33653.68095194183</v>
      </c>
      <c r="AH88" s="174">
        <v>30824.955013435065</v>
      </c>
      <c r="AI88" s="174">
        <v>28155.20720873725</v>
      </c>
      <c r="AJ88" s="185">
        <v>25485.459404039444</v>
      </c>
      <c r="AK88" s="172">
        <v>23091.27067198419</v>
      </c>
      <c r="AL88" s="174">
        <v>35672.01672193667</v>
      </c>
      <c r="AM88" s="174">
        <v>33126.944404381655</v>
      </c>
      <c r="AN88" s="174">
        <v>28743.490948660896</v>
      </c>
      <c r="AO88" s="185">
        <v>26432.416704456267</v>
      </c>
      <c r="AP88" s="277">
        <v>46387.24395615805</v>
      </c>
      <c r="AQ88" s="174">
        <v>43835.12525721971</v>
      </c>
      <c r="AR88" s="174">
        <v>39390.749096909436</v>
      </c>
      <c r="AS88" s="174">
        <v>37475.815626625794</v>
      </c>
      <c r="AT88" s="174">
        <v>41283.006558281384</v>
      </c>
      <c r="AU88" s="248">
        <v>36838.63039797111</v>
      </c>
      <c r="AV88" s="174">
        <v>34923.69692768745</v>
      </c>
      <c r="AW88" s="174">
        <v>32450.10426998145</v>
      </c>
      <c r="AX88" s="174">
        <v>29908.688245809644</v>
      </c>
      <c r="AY88" s="185">
        <v>27238.94044111183</v>
      </c>
      <c r="AZ88" s="277">
        <v>60209.54041856302</v>
      </c>
      <c r="BA88" s="174">
        <v>57650.37533824135</v>
      </c>
      <c r="BB88" s="174">
        <v>53173.00148950187</v>
      </c>
      <c r="BC88" s="174">
        <v>50623.2045130773</v>
      </c>
      <c r="BD88" s="174">
        <v>55091.21025791971</v>
      </c>
      <c r="BE88" s="174">
        <v>50613.836409180214</v>
      </c>
      <c r="BF88" s="174">
        <v>48064.03943275565</v>
      </c>
      <c r="BG88" s="174">
        <v>46136.46256044071</v>
      </c>
      <c r="BH88" s="174">
        <v>43586.66558401614</v>
      </c>
      <c r="BI88" s="174">
        <v>41657.42452226514</v>
      </c>
      <c r="BJ88" s="174">
        <v>52532.04517759805</v>
      </c>
      <c r="BK88" s="174">
        <v>48054.67132885854</v>
      </c>
      <c r="BL88" s="174">
        <v>45504.87435243399</v>
      </c>
      <c r="BM88" s="174">
        <v>43577.297480119036</v>
      </c>
      <c r="BN88" s="174">
        <v>41027.50050369448</v>
      </c>
      <c r="BO88" s="174">
        <v>39098.25944194349</v>
      </c>
      <c r="BP88" s="174">
        <v>39099.923631379555</v>
      </c>
      <c r="BQ88" s="174">
        <v>36605.976687275615</v>
      </c>
      <c r="BR88" s="174">
        <v>34648.8106093643</v>
      </c>
      <c r="BS88" s="175">
        <v>32691.644531452992</v>
      </c>
    </row>
    <row r="89" spans="1:72" s="252" customFormat="1" ht="25.5" customHeight="1" thickBot="1">
      <c r="A89" s="249" t="s">
        <v>51</v>
      </c>
      <c r="B89" s="258">
        <f aca="true" t="shared" si="118" ref="B89:AG89">B88/B$2</f>
        <v>1.6851156581844529</v>
      </c>
      <c r="C89" s="258">
        <f t="shared" si="118"/>
        <v>2.4320343225951055</v>
      </c>
      <c r="D89" s="250">
        <f t="shared" si="118"/>
        <v>2.196721923529256</v>
      </c>
      <c r="E89" s="250">
        <f t="shared" si="118"/>
        <v>1.7384976816319184</v>
      </c>
      <c r="F89" s="250">
        <f t="shared" si="118"/>
        <v>1.5530876729492842</v>
      </c>
      <c r="G89" s="258">
        <f t="shared" si="118"/>
        <v>2.8461678911424246</v>
      </c>
      <c r="H89" s="250">
        <f t="shared" si="118"/>
        <v>2.6678041433286324</v>
      </c>
      <c r="I89" s="250">
        <f t="shared" si="118"/>
        <v>2.35864593519344</v>
      </c>
      <c r="J89" s="250">
        <f t="shared" si="118"/>
        <v>2.216211549651122</v>
      </c>
      <c r="K89" s="250">
        <f t="shared" si="118"/>
        <v>2.489440395514839</v>
      </c>
      <c r="L89" s="250">
        <f t="shared" si="118"/>
        <v>2.154150036587379</v>
      </c>
      <c r="M89" s="250">
        <f t="shared" si="118"/>
        <v>1.9711158684751258</v>
      </c>
      <c r="N89" s="250">
        <f t="shared" si="118"/>
        <v>1.7844882722351554</v>
      </c>
      <c r="O89" s="250">
        <f t="shared" si="118"/>
        <v>1.5927793491333122</v>
      </c>
      <c r="P89" s="250">
        <f t="shared" si="118"/>
        <v>1.4010704260314675</v>
      </c>
      <c r="Q89" s="258">
        <f t="shared" si="118"/>
        <v>3.0459610521107376</v>
      </c>
      <c r="R89" s="250">
        <f t="shared" si="118"/>
        <v>2.89041431754241</v>
      </c>
      <c r="S89" s="250">
        <f t="shared" si="118"/>
        <v>2.643805941096385</v>
      </c>
      <c r="T89" s="250">
        <f t="shared" si="118"/>
        <v>2.5031173724049407</v>
      </c>
      <c r="U89" s="250">
        <f t="shared" si="118"/>
        <v>2.7488030258467986</v>
      </c>
      <c r="V89" s="250">
        <f t="shared" si="118"/>
        <v>2.502194649400772</v>
      </c>
      <c r="W89" s="250">
        <f t="shared" si="118"/>
        <v>2.3615060807093284</v>
      </c>
      <c r="X89" s="250">
        <f t="shared" si="118"/>
        <v>2.255586272954746</v>
      </c>
      <c r="Y89" s="250">
        <f t="shared" si="118"/>
        <v>2.114897704263302</v>
      </c>
      <c r="Z89" s="250">
        <f t="shared" si="118"/>
        <v>2.008642379089423</v>
      </c>
      <c r="AA89" s="250">
        <f t="shared" si="118"/>
        <v>2.607191734151185</v>
      </c>
      <c r="AB89" s="250">
        <f t="shared" si="118"/>
        <v>2.360583357705159</v>
      </c>
      <c r="AC89" s="250">
        <f t="shared" si="118"/>
        <v>2.219894789013715</v>
      </c>
      <c r="AD89" s="250">
        <f t="shared" si="118"/>
        <v>2.1139749812591333</v>
      </c>
      <c r="AE89" s="250">
        <f t="shared" si="118"/>
        <v>1.9732864125676897</v>
      </c>
      <c r="AF89" s="250">
        <f t="shared" si="118"/>
        <v>1.8670310873938105</v>
      </c>
      <c r="AG89" s="250">
        <f t="shared" si="118"/>
        <v>1.867366604813108</v>
      </c>
      <c r="AH89" s="250">
        <f aca="true" t="shared" si="119" ref="AH89:BM89">AH88/AH$2</f>
        <v>1.7104070032979173</v>
      </c>
      <c r="AI89" s="250">
        <f t="shared" si="119"/>
        <v>1.5622687386936662</v>
      </c>
      <c r="AJ89" s="250">
        <f t="shared" si="119"/>
        <v>1.4141304740894154</v>
      </c>
      <c r="AK89" s="288">
        <f t="shared" si="119"/>
        <v>1.9471515871476677</v>
      </c>
      <c r="AL89" s="250">
        <f t="shared" si="119"/>
        <v>2.502421376495031</v>
      </c>
      <c r="AM89" s="250">
        <f t="shared" si="119"/>
        <v>2.3238824555862263</v>
      </c>
      <c r="AN89" s="250">
        <f t="shared" si="119"/>
        <v>2.016379582508656</v>
      </c>
      <c r="AO89" s="250">
        <f t="shared" si="119"/>
        <v>1.8542558193234842</v>
      </c>
      <c r="AP89" s="258">
        <f t="shared" si="119"/>
        <v>2.582808683527731</v>
      </c>
      <c r="AQ89" s="250">
        <f t="shared" si="119"/>
        <v>2.440708533252768</v>
      </c>
      <c r="AR89" s="250">
        <f t="shared" si="119"/>
        <v>2.193248836130815</v>
      </c>
      <c r="AS89" s="250">
        <f t="shared" si="119"/>
        <v>2.0866267052686966</v>
      </c>
      <c r="AT89" s="250">
        <f t="shared" si="119"/>
        <v>2.2986083829778052</v>
      </c>
      <c r="AU89" s="250">
        <f t="shared" si="119"/>
        <v>2.0511486858558525</v>
      </c>
      <c r="AV89" s="250">
        <f t="shared" si="119"/>
        <v>1.9445265549937334</v>
      </c>
      <c r="AW89" s="250">
        <f t="shared" si="119"/>
        <v>1.8067986787294794</v>
      </c>
      <c r="AX89" s="250">
        <f t="shared" si="119"/>
        <v>1.6652944457577752</v>
      </c>
      <c r="AY89" s="250">
        <f t="shared" si="119"/>
        <v>1.5166447907077856</v>
      </c>
      <c r="AZ89" s="258">
        <f t="shared" si="119"/>
        <v>2.8488072116660996</v>
      </c>
      <c r="BA89" s="250">
        <f t="shared" si="119"/>
        <v>2.7277206216343197</v>
      </c>
      <c r="BB89" s="250">
        <f t="shared" si="119"/>
        <v>2.5158742128933933</v>
      </c>
      <c r="BC89" s="250">
        <f t="shared" si="119"/>
        <v>2.3952308735782966</v>
      </c>
      <c r="BD89" s="250">
        <f t="shared" si="119"/>
        <v>2.606634031602541</v>
      </c>
      <c r="BE89" s="250">
        <f t="shared" si="119"/>
        <v>2.3947876228616143</v>
      </c>
      <c r="BF89" s="250">
        <f t="shared" si="119"/>
        <v>2.2741442835465175</v>
      </c>
      <c r="BG89" s="250">
        <f t="shared" si="119"/>
        <v>2.1829412141206865</v>
      </c>
      <c r="BH89" s="250">
        <f t="shared" si="119"/>
        <v>2.06229787480559</v>
      </c>
      <c r="BI89" s="250">
        <f t="shared" si="119"/>
        <v>1.9710160644554122</v>
      </c>
      <c r="BJ89" s="250">
        <f t="shared" si="119"/>
        <v>2.4855474415707617</v>
      </c>
      <c r="BK89" s="250">
        <f t="shared" si="119"/>
        <v>2.273701032829834</v>
      </c>
      <c r="BL89" s="250">
        <f t="shared" si="119"/>
        <v>2.153057693514738</v>
      </c>
      <c r="BM89" s="250">
        <f t="shared" si="119"/>
        <v>2.061854624088906</v>
      </c>
      <c r="BN89" s="250">
        <f aca="true" t="shared" si="120" ref="BN89:BS89">BN88/BN$2</f>
        <v>1.94121128477381</v>
      </c>
      <c r="BO89" s="250">
        <f t="shared" si="120"/>
        <v>1.8499294744236332</v>
      </c>
      <c r="BP89" s="250">
        <f t="shared" si="120"/>
        <v>1.85000821534798</v>
      </c>
      <c r="BQ89" s="250">
        <f t="shared" si="120"/>
        <v>1.7320074136397263</v>
      </c>
      <c r="BR89" s="250">
        <f t="shared" si="120"/>
        <v>1.6394043344861273</v>
      </c>
      <c r="BS89" s="297">
        <f t="shared" si="120"/>
        <v>1.5468012553325285</v>
      </c>
      <c r="BT89" s="251"/>
    </row>
    <row r="90" spans="1:71" s="183" customFormat="1" ht="29.25" customHeight="1" thickBot="1">
      <c r="A90" s="221" t="s">
        <v>107</v>
      </c>
      <c r="B90" s="184">
        <v>13831.523423503866</v>
      </c>
      <c r="C90" s="184">
        <v>26431.775300254587</v>
      </c>
      <c r="D90" s="171">
        <v>25143.635454531926</v>
      </c>
      <c r="E90" s="171">
        <v>20457.990351061177</v>
      </c>
      <c r="F90" s="177">
        <v>17804.67100563996</v>
      </c>
      <c r="G90" s="173">
        <v>35841.78799644763</v>
      </c>
      <c r="H90" s="176">
        <v>34843.752672181305</v>
      </c>
      <c r="I90" s="176">
        <v>30799.061097765578</v>
      </c>
      <c r="J90" s="176">
        <v>27673.450852100264</v>
      </c>
      <c r="K90" s="176">
        <v>33845.717347914986</v>
      </c>
      <c r="L90" s="198">
        <v>29427.626876198687</v>
      </c>
      <c r="M90" s="176">
        <v>26302.01663053338</v>
      </c>
      <c r="N90" s="176">
        <v>25212.812412136678</v>
      </c>
      <c r="O90" s="176">
        <v>22105.215263469265</v>
      </c>
      <c r="P90" s="178">
        <v>18997.618114801848</v>
      </c>
      <c r="Q90" s="173">
        <v>48322.50902228602</v>
      </c>
      <c r="R90" s="176">
        <v>47317.42922484582</v>
      </c>
      <c r="S90" s="176">
        <v>43595.88559200806</v>
      </c>
      <c r="T90" s="176">
        <v>40717.4499975866</v>
      </c>
      <c r="U90" s="176">
        <v>46312.349427405614</v>
      </c>
      <c r="V90" s="176">
        <v>42590.80579456787</v>
      </c>
      <c r="W90" s="176">
        <v>39712.3702001464</v>
      </c>
      <c r="X90" s="176">
        <v>38869.26216173012</v>
      </c>
      <c r="Y90" s="176">
        <v>35990.82656730865</v>
      </c>
      <c r="Z90" s="176">
        <v>33732.946887560756</v>
      </c>
      <c r="AA90" s="176">
        <v>45307.269629965405</v>
      </c>
      <c r="AB90" s="176">
        <v>41585.72599712765</v>
      </c>
      <c r="AC90" s="176">
        <v>38707.290402706196</v>
      </c>
      <c r="AD90" s="176">
        <v>37864.1823642899</v>
      </c>
      <c r="AE90" s="176">
        <v>34985.74676986844</v>
      </c>
      <c r="AF90" s="176">
        <v>32727.867090120548</v>
      </c>
      <c r="AG90" s="176">
        <v>34142.63873145215</v>
      </c>
      <c r="AH90" s="176">
        <v>30948.84904333494</v>
      </c>
      <c r="AI90" s="176">
        <v>27803.58357471707</v>
      </c>
      <c r="AJ90" s="178">
        <v>24972.060951862237</v>
      </c>
      <c r="AK90" s="180">
        <v>21608.315972053577</v>
      </c>
      <c r="AL90" s="176">
        <v>32827.80995871938</v>
      </c>
      <c r="AM90" s="176">
        <v>31829.774634453064</v>
      </c>
      <c r="AN90" s="176">
        <v>28104.043473601832</v>
      </c>
      <c r="AO90" s="178">
        <v>25276.26767551645</v>
      </c>
      <c r="AP90" s="173">
        <v>41615.296142928826</v>
      </c>
      <c r="AQ90" s="176">
        <v>40610.2163454886</v>
      </c>
      <c r="AR90" s="176">
        <v>36888.672712650856</v>
      </c>
      <c r="AS90" s="176">
        <v>34630.79303290296</v>
      </c>
      <c r="AT90" s="176">
        <v>39605.1365480484</v>
      </c>
      <c r="AU90" s="198">
        <v>35883.592915210655</v>
      </c>
      <c r="AV90" s="176">
        <v>33625.71323546275</v>
      </c>
      <c r="AW90" s="176">
        <v>32179.04181907465</v>
      </c>
      <c r="AX90" s="176">
        <v>29079.980791668924</v>
      </c>
      <c r="AY90" s="178">
        <v>25977.351670537304</v>
      </c>
      <c r="AZ90" s="173">
        <v>53887.174311624374</v>
      </c>
      <c r="BA90" s="176">
        <v>52875.05004101027</v>
      </c>
      <c r="BB90" s="176">
        <v>49120.517655748474</v>
      </c>
      <c r="BC90" s="176">
        <v>46227.77834445564</v>
      </c>
      <c r="BD90" s="176">
        <v>51862.92577039618</v>
      </c>
      <c r="BE90" s="176">
        <v>48108.39338513437</v>
      </c>
      <c r="BF90" s="176">
        <v>45215.65407384156</v>
      </c>
      <c r="BG90" s="176">
        <v>44353.86099987257</v>
      </c>
      <c r="BH90" s="176">
        <v>41461.12168857975</v>
      </c>
      <c r="BI90" s="176">
        <v>39188.93829196048</v>
      </c>
      <c r="BJ90" s="176">
        <v>50850.80149978207</v>
      </c>
      <c r="BK90" s="176">
        <v>47096.269114520284</v>
      </c>
      <c r="BL90" s="176">
        <v>44203.52980322745</v>
      </c>
      <c r="BM90" s="176">
        <v>43341.73672925848</v>
      </c>
      <c r="BN90" s="176">
        <v>40448.99741796567</v>
      </c>
      <c r="BO90" s="176">
        <v>38176.8140213464</v>
      </c>
      <c r="BP90" s="176">
        <v>39587.20434399669</v>
      </c>
      <c r="BQ90" s="176">
        <v>36694.46503270386</v>
      </c>
      <c r="BR90" s="176">
        <v>34422.2816360846</v>
      </c>
      <c r="BS90" s="179">
        <v>32150.09823946534</v>
      </c>
    </row>
    <row r="91" spans="1:72" s="252" customFormat="1" ht="25.5" customHeight="1" thickBot="1">
      <c r="A91" s="249" t="s">
        <v>51</v>
      </c>
      <c r="B91" s="258">
        <f aca="true" t="shared" si="121" ref="B91:AG91">B90/B$2</f>
        <v>1.5011421123837494</v>
      </c>
      <c r="C91" s="258">
        <f t="shared" si="121"/>
        <v>2.1652965757560896</v>
      </c>
      <c r="D91" s="250">
        <f t="shared" si="121"/>
        <v>2.059771889451292</v>
      </c>
      <c r="E91" s="250">
        <f t="shared" si="121"/>
        <v>1.675922859921453</v>
      </c>
      <c r="F91" s="250">
        <f t="shared" si="121"/>
        <v>1.4585623827017253</v>
      </c>
      <c r="G91" s="258">
        <f t="shared" si="121"/>
        <v>2.5118640406789283</v>
      </c>
      <c r="H91" s="250">
        <f t="shared" si="121"/>
        <v>2.4419197331404656</v>
      </c>
      <c r="I91" s="250">
        <f t="shared" si="121"/>
        <v>2.158459674662946</v>
      </c>
      <c r="J91" s="250">
        <f t="shared" si="121"/>
        <v>1.9394106701310718</v>
      </c>
      <c r="K91" s="250">
        <f t="shared" si="121"/>
        <v>2.3719754256020034</v>
      </c>
      <c r="L91" s="250">
        <f t="shared" si="121"/>
        <v>2.0623468271216403</v>
      </c>
      <c r="M91" s="250">
        <f t="shared" si="121"/>
        <v>1.8432978225897667</v>
      </c>
      <c r="N91" s="250">
        <f t="shared" si="121"/>
        <v>1.766964216983438</v>
      </c>
      <c r="O91" s="250">
        <f t="shared" si="121"/>
        <v>1.5491776062421518</v>
      </c>
      <c r="P91" s="250">
        <f t="shared" si="121"/>
        <v>1.3313909955008654</v>
      </c>
      <c r="Q91" s="258">
        <f t="shared" si="121"/>
        <v>2.681306681960161</v>
      </c>
      <c r="R91" s="250">
        <f t="shared" si="121"/>
        <v>2.6255370782846423</v>
      </c>
      <c r="S91" s="250">
        <f t="shared" si="121"/>
        <v>2.4190370431699066</v>
      </c>
      <c r="T91" s="250">
        <f t="shared" si="121"/>
        <v>2.2593191653305182</v>
      </c>
      <c r="U91" s="250">
        <f t="shared" si="121"/>
        <v>2.569767474609123</v>
      </c>
      <c r="V91" s="250">
        <f t="shared" si="121"/>
        <v>2.3632674394943884</v>
      </c>
      <c r="W91" s="250">
        <f t="shared" si="121"/>
        <v>2.203549561654999</v>
      </c>
      <c r="X91" s="250">
        <f t="shared" si="121"/>
        <v>2.1567674043796536</v>
      </c>
      <c r="Y91" s="250">
        <f t="shared" si="121"/>
        <v>1.9970495265402646</v>
      </c>
      <c r="Z91" s="250">
        <f t="shared" si="121"/>
        <v>1.8717648922184418</v>
      </c>
      <c r="AA91" s="250">
        <f t="shared" si="121"/>
        <v>2.5139978709336037</v>
      </c>
      <c r="AB91" s="250">
        <f t="shared" si="121"/>
        <v>2.3074978358188685</v>
      </c>
      <c r="AC91" s="250">
        <f t="shared" si="121"/>
        <v>2.1477799579794805</v>
      </c>
      <c r="AD91" s="250">
        <f t="shared" si="121"/>
        <v>2.100997800704134</v>
      </c>
      <c r="AE91" s="250">
        <f t="shared" si="121"/>
        <v>1.9412799228647455</v>
      </c>
      <c r="AF91" s="250">
        <f t="shared" si="121"/>
        <v>1.8159952885429225</v>
      </c>
      <c r="AG91" s="250">
        <f t="shared" si="121"/>
        <v>1.894497765589399</v>
      </c>
      <c r="AH91" s="250">
        <f aca="true" t="shared" si="122" ref="AH91:BM91">AH90/AH$2</f>
        <v>1.7172816026708988</v>
      </c>
      <c r="AI91" s="250">
        <f t="shared" si="122"/>
        <v>1.5427579388923023</v>
      </c>
      <c r="AJ91" s="250">
        <f t="shared" si="122"/>
        <v>1.3856431556909465</v>
      </c>
      <c r="AK91" s="288">
        <f t="shared" si="122"/>
        <v>1.8221027044484002</v>
      </c>
      <c r="AL91" s="250">
        <f t="shared" si="122"/>
        <v>2.3028979276548145</v>
      </c>
      <c r="AM91" s="250">
        <f t="shared" si="122"/>
        <v>2.2328849270047746</v>
      </c>
      <c r="AN91" s="250">
        <f t="shared" si="122"/>
        <v>1.9715218150544955</v>
      </c>
      <c r="AO91" s="250">
        <f t="shared" si="122"/>
        <v>1.7731510119618696</v>
      </c>
      <c r="AP91" s="258">
        <f t="shared" si="122"/>
        <v>2.31711003022989</v>
      </c>
      <c r="AQ91" s="250">
        <f t="shared" si="122"/>
        <v>2.2611479034236415</v>
      </c>
      <c r="AR91" s="250">
        <f t="shared" si="122"/>
        <v>2.053935006272319</v>
      </c>
      <c r="AS91" s="250">
        <f t="shared" si="122"/>
        <v>1.9282178748832384</v>
      </c>
      <c r="AT91" s="250">
        <f t="shared" si="122"/>
        <v>2.205185776617394</v>
      </c>
      <c r="AU91" s="250">
        <f t="shared" si="122"/>
        <v>1.997972879466072</v>
      </c>
      <c r="AV91" s="250">
        <f t="shared" si="122"/>
        <v>1.8722557480769904</v>
      </c>
      <c r="AW91" s="250">
        <f t="shared" si="122"/>
        <v>1.791706114647809</v>
      </c>
      <c r="AX91" s="250">
        <f t="shared" si="122"/>
        <v>1.6191526053267775</v>
      </c>
      <c r="AY91" s="250">
        <f t="shared" si="122"/>
        <v>1.4464004270900503</v>
      </c>
      <c r="AZ91" s="258">
        <f t="shared" si="122"/>
        <v>2.54966521464984</v>
      </c>
      <c r="BA91" s="250">
        <f t="shared" si="122"/>
        <v>2.5017766757042947</v>
      </c>
      <c r="BB91" s="250">
        <f t="shared" si="122"/>
        <v>2.3241314244498925</v>
      </c>
      <c r="BC91" s="250">
        <f t="shared" si="122"/>
        <v>2.1872618095318495</v>
      </c>
      <c r="BD91" s="250">
        <f t="shared" si="122"/>
        <v>2.4538881367587497</v>
      </c>
      <c r="BE91" s="250">
        <f t="shared" si="122"/>
        <v>2.2762428855043466</v>
      </c>
      <c r="BF91" s="250">
        <f t="shared" si="122"/>
        <v>2.139373270586305</v>
      </c>
      <c r="BG91" s="250">
        <f t="shared" si="122"/>
        <v>2.0985976342499444</v>
      </c>
      <c r="BH91" s="250">
        <f t="shared" si="122"/>
        <v>1.961728019331902</v>
      </c>
      <c r="BI91" s="250">
        <f t="shared" si="122"/>
        <v>1.8542199333787786</v>
      </c>
      <c r="BJ91" s="250">
        <f t="shared" si="122"/>
        <v>2.4059995978132043</v>
      </c>
      <c r="BK91" s="250">
        <f t="shared" si="122"/>
        <v>2.228354346558802</v>
      </c>
      <c r="BL91" s="250">
        <f t="shared" si="122"/>
        <v>2.0914847316407594</v>
      </c>
      <c r="BM91" s="250">
        <f t="shared" si="122"/>
        <v>2.0507090953043994</v>
      </c>
      <c r="BN91" s="250">
        <f aca="true" t="shared" si="123" ref="BN91:BS91">BN90/BN$2</f>
        <v>1.9138394803863576</v>
      </c>
      <c r="BO91" s="250">
        <f t="shared" si="123"/>
        <v>1.806331394433234</v>
      </c>
      <c r="BP91" s="250">
        <f t="shared" si="123"/>
        <v>1.873063844049997</v>
      </c>
      <c r="BQ91" s="250">
        <f t="shared" si="123"/>
        <v>1.7361942291319548</v>
      </c>
      <c r="BR91" s="250">
        <f t="shared" si="123"/>
        <v>1.628686143178831</v>
      </c>
      <c r="BS91" s="297">
        <f t="shared" si="123"/>
        <v>1.521178057225708</v>
      </c>
      <c r="BT91" s="251"/>
    </row>
    <row r="92" spans="1:71" s="183" customFormat="1" ht="33.75" customHeight="1" thickBot="1">
      <c r="A92" s="221" t="s">
        <v>108</v>
      </c>
      <c r="B92" s="184">
        <v>13805.27236638447</v>
      </c>
      <c r="C92" s="184">
        <v>24704.81190658053</v>
      </c>
      <c r="D92" s="171">
        <v>23741.42159194863</v>
      </c>
      <c r="E92" s="171">
        <v>19744.192144335782</v>
      </c>
      <c r="F92" s="177">
        <v>17502.040734942264</v>
      </c>
      <c r="G92" s="173">
        <v>33403.8847670104</v>
      </c>
      <c r="H92" s="176">
        <v>32663.50722584738</v>
      </c>
      <c r="I92" s="176">
        <v>28511.014430969877</v>
      </c>
      <c r="J92" s="176">
        <v>25791.04064531559</v>
      </c>
      <c r="K92" s="176">
        <v>31854.302382489514</v>
      </c>
      <c r="L92" s="198">
        <v>27687.849621410223</v>
      </c>
      <c r="M92" s="176">
        <v>24934.205009340087</v>
      </c>
      <c r="N92" s="176">
        <v>24244.703575681502</v>
      </c>
      <c r="O92" s="176">
        <v>21491.05896361137</v>
      </c>
      <c r="P92" s="178">
        <v>18737.41435154124</v>
      </c>
      <c r="Q92" s="173">
        <v>44786.117496440376</v>
      </c>
      <c r="R92" s="176">
        <v>44038.69484603365</v>
      </c>
      <c r="S92" s="176">
        <v>40832.310980487426</v>
      </c>
      <c r="T92" s="176">
        <v>38280.09615444373</v>
      </c>
      <c r="U92" s="176">
        <v>43291.27219562693</v>
      </c>
      <c r="V92" s="176">
        <v>40084.888330080714</v>
      </c>
      <c r="W92" s="176">
        <v>37532.673504037004</v>
      </c>
      <c r="X92" s="176">
        <v>36878.5044645345</v>
      </c>
      <c r="Y92" s="176">
        <v>34326.28963849079</v>
      </c>
      <c r="Z92" s="176">
        <v>32394.630727120653</v>
      </c>
      <c r="AA92" s="176">
        <v>42543.8495452202</v>
      </c>
      <c r="AB92" s="176">
        <v>39337.46567967398</v>
      </c>
      <c r="AC92" s="176">
        <v>36785.250853630285</v>
      </c>
      <c r="AD92" s="176">
        <v>36131.08181412776</v>
      </c>
      <c r="AE92" s="176">
        <v>33578.86698808407</v>
      </c>
      <c r="AF92" s="176">
        <v>31475.149133661813</v>
      </c>
      <c r="AG92" s="176">
        <v>32924.69794858155</v>
      </c>
      <c r="AH92" s="176">
        <v>29791.724454224604</v>
      </c>
      <c r="AI92" s="176">
        <v>27062.326394276475</v>
      </c>
      <c r="AJ92" s="178">
        <v>24821.878388733276</v>
      </c>
      <c r="AK92" s="180">
        <v>21368.31335028944</v>
      </c>
      <c r="AL92" s="176">
        <v>31489.261192138278</v>
      </c>
      <c r="AM92" s="176">
        <v>30748.88365097526</v>
      </c>
      <c r="AN92" s="176">
        <v>27384.749369446574</v>
      </c>
      <c r="AO92" s="178">
        <v>24974.397008448046</v>
      </c>
      <c r="AP92" s="173">
        <v>39177.9816371468</v>
      </c>
      <c r="AQ92" s="176">
        <v>38430.55898674008</v>
      </c>
      <c r="AR92" s="176">
        <v>35224.175121193846</v>
      </c>
      <c r="AS92" s="176">
        <v>33292.51620982371</v>
      </c>
      <c r="AT92" s="176">
        <v>37683.13633633335</v>
      </c>
      <c r="AU92" s="198">
        <v>34476.75247078713</v>
      </c>
      <c r="AV92" s="176">
        <v>32545.093559416986</v>
      </c>
      <c r="AW92" s="176">
        <v>31232.818229981538</v>
      </c>
      <c r="AX92" s="176">
        <v>28463.652613562976</v>
      </c>
      <c r="AY92" s="178">
        <v>25694.4869971444</v>
      </c>
      <c r="AZ92" s="173">
        <v>50351.35265229104</v>
      </c>
      <c r="BA92" s="176">
        <v>49596.88489264062</v>
      </c>
      <c r="BB92" s="176">
        <v>46357.509296001976</v>
      </c>
      <c r="BC92" s="176">
        <v>43790.98946155491</v>
      </c>
      <c r="BD92" s="176">
        <v>48842.41713299021</v>
      </c>
      <c r="BE92" s="176">
        <v>45603.04153635155</v>
      </c>
      <c r="BF92" s="176">
        <v>43036.52170190449</v>
      </c>
      <c r="BG92" s="176">
        <v>42363.6659397129</v>
      </c>
      <c r="BH92" s="176">
        <v>39797.146105265834</v>
      </c>
      <c r="BI92" s="176">
        <v>37851.18218549234</v>
      </c>
      <c r="BJ92" s="176">
        <v>48087.94937333979</v>
      </c>
      <c r="BK92" s="176">
        <v>44848.57377670112</v>
      </c>
      <c r="BL92" s="176">
        <v>42282.053942254075</v>
      </c>
      <c r="BM92" s="176">
        <v>41609.19818006247</v>
      </c>
      <c r="BN92" s="176">
        <v>39042.67834561541</v>
      </c>
      <c r="BO92" s="176">
        <v>37096.714425841914</v>
      </c>
      <c r="BP92" s="176">
        <v>38369.82258342381</v>
      </c>
      <c r="BQ92" s="176">
        <v>35852.94722215064</v>
      </c>
      <c r="BR92" s="176">
        <v>33882.161065790206</v>
      </c>
      <c r="BS92" s="179">
        <v>31838.149746747054</v>
      </c>
    </row>
    <row r="93" spans="1:72" s="252" customFormat="1" ht="25.5" customHeight="1" thickBot="1">
      <c r="A93" s="249" t="s">
        <v>51</v>
      </c>
      <c r="B93" s="258">
        <f aca="true" t="shared" si="124" ref="B93:AG93">B92/B$2</f>
        <v>1.4982930721059768</v>
      </c>
      <c r="C93" s="258">
        <f t="shared" si="124"/>
        <v>2.02382337237491</v>
      </c>
      <c r="D93" s="250">
        <f t="shared" si="124"/>
        <v>1.9449022357621553</v>
      </c>
      <c r="E93" s="250">
        <f t="shared" si="124"/>
        <v>1.6174483611317918</v>
      </c>
      <c r="F93" s="250">
        <f t="shared" si="124"/>
        <v>1.4337708474598398</v>
      </c>
      <c r="G93" s="258">
        <f t="shared" si="124"/>
        <v>2.3410109164629898</v>
      </c>
      <c r="H93" s="250">
        <f t="shared" si="124"/>
        <v>2.2891237806326568</v>
      </c>
      <c r="I93" s="250">
        <f t="shared" si="124"/>
        <v>1.9981087974609206</v>
      </c>
      <c r="J93" s="250">
        <f t="shared" si="124"/>
        <v>1.8074876056707259</v>
      </c>
      <c r="K93" s="250">
        <f t="shared" si="124"/>
        <v>2.232413090089671</v>
      </c>
      <c r="L93" s="250">
        <f t="shared" si="124"/>
        <v>1.940419764623325</v>
      </c>
      <c r="M93" s="250">
        <f t="shared" si="124"/>
        <v>1.7474388541131185</v>
      </c>
      <c r="N93" s="250">
        <f t="shared" si="124"/>
        <v>1.6991172174421125</v>
      </c>
      <c r="O93" s="250">
        <f t="shared" si="124"/>
        <v>1.5061363069319063</v>
      </c>
      <c r="P93" s="250">
        <f t="shared" si="124"/>
        <v>1.3131553964217002</v>
      </c>
      <c r="Q93" s="258">
        <f t="shared" si="124"/>
        <v>2.485080318302096</v>
      </c>
      <c r="R93" s="250">
        <f t="shared" si="124"/>
        <v>2.4436075266914687</v>
      </c>
      <c r="S93" s="250">
        <f t="shared" si="124"/>
        <v>2.2656925413654103</v>
      </c>
      <c r="T93" s="250">
        <f t="shared" si="124"/>
        <v>2.1240759157942364</v>
      </c>
      <c r="U93" s="250">
        <f t="shared" si="124"/>
        <v>2.4021347350808417</v>
      </c>
      <c r="V93" s="250">
        <f t="shared" si="124"/>
        <v>2.2242197497547838</v>
      </c>
      <c r="W93" s="250">
        <f t="shared" si="124"/>
        <v>2.082603124183609</v>
      </c>
      <c r="X93" s="250">
        <f t="shared" si="124"/>
        <v>2.0463047644287258</v>
      </c>
      <c r="Y93" s="250">
        <f t="shared" si="124"/>
        <v>1.9046881388575512</v>
      </c>
      <c r="Z93" s="250">
        <f t="shared" si="124"/>
        <v>1.7975047568039426</v>
      </c>
      <c r="AA93" s="250">
        <f t="shared" si="124"/>
        <v>2.360661943470214</v>
      </c>
      <c r="AB93" s="250">
        <f t="shared" si="124"/>
        <v>2.182746958144156</v>
      </c>
      <c r="AC93" s="250">
        <f t="shared" si="124"/>
        <v>2.0411303325729824</v>
      </c>
      <c r="AD93" s="250">
        <f t="shared" si="124"/>
        <v>2.004831972818098</v>
      </c>
      <c r="AE93" s="250">
        <f t="shared" si="124"/>
        <v>1.8632153472469242</v>
      </c>
      <c r="AF93" s="250">
        <f t="shared" si="124"/>
        <v>1.7464848037765959</v>
      </c>
      <c r="AG93" s="250">
        <f t="shared" si="124"/>
        <v>1.8269169874920401</v>
      </c>
      <c r="AH93" s="250">
        <f aca="true" t="shared" si="125" ref="AH93:BM93">AH92/AH$2</f>
        <v>1.6530753775510267</v>
      </c>
      <c r="AI93" s="250">
        <f t="shared" si="125"/>
        <v>1.5016272552589323</v>
      </c>
      <c r="AJ93" s="250">
        <f t="shared" si="125"/>
        <v>1.3773098650945108</v>
      </c>
      <c r="AK93" s="288">
        <f t="shared" si="125"/>
        <v>1.8018646892899437</v>
      </c>
      <c r="AL93" s="250">
        <f t="shared" si="125"/>
        <v>2.2089976283506334</v>
      </c>
      <c r="AM93" s="250">
        <f t="shared" si="125"/>
        <v>2.157059533565434</v>
      </c>
      <c r="AN93" s="250">
        <f t="shared" si="125"/>
        <v>1.921062740753881</v>
      </c>
      <c r="AO93" s="250">
        <f t="shared" si="125"/>
        <v>1.7519745358434267</v>
      </c>
      <c r="AP93" s="258">
        <f t="shared" si="125"/>
        <v>2.18140209560951</v>
      </c>
      <c r="AQ93" s="250">
        <f t="shared" si="125"/>
        <v>2.139786135119158</v>
      </c>
      <c r="AR93" s="250">
        <f t="shared" si="125"/>
        <v>1.9612569666589001</v>
      </c>
      <c r="AS93" s="250">
        <f t="shared" si="125"/>
        <v>1.8537035751572224</v>
      </c>
      <c r="AT93" s="250">
        <f t="shared" si="125"/>
        <v>2.0981701746288057</v>
      </c>
      <c r="AU93" s="250">
        <f t="shared" si="125"/>
        <v>1.9196410061685483</v>
      </c>
      <c r="AV93" s="250">
        <f t="shared" si="125"/>
        <v>1.81208761466687</v>
      </c>
      <c r="AW93" s="250">
        <f t="shared" si="125"/>
        <v>1.7390210595758095</v>
      </c>
      <c r="AX93" s="250">
        <f t="shared" si="125"/>
        <v>1.5848358916237737</v>
      </c>
      <c r="AY93" s="250">
        <f t="shared" si="125"/>
        <v>1.4306507236717372</v>
      </c>
      <c r="AZ93" s="258">
        <f t="shared" si="125"/>
        <v>2.3823682352633564</v>
      </c>
      <c r="BA93" s="250">
        <f t="shared" si="125"/>
        <v>2.3466706833518156</v>
      </c>
      <c r="BB93" s="250">
        <f t="shared" si="125"/>
        <v>2.1934000140052983</v>
      </c>
      <c r="BC93" s="250">
        <f t="shared" si="125"/>
        <v>2.0719654346607483</v>
      </c>
      <c r="BD93" s="250">
        <f t="shared" si="125"/>
        <v>2.310973131440275</v>
      </c>
      <c r="BE93" s="250">
        <f t="shared" si="125"/>
        <v>2.1577024620937566</v>
      </c>
      <c r="BF93" s="250">
        <f t="shared" si="125"/>
        <v>2.0362678827492067</v>
      </c>
      <c r="BG93" s="250">
        <f t="shared" si="125"/>
        <v>2.004431792747239</v>
      </c>
      <c r="BH93" s="250">
        <f t="shared" si="125"/>
        <v>1.882997213402689</v>
      </c>
      <c r="BI93" s="250">
        <f t="shared" si="125"/>
        <v>1.7909241630230583</v>
      </c>
      <c r="BJ93" s="250">
        <f t="shared" si="125"/>
        <v>2.275275579528734</v>
      </c>
      <c r="BK93" s="250">
        <f t="shared" si="125"/>
        <v>2.1220049101822154</v>
      </c>
      <c r="BL93" s="250">
        <f t="shared" si="125"/>
        <v>2.0005703308376663</v>
      </c>
      <c r="BM93" s="250">
        <f t="shared" si="125"/>
        <v>1.9687342408356976</v>
      </c>
      <c r="BN93" s="250">
        <f aca="true" t="shared" si="126" ref="BN93:BS93">BN92/BN$2</f>
        <v>1.8472996614911477</v>
      </c>
      <c r="BO93" s="250">
        <f t="shared" si="126"/>
        <v>1.7552266111115171</v>
      </c>
      <c r="BP93" s="250">
        <f t="shared" si="126"/>
        <v>1.8154635714891796</v>
      </c>
      <c r="BQ93" s="250">
        <f t="shared" si="126"/>
        <v>1.6963779144618234</v>
      </c>
      <c r="BR93" s="250">
        <f t="shared" si="126"/>
        <v>1.6031304029235962</v>
      </c>
      <c r="BS93" s="297">
        <f t="shared" si="126"/>
        <v>1.5064182515612516</v>
      </c>
      <c r="BT93" s="251"/>
    </row>
    <row r="94" spans="1:71" s="183" customFormat="1" ht="28.5" customHeight="1" thickBot="1">
      <c r="A94" s="221" t="s">
        <v>109</v>
      </c>
      <c r="B94" s="184">
        <v>13177.643052721705</v>
      </c>
      <c r="C94" s="184">
        <v>25450.67598984234</v>
      </c>
      <c r="D94" s="171">
        <v>21308.20992609784</v>
      </c>
      <c r="E94" s="171">
        <v>19119.4291366325</v>
      </c>
      <c r="F94" s="177">
        <v>16711.090026660004</v>
      </c>
      <c r="G94" s="173">
        <v>35214.676623726235</v>
      </c>
      <c r="H94" s="176">
        <v>31936.61049055293</v>
      </c>
      <c r="I94" s="176">
        <v>29370.689012492883</v>
      </c>
      <c r="J94" s="176">
        <v>26646.446682976093</v>
      </c>
      <c r="K94" s="176">
        <v>27689.630694083662</v>
      </c>
      <c r="L94" s="198">
        <v>25663.600114759767</v>
      </c>
      <c r="M94" s="176">
        <v>22872.919784720496</v>
      </c>
      <c r="N94" s="176">
        <v>23637.56953543588</v>
      </c>
      <c r="O94" s="176">
        <v>20846.889205396605</v>
      </c>
      <c r="P94" s="178">
        <v>18056.208875357326</v>
      </c>
      <c r="Q94" s="173">
        <v>47540.76287257691</v>
      </c>
      <c r="R94" s="176">
        <v>44302.06962975855</v>
      </c>
      <c r="S94" s="176">
        <v>42401.78003699837</v>
      </c>
      <c r="T94" s="176">
        <v>39815.43235466482</v>
      </c>
      <c r="U94" s="176">
        <v>41063.376386940196</v>
      </c>
      <c r="V94" s="176">
        <v>39163.08679418002</v>
      </c>
      <c r="W94" s="176">
        <v>36576.73911184647</v>
      </c>
      <c r="X94" s="176">
        <v>37262.79720141984</v>
      </c>
      <c r="Y94" s="176">
        <v>34676.44951908629</v>
      </c>
      <c r="Z94" s="176">
        <v>32710.6577514263</v>
      </c>
      <c r="AA94" s="176">
        <v>37824.683144121824</v>
      </c>
      <c r="AB94" s="176">
        <v>35924.39355136165</v>
      </c>
      <c r="AC94" s="176">
        <v>33338.04586902811</v>
      </c>
      <c r="AD94" s="176">
        <v>34024.103958601474</v>
      </c>
      <c r="AE94" s="176">
        <v>31187.334303949625</v>
      </c>
      <c r="AF94" s="176">
        <v>28486.073098966495</v>
      </c>
      <c r="AG94" s="176">
        <v>32123.814365841296</v>
      </c>
      <c r="AH94" s="176">
        <v>28627.245478225683</v>
      </c>
      <c r="AI94" s="176">
        <v>26079.10671634465</v>
      </c>
      <c r="AJ94" s="178">
        <v>24194.588883731518</v>
      </c>
      <c r="AK94" s="180">
        <v>20946.841315557132</v>
      </c>
      <c r="AL94" s="176">
        <v>32080.427092785314</v>
      </c>
      <c r="AM94" s="176">
        <v>28848.77832314084</v>
      </c>
      <c r="AN94" s="176">
        <v>26627.84883974163</v>
      </c>
      <c r="AO94" s="178">
        <v>24182.686696536486</v>
      </c>
      <c r="AP94" s="173">
        <v>40988.18477020742</v>
      </c>
      <c r="AQ94" s="176">
        <v>37749.491527389066</v>
      </c>
      <c r="AR94" s="176">
        <v>35849.20193462888</v>
      </c>
      <c r="AS94" s="176">
        <v>33883.410166968904</v>
      </c>
      <c r="AT94" s="176">
        <v>34510.79828457071</v>
      </c>
      <c r="AU94" s="198">
        <v>32610.508691810515</v>
      </c>
      <c r="AV94" s="176">
        <v>30097.592007160136</v>
      </c>
      <c r="AW94" s="176">
        <v>30625.05326569706</v>
      </c>
      <c r="AX94" s="176">
        <v>27818.853332627914</v>
      </c>
      <c r="AY94" s="178">
        <v>25012.65339955876</v>
      </c>
      <c r="AZ94" s="173">
        <v>53105.428161915246</v>
      </c>
      <c r="BA94" s="176">
        <v>49859.690445923</v>
      </c>
      <c r="BB94" s="176">
        <v>47926.41210073877</v>
      </c>
      <c r="BC94" s="176">
        <v>45325.76070153385</v>
      </c>
      <c r="BD94" s="176">
        <v>46613.95272993076</v>
      </c>
      <c r="BE94" s="176">
        <v>44680.674384746526</v>
      </c>
      <c r="BF94" s="176">
        <v>42080.02298554162</v>
      </c>
      <c r="BG94" s="176">
        <v>42747.3960395623</v>
      </c>
      <c r="BH94" s="176">
        <v>40146.74464035739</v>
      </c>
      <c r="BI94" s="176">
        <v>38166.649155826024</v>
      </c>
      <c r="BJ94" s="176">
        <v>43368.21501393851</v>
      </c>
      <c r="BK94" s="176">
        <v>41434.93666875428</v>
      </c>
      <c r="BL94" s="176">
        <v>38834.28526954937</v>
      </c>
      <c r="BM94" s="176">
        <v>39501.65832357005</v>
      </c>
      <c r="BN94" s="176">
        <v>36901.006924365145</v>
      </c>
      <c r="BO94" s="176">
        <v>34920.911439833806</v>
      </c>
      <c r="BP94" s="176">
        <v>37568.379978385834</v>
      </c>
      <c r="BQ94" s="176">
        <v>35004.96193406133</v>
      </c>
      <c r="BR94" s="176">
        <v>33006.24977208977</v>
      </c>
      <c r="BS94" s="179">
        <v>30596.15622921734</v>
      </c>
    </row>
    <row r="95" spans="1:72" s="252" customFormat="1" ht="25.5" customHeight="1" thickBot="1">
      <c r="A95" s="249" t="s">
        <v>51</v>
      </c>
      <c r="B95" s="258">
        <f aca="true" t="shared" si="127" ref="B95:AG95">B94/B$2</f>
        <v>1.430176150718657</v>
      </c>
      <c r="C95" s="258">
        <f t="shared" si="127"/>
        <v>2.0849247144951537</v>
      </c>
      <c r="D95" s="250">
        <f t="shared" si="127"/>
        <v>1.745573025812881</v>
      </c>
      <c r="E95" s="250">
        <f t="shared" si="127"/>
        <v>1.5662676445181045</v>
      </c>
      <c r="F95" s="250">
        <f t="shared" si="127"/>
        <v>1.3689759995625463</v>
      </c>
      <c r="G95" s="258">
        <f t="shared" si="127"/>
        <v>2.467914824004922</v>
      </c>
      <c r="H95" s="250">
        <f t="shared" si="127"/>
        <v>2.238181406584409</v>
      </c>
      <c r="I95" s="250">
        <f t="shared" si="127"/>
        <v>2.0583565079888486</v>
      </c>
      <c r="J95" s="250">
        <f t="shared" si="127"/>
        <v>1.8674361681250329</v>
      </c>
      <c r="K95" s="250">
        <f t="shared" si="127"/>
        <v>1.9405445857511852</v>
      </c>
      <c r="L95" s="250">
        <f t="shared" si="127"/>
        <v>1.7985563189263276</v>
      </c>
      <c r="M95" s="250">
        <f t="shared" si="127"/>
        <v>1.6029798713799492</v>
      </c>
      <c r="N95" s="250">
        <f t="shared" si="127"/>
        <v>1.6565680521014703</v>
      </c>
      <c r="O95" s="250">
        <f t="shared" si="127"/>
        <v>1.4609916045550917</v>
      </c>
      <c r="P95" s="250">
        <f t="shared" si="127"/>
        <v>1.265415157008713</v>
      </c>
      <c r="Q95" s="258">
        <f t="shared" si="127"/>
        <v>2.6379293570401128</v>
      </c>
      <c r="R95" s="250">
        <f t="shared" si="127"/>
        <v>2.458221597478557</v>
      </c>
      <c r="S95" s="250">
        <f t="shared" si="127"/>
        <v>2.352778827932436</v>
      </c>
      <c r="T95" s="250">
        <f t="shared" si="127"/>
        <v>2.209268247401222</v>
      </c>
      <c r="U95" s="250">
        <f t="shared" si="127"/>
        <v>2.2785138379170014</v>
      </c>
      <c r="V95" s="250">
        <f t="shared" si="127"/>
        <v>2.173071068370881</v>
      </c>
      <c r="W95" s="250">
        <f t="shared" si="127"/>
        <v>2.0295604878396665</v>
      </c>
      <c r="X95" s="250">
        <f t="shared" si="127"/>
        <v>2.067628298824761</v>
      </c>
      <c r="Y95" s="250">
        <f t="shared" si="127"/>
        <v>1.924117718293546</v>
      </c>
      <c r="Z95" s="250">
        <f t="shared" si="127"/>
        <v>1.8150403812798968</v>
      </c>
      <c r="AA95" s="250">
        <f t="shared" si="127"/>
        <v>2.0988060783554445</v>
      </c>
      <c r="AB95" s="250">
        <f t="shared" si="127"/>
        <v>1.9933633088093248</v>
      </c>
      <c r="AC95" s="250">
        <f t="shared" si="127"/>
        <v>1.8498527282781105</v>
      </c>
      <c r="AD95" s="250">
        <f t="shared" si="127"/>
        <v>1.8879205392632046</v>
      </c>
      <c r="AE95" s="250">
        <f t="shared" si="127"/>
        <v>1.7305146101403632</v>
      </c>
      <c r="AF95" s="250">
        <f t="shared" si="127"/>
        <v>1.5806277382624845</v>
      </c>
      <c r="AG95" s="250">
        <f t="shared" si="127"/>
        <v>1.7824777697170844</v>
      </c>
      <c r="AH95" s="250">
        <f aca="true" t="shared" si="128" ref="AH95:BM95">AH94/AH$2</f>
        <v>1.5884610741441396</v>
      </c>
      <c r="AI95" s="250">
        <f t="shared" si="128"/>
        <v>1.447070620150075</v>
      </c>
      <c r="AJ95" s="250">
        <f t="shared" si="128"/>
        <v>1.3425029898863343</v>
      </c>
      <c r="AK95" s="288">
        <f t="shared" si="128"/>
        <v>1.7663244215833656</v>
      </c>
      <c r="AL95" s="250">
        <f t="shared" si="128"/>
        <v>2.2504684035626314</v>
      </c>
      <c r="AM95" s="250">
        <f t="shared" si="128"/>
        <v>2.0237655786138786</v>
      </c>
      <c r="AN95" s="250">
        <f t="shared" si="128"/>
        <v>1.8679655447030257</v>
      </c>
      <c r="AO95" s="250">
        <f t="shared" si="128"/>
        <v>1.696435404878042</v>
      </c>
      <c r="AP95" s="258">
        <f t="shared" si="128"/>
        <v>2.282192915935825</v>
      </c>
      <c r="AQ95" s="250">
        <f t="shared" si="128"/>
        <v>2.101864784375783</v>
      </c>
      <c r="AR95" s="250">
        <f t="shared" si="128"/>
        <v>1.9960580141775546</v>
      </c>
      <c r="AS95" s="250">
        <f t="shared" si="128"/>
        <v>1.8866041295639702</v>
      </c>
      <c r="AT95" s="250">
        <f t="shared" si="128"/>
        <v>1.921536652815741</v>
      </c>
      <c r="AU95" s="250">
        <f t="shared" si="128"/>
        <v>1.815729882617512</v>
      </c>
      <c r="AV95" s="250">
        <f t="shared" si="128"/>
        <v>1.6758124725590275</v>
      </c>
      <c r="AW95" s="250">
        <f t="shared" si="128"/>
        <v>1.7051811395154266</v>
      </c>
      <c r="AX95" s="250">
        <f t="shared" si="128"/>
        <v>1.548933927206454</v>
      </c>
      <c r="AY95" s="250">
        <f t="shared" si="128"/>
        <v>1.392686714897481</v>
      </c>
      <c r="AZ95" s="258">
        <f t="shared" si="128"/>
        <v>2.5126769889716227</v>
      </c>
      <c r="BA95" s="250">
        <f t="shared" si="128"/>
        <v>2.3591052967079724</v>
      </c>
      <c r="BB95" s="250">
        <f t="shared" si="128"/>
        <v>2.2676324627744866</v>
      </c>
      <c r="BC95" s="250">
        <f t="shared" si="128"/>
        <v>2.144582952521119</v>
      </c>
      <c r="BD95" s="250">
        <f t="shared" si="128"/>
        <v>2.2055336044443226</v>
      </c>
      <c r="BE95" s="250">
        <f t="shared" si="128"/>
        <v>2.1140607705108363</v>
      </c>
      <c r="BF95" s="250">
        <f t="shared" si="128"/>
        <v>1.9910112602574694</v>
      </c>
      <c r="BG95" s="250">
        <f t="shared" si="128"/>
        <v>2.0225879365773505</v>
      </c>
      <c r="BH95" s="250">
        <f t="shared" si="128"/>
        <v>1.8995384263239836</v>
      </c>
      <c r="BI95" s="250">
        <f t="shared" si="128"/>
        <v>1.8058504450355346</v>
      </c>
      <c r="BJ95" s="250">
        <f t="shared" si="128"/>
        <v>2.0519619121806723</v>
      </c>
      <c r="BK95" s="250">
        <f t="shared" si="128"/>
        <v>1.9604890782471862</v>
      </c>
      <c r="BL95" s="250">
        <f t="shared" si="128"/>
        <v>1.8374395679938194</v>
      </c>
      <c r="BM95" s="250">
        <f t="shared" si="128"/>
        <v>1.8690162443137002</v>
      </c>
      <c r="BN95" s="250">
        <f aca="true" t="shared" si="129" ref="BN95:BS95">BN94/BN$2</f>
        <v>1.7459667340603333</v>
      </c>
      <c r="BO95" s="250">
        <f t="shared" si="129"/>
        <v>1.6522787527718859</v>
      </c>
      <c r="BP95" s="250">
        <f t="shared" si="129"/>
        <v>1.7775434103802146</v>
      </c>
      <c r="BQ95" s="250">
        <f t="shared" si="129"/>
        <v>1.6562555918647424</v>
      </c>
      <c r="BR95" s="250">
        <f t="shared" si="129"/>
        <v>1.5616867647073467</v>
      </c>
      <c r="BS95" s="297">
        <f t="shared" si="129"/>
        <v>1.44765347666039</v>
      </c>
      <c r="BT95" s="251"/>
    </row>
    <row r="96" spans="1:71" s="183" customFormat="1" ht="29.25" customHeight="1" thickBot="1">
      <c r="A96" s="221" t="s">
        <v>44</v>
      </c>
      <c r="B96" s="184">
        <v>13157.582615476374</v>
      </c>
      <c r="C96" s="184">
        <v>23899.03929717677</v>
      </c>
      <c r="D96" s="171">
        <v>23017.752858903987</v>
      </c>
      <c r="E96" s="171">
        <v>18754.75444482045</v>
      </c>
      <c r="F96" s="177">
        <v>16429.148930952222</v>
      </c>
      <c r="G96" s="173">
        <v>33039.77164034102</v>
      </c>
      <c r="H96" s="176">
        <v>32333.505516012647</v>
      </c>
      <c r="I96" s="176">
        <v>27721.55314439021</v>
      </c>
      <c r="J96" s="176">
        <v>25078.817570559375</v>
      </c>
      <c r="K96" s="176">
        <v>31447.70948564181</v>
      </c>
      <c r="L96" s="198">
        <v>26955.25093206309</v>
      </c>
      <c r="M96" s="176">
        <v>24312.515358232256</v>
      </c>
      <c r="N96" s="176">
        <v>23100.548617572975</v>
      </c>
      <c r="O96" s="176">
        <v>20457.813043742146</v>
      </c>
      <c r="P96" s="178">
        <v>17815.077469911317</v>
      </c>
      <c r="Q96" s="173">
        <v>44546.87729919868</v>
      </c>
      <c r="R96" s="176">
        <v>43833.56352134735</v>
      </c>
      <c r="S96" s="176">
        <v>40247.85492406228</v>
      </c>
      <c r="T96" s="176">
        <v>37797.85478109655</v>
      </c>
      <c r="U96" s="176">
        <v>43120.24974349603</v>
      </c>
      <c r="V96" s="176">
        <v>39534.54114621096</v>
      </c>
      <c r="W96" s="176">
        <v>37084.54100324522</v>
      </c>
      <c r="X96" s="176">
        <v>35948.8325489259</v>
      </c>
      <c r="Y96" s="176">
        <v>33498.83240596015</v>
      </c>
      <c r="Z96" s="176">
        <v>31505.627563379243</v>
      </c>
      <c r="AA96" s="176">
        <v>42406.9359656447</v>
      </c>
      <c r="AB96" s="176">
        <v>38821.22736835963</v>
      </c>
      <c r="AC96" s="176">
        <v>36371.22722539389</v>
      </c>
      <c r="AD96" s="176">
        <v>35235.51877107457</v>
      </c>
      <c r="AE96" s="176">
        <v>32785.51862810883</v>
      </c>
      <c r="AF96" s="176">
        <v>30525.438884807554</v>
      </c>
      <c r="AG96" s="176">
        <v>31478.72476359243</v>
      </c>
      <c r="AH96" s="176">
        <v>28231.478164580163</v>
      </c>
      <c r="AI96" s="176">
        <v>25944.472800579097</v>
      </c>
      <c r="AJ96" s="178">
        <v>24139.578146874323</v>
      </c>
      <c r="AK96" s="180">
        <v>20723.771626516686</v>
      </c>
      <c r="AL96" s="176">
        <v>30883.414009976797</v>
      </c>
      <c r="AM96" s="176">
        <v>30177.147885648425</v>
      </c>
      <c r="AN96" s="176">
        <v>26210.696772933115</v>
      </c>
      <c r="AO96" s="178">
        <v>23904.54361897516</v>
      </c>
      <c r="AP96" s="173">
        <v>38816.2234050982</v>
      </c>
      <c r="AQ96" s="176">
        <v>38102.90962724688</v>
      </c>
      <c r="AR96" s="176">
        <v>34517.201029961805</v>
      </c>
      <c r="AS96" s="176">
        <v>32687.75680166963</v>
      </c>
      <c r="AT96" s="176">
        <v>37389.59584939554</v>
      </c>
      <c r="AU96" s="198">
        <v>33803.88725211048</v>
      </c>
      <c r="AV96" s="176">
        <v>31924.813783839847</v>
      </c>
      <c r="AW96" s="176">
        <v>30091.186968028414</v>
      </c>
      <c r="AX96" s="176">
        <v>27432.924784574905</v>
      </c>
      <c r="AY96" s="178">
        <v>24774.66260112141</v>
      </c>
      <c r="AZ96" s="173">
        <v>50114.39192109872</v>
      </c>
      <c r="BA96" s="176">
        <v>49394.03048972445</v>
      </c>
      <c r="BB96" s="176">
        <v>45775.318246673385</v>
      </c>
      <c r="BC96" s="176">
        <v>43311.00792917629</v>
      </c>
      <c r="BD96" s="176">
        <v>48673.66905835017</v>
      </c>
      <c r="BE96" s="176">
        <v>45054.956815299105</v>
      </c>
      <c r="BF96" s="176">
        <v>42590.64649780201</v>
      </c>
      <c r="BG96" s="176">
        <v>41436.24457224803</v>
      </c>
      <c r="BH96" s="176">
        <v>38971.93425475095</v>
      </c>
      <c r="BI96" s="176">
        <v>37128.17985192741</v>
      </c>
      <c r="BJ96" s="176">
        <v>47953.307626975904</v>
      </c>
      <c r="BK96" s="176">
        <v>44334.595383924825</v>
      </c>
      <c r="BL96" s="176">
        <v>41870.28506642774</v>
      </c>
      <c r="BM96" s="176">
        <v>40715.88314087375</v>
      </c>
      <c r="BN96" s="176">
        <v>38251.57282337667</v>
      </c>
      <c r="BO96" s="176">
        <v>36407.81842055315</v>
      </c>
      <c r="BP96" s="176">
        <v>37097.17089782268</v>
      </c>
      <c r="BQ96" s="176">
        <v>34719.738408379904</v>
      </c>
      <c r="BR96" s="176">
        <v>32832.54509152922</v>
      </c>
      <c r="BS96" s="179">
        <v>30510.70456158083</v>
      </c>
    </row>
    <row r="97" spans="1:72" s="252" customFormat="1" ht="25.5" customHeight="1" thickBot="1">
      <c r="A97" s="249" t="s">
        <v>51</v>
      </c>
      <c r="B97" s="258">
        <f aca="true" t="shared" si="130" ref="B97:AG97">B96/B$2</f>
        <v>1.427998981492986</v>
      </c>
      <c r="C97" s="258">
        <f t="shared" si="130"/>
        <v>1.9578143112293576</v>
      </c>
      <c r="D97" s="250">
        <f t="shared" si="130"/>
        <v>1.8856191413864165</v>
      </c>
      <c r="E97" s="250">
        <f t="shared" si="130"/>
        <v>1.5363934172868394</v>
      </c>
      <c r="F97" s="250">
        <f t="shared" si="130"/>
        <v>1.3458793258746802</v>
      </c>
      <c r="G97" s="258">
        <f t="shared" si="130"/>
        <v>2.3154931417997773</v>
      </c>
      <c r="H97" s="250">
        <f t="shared" si="130"/>
        <v>2.2659966021453952</v>
      </c>
      <c r="I97" s="250">
        <f t="shared" si="130"/>
        <v>1.9427817747838119</v>
      </c>
      <c r="J97" s="250">
        <f t="shared" si="130"/>
        <v>1.7575735910406738</v>
      </c>
      <c r="K97" s="250">
        <f t="shared" si="130"/>
        <v>2.203918248345491</v>
      </c>
      <c r="L97" s="250">
        <f t="shared" si="130"/>
        <v>1.8890777862543338</v>
      </c>
      <c r="M97" s="250">
        <f t="shared" si="130"/>
        <v>1.7038696025111961</v>
      </c>
      <c r="N97" s="250">
        <f t="shared" si="130"/>
        <v>1.618932554318661</v>
      </c>
      <c r="O97" s="250">
        <f t="shared" si="130"/>
        <v>1.4337243705755236</v>
      </c>
      <c r="P97" s="250">
        <f t="shared" si="130"/>
        <v>1.2485161868323862</v>
      </c>
      <c r="Q97" s="258">
        <f t="shared" si="130"/>
        <v>2.471805421107462</v>
      </c>
      <c r="R97" s="250">
        <f t="shared" si="130"/>
        <v>2.4322252536537206</v>
      </c>
      <c r="S97" s="250">
        <f t="shared" si="130"/>
        <v>2.2332623972956545</v>
      </c>
      <c r="T97" s="250">
        <f t="shared" si="130"/>
        <v>2.0973174331981217</v>
      </c>
      <c r="U97" s="250">
        <f t="shared" si="130"/>
        <v>2.3926450861999795</v>
      </c>
      <c r="V97" s="250">
        <f t="shared" si="130"/>
        <v>2.1936822298419134</v>
      </c>
      <c r="W97" s="250">
        <f t="shared" si="130"/>
        <v>2.05773726574438</v>
      </c>
      <c r="X97" s="250">
        <f t="shared" si="130"/>
        <v>1.9947193734838475</v>
      </c>
      <c r="Y97" s="250">
        <f t="shared" si="130"/>
        <v>1.858774409386314</v>
      </c>
      <c r="Z97" s="250">
        <f t="shared" si="130"/>
        <v>1.7481759828753325</v>
      </c>
      <c r="AA97" s="250">
        <f t="shared" si="130"/>
        <v>2.353064918746238</v>
      </c>
      <c r="AB97" s="250">
        <f t="shared" si="130"/>
        <v>2.1541020623881715</v>
      </c>
      <c r="AC97" s="250">
        <f t="shared" si="130"/>
        <v>2.0181570982906387</v>
      </c>
      <c r="AD97" s="250">
        <f t="shared" si="130"/>
        <v>1.9551392060301058</v>
      </c>
      <c r="AE97" s="250">
        <f t="shared" si="130"/>
        <v>1.819194241932573</v>
      </c>
      <c r="AF97" s="250">
        <f t="shared" si="130"/>
        <v>1.6937875310624544</v>
      </c>
      <c r="AG97" s="250">
        <f t="shared" si="130"/>
        <v>1.7466832073905465</v>
      </c>
      <c r="AH97" s="250">
        <f aca="true" t="shared" si="131" ref="AH97:BM97">AH96/AH$2</f>
        <v>1.566500841448239</v>
      </c>
      <c r="AI97" s="250">
        <f t="shared" si="131"/>
        <v>1.4396000888125122</v>
      </c>
      <c r="AJ97" s="250">
        <f t="shared" si="131"/>
        <v>1.3394505685758695</v>
      </c>
      <c r="AK97" s="288">
        <f t="shared" si="131"/>
        <v>1.7475142614484094</v>
      </c>
      <c r="AL97" s="250">
        <f t="shared" si="131"/>
        <v>2.1664969491390247</v>
      </c>
      <c r="AM97" s="250">
        <f t="shared" si="131"/>
        <v>2.1169517983618675</v>
      </c>
      <c r="AN97" s="250">
        <f t="shared" si="131"/>
        <v>1.8387019833695626</v>
      </c>
      <c r="AO97" s="250">
        <f t="shared" si="131"/>
        <v>1.6769234387215124</v>
      </c>
      <c r="AP97" s="258">
        <f t="shared" si="131"/>
        <v>2.161259655072283</v>
      </c>
      <c r="AQ97" s="250">
        <f t="shared" si="131"/>
        <v>2.121542852296597</v>
      </c>
      <c r="AR97" s="250">
        <f t="shared" si="131"/>
        <v>1.9218931531159134</v>
      </c>
      <c r="AS97" s="250">
        <f t="shared" si="131"/>
        <v>1.8200310023201354</v>
      </c>
      <c r="AT97" s="250">
        <f t="shared" si="131"/>
        <v>2.08182604952091</v>
      </c>
      <c r="AU97" s="250">
        <f t="shared" si="131"/>
        <v>1.8821763503402271</v>
      </c>
      <c r="AV97" s="250">
        <f t="shared" si="131"/>
        <v>1.7775508788329537</v>
      </c>
      <c r="AW97" s="250">
        <f t="shared" si="131"/>
        <v>1.6754558445450118</v>
      </c>
      <c r="AX97" s="250">
        <f t="shared" si="131"/>
        <v>1.5274457007001618</v>
      </c>
      <c r="AY97" s="250">
        <f t="shared" si="131"/>
        <v>1.3794355568553123</v>
      </c>
      <c r="AZ97" s="258">
        <f t="shared" si="131"/>
        <v>2.371156466576708</v>
      </c>
      <c r="BA97" s="250">
        <f t="shared" si="131"/>
        <v>2.3370726515128672</v>
      </c>
      <c r="BB97" s="250">
        <f t="shared" si="131"/>
        <v>2.1658537140607232</v>
      </c>
      <c r="BC97" s="250">
        <f t="shared" si="131"/>
        <v>2.0492551657996825</v>
      </c>
      <c r="BD97" s="250">
        <f t="shared" si="131"/>
        <v>2.302988836449026</v>
      </c>
      <c r="BE97" s="250">
        <f t="shared" si="131"/>
        <v>2.131769898996882</v>
      </c>
      <c r="BF97" s="250">
        <f t="shared" si="131"/>
        <v>2.0151713507358413</v>
      </c>
      <c r="BG97" s="250">
        <f t="shared" si="131"/>
        <v>1.9605509615447378</v>
      </c>
      <c r="BH97" s="250">
        <f t="shared" si="131"/>
        <v>1.8439524132836977</v>
      </c>
      <c r="BI97" s="250">
        <f t="shared" si="131"/>
        <v>1.7567153939875755</v>
      </c>
      <c r="BJ97" s="250">
        <f t="shared" si="131"/>
        <v>2.268905021385186</v>
      </c>
      <c r="BK97" s="250">
        <f t="shared" si="131"/>
        <v>2.0976860839330413</v>
      </c>
      <c r="BL97" s="250">
        <f t="shared" si="131"/>
        <v>1.981087535672001</v>
      </c>
      <c r="BM97" s="250">
        <f t="shared" si="131"/>
        <v>1.9264671464808967</v>
      </c>
      <c r="BN97" s="250">
        <f aca="true" t="shared" si="132" ref="BN97:BS97">BN96/BN$2</f>
        <v>1.8098685982198568</v>
      </c>
      <c r="BO97" s="250">
        <f t="shared" si="132"/>
        <v>1.7226315789237356</v>
      </c>
      <c r="BP97" s="250">
        <f t="shared" si="132"/>
        <v>1.7552482090287524</v>
      </c>
      <c r="BQ97" s="250">
        <f t="shared" si="132"/>
        <v>1.6427602748228012</v>
      </c>
      <c r="BR97" s="250">
        <f t="shared" si="132"/>
        <v>1.553467948499135</v>
      </c>
      <c r="BS97" s="297">
        <f t="shared" si="132"/>
        <v>1.4436103412150854</v>
      </c>
      <c r="BT97" s="251"/>
    </row>
    <row r="98" spans="1:71" s="183" customFormat="1" ht="30.75" customHeight="1" thickBot="1">
      <c r="A98" s="221" t="s">
        <v>45</v>
      </c>
      <c r="B98" s="184">
        <v>14004.734702115566</v>
      </c>
      <c r="C98" s="184">
        <v>24858.46073416404</v>
      </c>
      <c r="D98" s="171">
        <v>25471.85907848602</v>
      </c>
      <c r="E98" s="171">
        <v>20667.04546923068</v>
      </c>
      <c r="F98" s="177">
        <v>18370.38664579122</v>
      </c>
      <c r="G98" s="173">
        <v>32958.7453817331</v>
      </c>
      <c r="H98" s="176">
        <v>33438.37456325914</v>
      </c>
      <c r="I98" s="176">
        <v>28702.14160362578</v>
      </c>
      <c r="J98" s="176">
        <v>26001.192156219844</v>
      </c>
      <c r="K98" s="176">
        <v>33918.00374478519</v>
      </c>
      <c r="L98" s="198">
        <v>29361.216344983735</v>
      </c>
      <c r="M98" s="176">
        <v>26660.2668975778</v>
      </c>
      <c r="N98" s="176">
        <v>25029.506893801867</v>
      </c>
      <c r="O98" s="176">
        <v>22257.218432664537</v>
      </c>
      <c r="P98" s="178">
        <v>19484.92997152721</v>
      </c>
      <c r="Q98" s="173">
        <v>44581.54281704541</v>
      </c>
      <c r="R98" s="176">
        <v>45054.12688932777</v>
      </c>
      <c r="S98" s="176">
        <v>41211.96487252104</v>
      </c>
      <c r="T98" s="176">
        <v>38642.56685320004</v>
      </c>
      <c r="U98" s="176">
        <v>45526.71096161013</v>
      </c>
      <c r="V98" s="176">
        <v>41684.5489448034</v>
      </c>
      <c r="W98" s="176">
        <v>39115.15092548239</v>
      </c>
      <c r="X98" s="176">
        <v>37842.386927996675</v>
      </c>
      <c r="Y98" s="176">
        <v>35272.988908675674</v>
      </c>
      <c r="Z98" s="176">
        <v>33324.14680402822</v>
      </c>
      <c r="AA98" s="176">
        <v>45999.295033892464</v>
      </c>
      <c r="AB98" s="176">
        <v>42157.13301708575</v>
      </c>
      <c r="AC98" s="176">
        <v>39587.73499776475</v>
      </c>
      <c r="AD98" s="176">
        <v>38314.97100027902</v>
      </c>
      <c r="AE98" s="176">
        <v>35745.57298095802</v>
      </c>
      <c r="AF98" s="176">
        <v>33796.73087631057</v>
      </c>
      <c r="AG98" s="176">
        <v>34472.8089834723</v>
      </c>
      <c r="AH98" s="176">
        <v>31886.897105651122</v>
      </c>
      <c r="AI98" s="176">
        <v>29179.081564800534</v>
      </c>
      <c r="AJ98" s="178">
        <v>26471.26602394995</v>
      </c>
      <c r="AK98" s="180">
        <v>21782.333628877677</v>
      </c>
      <c r="AL98" s="176">
        <v>31611.167185012233</v>
      </c>
      <c r="AM98" s="176">
        <v>32090.79636653828</v>
      </c>
      <c r="AN98" s="176">
        <v>28303.345537837573</v>
      </c>
      <c r="AO98" s="178">
        <v>25842.742919297</v>
      </c>
      <c r="AP98" s="173">
        <v>38732.842251869486</v>
      </c>
      <c r="AQ98" s="176">
        <v>39205.426324151835</v>
      </c>
      <c r="AR98" s="176">
        <v>35363.26430734511</v>
      </c>
      <c r="AS98" s="176">
        <v>33414.42220269767</v>
      </c>
      <c r="AT98" s="176">
        <v>39678.01039643418</v>
      </c>
      <c r="AU98" s="198">
        <v>35835.84837962747</v>
      </c>
      <c r="AV98" s="176">
        <v>33887.00627498001</v>
      </c>
      <c r="AW98" s="176">
        <v>32017.621548101895</v>
      </c>
      <c r="AX98" s="176">
        <v>29303.132054889044</v>
      </c>
      <c r="AY98" s="178">
        <v>26595.31651403845</v>
      </c>
      <c r="AZ98" s="173">
        <v>50146.77797289609</v>
      </c>
      <c r="BA98" s="176">
        <v>50612.31693593475</v>
      </c>
      <c r="BB98" s="176">
        <v>46737.163188035585</v>
      </c>
      <c r="BC98" s="176">
        <v>44153.460160311224</v>
      </c>
      <c r="BD98" s="176">
        <v>51077.855898973394</v>
      </c>
      <c r="BE98" s="176">
        <v>47202.70215107424</v>
      </c>
      <c r="BF98" s="176">
        <v>44618.999123349866</v>
      </c>
      <c r="BG98" s="176">
        <v>43327.54840317507</v>
      </c>
      <c r="BH98" s="176">
        <v>40743.845375450706</v>
      </c>
      <c r="BI98" s="176">
        <v>38780.69826239989</v>
      </c>
      <c r="BJ98" s="176">
        <v>51543.39486201205</v>
      </c>
      <c r="BK98" s="176">
        <v>47668.2411141129</v>
      </c>
      <c r="BL98" s="176">
        <v>45084.53808638852</v>
      </c>
      <c r="BM98" s="176">
        <v>43793.08736621373</v>
      </c>
      <c r="BN98" s="176">
        <v>41209.38433848935</v>
      </c>
      <c r="BO98" s="176">
        <v>39246.237225438555</v>
      </c>
      <c r="BP98" s="176">
        <v>39917.93361831457</v>
      </c>
      <c r="BQ98" s="176">
        <v>37377.669504617355</v>
      </c>
      <c r="BR98" s="176">
        <v>35392.80293455296</v>
      </c>
      <c r="BS98" s="179">
        <v>33407.936364488596</v>
      </c>
    </row>
    <row r="99" spans="1:72" s="252" customFormat="1" ht="25.5" customHeight="1" thickBot="1">
      <c r="A99" s="249" t="s">
        <v>51</v>
      </c>
      <c r="B99" s="258">
        <f aca="true" t="shared" si="133" ref="B99:AG99">B98/B$2</f>
        <v>1.5199408185495513</v>
      </c>
      <c r="C99" s="258">
        <f t="shared" si="133"/>
        <v>2.0364103165531287</v>
      </c>
      <c r="D99" s="250">
        <f t="shared" si="133"/>
        <v>2.086660037559271</v>
      </c>
      <c r="E99" s="250">
        <f t="shared" si="133"/>
        <v>1.693048699044047</v>
      </c>
      <c r="F99" s="250">
        <f t="shared" si="133"/>
        <v>1.5049059265823888</v>
      </c>
      <c r="G99" s="258">
        <f t="shared" si="133"/>
        <v>2.3098146598733686</v>
      </c>
      <c r="H99" s="250">
        <f t="shared" si="133"/>
        <v>2.3434280302235013</v>
      </c>
      <c r="I99" s="250">
        <f t="shared" si="133"/>
        <v>2.0115033711981063</v>
      </c>
      <c r="J99" s="250">
        <f t="shared" si="133"/>
        <v>1.8222154430037034</v>
      </c>
      <c r="K99" s="250">
        <f t="shared" si="133"/>
        <v>2.377041400573634</v>
      </c>
      <c r="L99" s="250">
        <f t="shared" si="133"/>
        <v>2.0576926445429766</v>
      </c>
      <c r="M99" s="250">
        <f t="shared" si="133"/>
        <v>1.8684047163485737</v>
      </c>
      <c r="N99" s="250">
        <f t="shared" si="133"/>
        <v>1.75411780039259</v>
      </c>
      <c r="O99" s="250">
        <f t="shared" si="133"/>
        <v>1.559830291727839</v>
      </c>
      <c r="P99" s="250">
        <f t="shared" si="133"/>
        <v>1.3655427830630884</v>
      </c>
      <c r="Q99" s="258">
        <f t="shared" si="133"/>
        <v>2.4737289322519924</v>
      </c>
      <c r="R99" s="250">
        <f t="shared" si="133"/>
        <v>2.499951553064464</v>
      </c>
      <c r="S99" s="250">
        <f t="shared" si="133"/>
        <v>2.2867586767573544</v>
      </c>
      <c r="T99" s="250">
        <f t="shared" si="133"/>
        <v>2.1441885946731793</v>
      </c>
      <c r="U99" s="250">
        <f t="shared" si="133"/>
        <v>2.526174173876935</v>
      </c>
      <c r="V99" s="250">
        <f t="shared" si="133"/>
        <v>2.312981297569826</v>
      </c>
      <c r="W99" s="250">
        <f t="shared" si="133"/>
        <v>2.1704112154856503</v>
      </c>
      <c r="X99" s="250">
        <f t="shared" si="133"/>
        <v>2.0997884212627165</v>
      </c>
      <c r="Y99" s="250">
        <f t="shared" si="133"/>
        <v>1.9572183391785414</v>
      </c>
      <c r="Z99" s="250">
        <f t="shared" si="133"/>
        <v>1.849081500611931</v>
      </c>
      <c r="AA99" s="250">
        <f t="shared" si="133"/>
        <v>2.5523967946894053</v>
      </c>
      <c r="AB99" s="250">
        <f t="shared" si="133"/>
        <v>2.3392039183822964</v>
      </c>
      <c r="AC99" s="250">
        <f t="shared" si="133"/>
        <v>2.1966338362981217</v>
      </c>
      <c r="AD99" s="250">
        <f t="shared" si="133"/>
        <v>2.126011042075187</v>
      </c>
      <c r="AE99" s="250">
        <f t="shared" si="133"/>
        <v>1.9834409599910123</v>
      </c>
      <c r="AF99" s="250">
        <f t="shared" si="133"/>
        <v>1.8753041214244017</v>
      </c>
      <c r="AG99" s="250">
        <f t="shared" si="133"/>
        <v>1.9128181657680778</v>
      </c>
      <c r="AH99" s="250">
        <f aca="true" t="shared" si="134" ref="AH99:BM99">AH98/AH$2</f>
        <v>1.7693317670431208</v>
      </c>
      <c r="AI99" s="250">
        <f t="shared" si="134"/>
        <v>1.619081209899042</v>
      </c>
      <c r="AJ99" s="250">
        <f t="shared" si="134"/>
        <v>1.4688306527549633</v>
      </c>
      <c r="AK99" s="288">
        <f t="shared" si="134"/>
        <v>1.8367765940532657</v>
      </c>
      <c r="AL99" s="250">
        <f t="shared" si="134"/>
        <v>2.2175494342344604</v>
      </c>
      <c r="AM99" s="250">
        <f t="shared" si="134"/>
        <v>2.251195816663506</v>
      </c>
      <c r="AN99" s="250">
        <f t="shared" si="134"/>
        <v>1.9855030191397807</v>
      </c>
      <c r="AO99" s="250">
        <f t="shared" si="134"/>
        <v>1.8128897172428622</v>
      </c>
      <c r="AP99" s="258">
        <f t="shared" si="134"/>
        <v>2.1566170518858288</v>
      </c>
      <c r="AQ99" s="250">
        <f t="shared" si="134"/>
        <v>2.1829301962222627</v>
      </c>
      <c r="AR99" s="250">
        <f t="shared" si="134"/>
        <v>1.969001353415652</v>
      </c>
      <c r="AS99" s="250">
        <f t="shared" si="134"/>
        <v>1.8604912139586676</v>
      </c>
      <c r="AT99" s="250">
        <f t="shared" si="134"/>
        <v>2.209243340558696</v>
      </c>
      <c r="AU99" s="250">
        <f t="shared" si="134"/>
        <v>1.995314497752086</v>
      </c>
      <c r="AV99" s="250">
        <f t="shared" si="134"/>
        <v>1.8868043582951008</v>
      </c>
      <c r="AW99" s="250">
        <f t="shared" si="134"/>
        <v>1.7827183490034464</v>
      </c>
      <c r="AX99" s="250">
        <f t="shared" si="134"/>
        <v>1.6315775086241115</v>
      </c>
      <c r="AY99" s="250">
        <f t="shared" si="134"/>
        <v>1.4808082691558158</v>
      </c>
      <c r="AZ99" s="258">
        <f t="shared" si="134"/>
        <v>2.3726888087483364</v>
      </c>
      <c r="BA99" s="250">
        <f t="shared" si="134"/>
        <v>2.3947157291665366</v>
      </c>
      <c r="BB99" s="250">
        <f t="shared" si="134"/>
        <v>2.21136329254959</v>
      </c>
      <c r="BC99" s="250">
        <f t="shared" si="134"/>
        <v>2.089115692468002</v>
      </c>
      <c r="BD99" s="250">
        <f t="shared" si="134"/>
        <v>2.416742649584736</v>
      </c>
      <c r="BE99" s="250">
        <f t="shared" si="134"/>
        <v>2.23339021296779</v>
      </c>
      <c r="BF99" s="250">
        <f t="shared" si="134"/>
        <v>2.1111426128862014</v>
      </c>
      <c r="BG99" s="250">
        <f t="shared" si="134"/>
        <v>2.050037776350843</v>
      </c>
      <c r="BH99" s="250">
        <f t="shared" si="134"/>
        <v>1.927790176269255</v>
      </c>
      <c r="BI99" s="250">
        <f t="shared" si="134"/>
        <v>1.8349041051525854</v>
      </c>
      <c r="BJ99" s="250">
        <f t="shared" si="134"/>
        <v>2.4387695700029357</v>
      </c>
      <c r="BK99" s="250">
        <f t="shared" si="134"/>
        <v>2.25541713338599</v>
      </c>
      <c r="BL99" s="250">
        <f t="shared" si="134"/>
        <v>2.133169533304401</v>
      </c>
      <c r="BM99" s="250">
        <f t="shared" si="134"/>
        <v>2.0720646967690435</v>
      </c>
      <c r="BN99" s="250">
        <f aca="true" t="shared" si="135" ref="BN99:BS99">BN98/BN$2</f>
        <v>1.9498170966874544</v>
      </c>
      <c r="BO99" s="250">
        <f t="shared" si="135"/>
        <v>1.8569310255707856</v>
      </c>
      <c r="BP99" s="250">
        <f t="shared" si="135"/>
        <v>1.8887122601520971</v>
      </c>
      <c r="BQ99" s="250">
        <f t="shared" si="135"/>
        <v>1.7685199670980531</v>
      </c>
      <c r="BR99" s="250">
        <f t="shared" si="135"/>
        <v>1.674606242467611</v>
      </c>
      <c r="BS99" s="297">
        <f t="shared" si="135"/>
        <v>1.5806925178371705</v>
      </c>
      <c r="BT99" s="251"/>
    </row>
    <row r="100" spans="1:72" s="2" customFormat="1" ht="55.5" customHeight="1" thickBot="1">
      <c r="A100" s="216"/>
      <c r="B100" s="257"/>
      <c r="C100" s="257"/>
      <c r="D100" s="215"/>
      <c r="E100" s="215"/>
      <c r="F100" s="215"/>
      <c r="G100" s="257"/>
      <c r="H100" s="215"/>
      <c r="I100" s="215"/>
      <c r="J100" s="215"/>
      <c r="K100" s="215"/>
      <c r="L100" s="215"/>
      <c r="M100" s="215"/>
      <c r="N100" s="215"/>
      <c r="O100" s="215"/>
      <c r="P100" s="215"/>
      <c r="Q100" s="257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86"/>
      <c r="AL100" s="215"/>
      <c r="AM100" s="215"/>
      <c r="AN100" s="215"/>
      <c r="AO100" s="215"/>
      <c r="AP100" s="257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57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15"/>
      <c r="BN100" s="215"/>
      <c r="BO100" s="215"/>
      <c r="BP100" s="215"/>
      <c r="BQ100" s="215"/>
      <c r="BR100" s="215"/>
      <c r="BS100" s="295"/>
      <c r="BT100" s="1"/>
    </row>
    <row r="101" spans="1:72" s="320" customFormat="1" ht="21" customHeight="1" thickBot="1">
      <c r="A101" s="314"/>
      <c r="B101" s="315"/>
      <c r="C101" s="315"/>
      <c r="D101" s="316"/>
      <c r="E101" s="316"/>
      <c r="F101" s="316"/>
      <c r="G101" s="315"/>
      <c r="H101" s="316"/>
      <c r="I101" s="316"/>
      <c r="J101" s="316"/>
      <c r="K101" s="316"/>
      <c r="L101" s="316"/>
      <c r="M101" s="316"/>
      <c r="N101" s="316"/>
      <c r="O101" s="316"/>
      <c r="P101" s="316"/>
      <c r="Q101" s="315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7"/>
      <c r="AL101" s="316"/>
      <c r="AM101" s="316"/>
      <c r="AN101" s="316"/>
      <c r="AO101" s="316"/>
      <c r="AP101" s="315"/>
      <c r="AQ101" s="316"/>
      <c r="AR101" s="316"/>
      <c r="AS101" s="316"/>
      <c r="AT101" s="316"/>
      <c r="AU101" s="316"/>
      <c r="AV101" s="316"/>
      <c r="AW101" s="316"/>
      <c r="AX101" s="316"/>
      <c r="AY101" s="316"/>
      <c r="AZ101" s="315"/>
      <c r="BA101" s="316"/>
      <c r="BB101" s="316"/>
      <c r="BC101" s="316"/>
      <c r="BD101" s="316"/>
      <c r="BE101" s="316"/>
      <c r="BF101" s="316"/>
      <c r="BG101" s="316"/>
      <c r="BH101" s="316"/>
      <c r="BI101" s="316"/>
      <c r="BJ101" s="316"/>
      <c r="BK101" s="316"/>
      <c r="BL101" s="316"/>
      <c r="BM101" s="316"/>
      <c r="BN101" s="316"/>
      <c r="BO101" s="316"/>
      <c r="BP101" s="316"/>
      <c r="BQ101" s="316"/>
      <c r="BR101" s="316"/>
      <c r="BS101" s="318"/>
      <c r="BT101" s="319"/>
    </row>
    <row r="102" spans="1:72" s="2" customFormat="1" ht="25.5" customHeight="1" thickBot="1">
      <c r="A102" s="313" t="s">
        <v>22</v>
      </c>
      <c r="B102" s="257"/>
      <c r="C102" s="257"/>
      <c r="D102" s="215"/>
      <c r="E102" s="215"/>
      <c r="F102" s="215"/>
      <c r="G102" s="257"/>
      <c r="H102" s="215"/>
      <c r="I102" s="215"/>
      <c r="J102" s="215"/>
      <c r="K102" s="215"/>
      <c r="L102" s="215"/>
      <c r="M102" s="215"/>
      <c r="N102" s="215"/>
      <c r="O102" s="215"/>
      <c r="P102" s="215"/>
      <c r="Q102" s="257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86"/>
      <c r="AL102" s="215"/>
      <c r="AM102" s="215"/>
      <c r="AN102" s="215"/>
      <c r="AO102" s="215"/>
      <c r="AP102" s="257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57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5"/>
      <c r="BQ102" s="215"/>
      <c r="BR102" s="215"/>
      <c r="BS102" s="295"/>
      <c r="BT102" s="1"/>
    </row>
    <row r="103" spans="1:72" s="2" customFormat="1" ht="25.5" customHeight="1" thickBot="1">
      <c r="A103" s="216" t="s">
        <v>8</v>
      </c>
      <c r="B103" s="257">
        <f>B117</f>
        <v>1.7769444881008278</v>
      </c>
      <c r="C103" s="257">
        <f aca="true" t="shared" si="136" ref="C103:BN103">C117</f>
        <v>2.4435740065492904</v>
      </c>
      <c r="D103" s="257">
        <f t="shared" si="136"/>
        <v>2.395066527186018</v>
      </c>
      <c r="E103" s="257">
        <f t="shared" si="136"/>
        <v>2.0827483097503627</v>
      </c>
      <c r="F103" s="257">
        <f t="shared" si="136"/>
        <v>1.73553530351313</v>
      </c>
      <c r="G103" s="257">
        <f t="shared" si="136"/>
        <v>2.7685041166026725</v>
      </c>
      <c r="H103" s="257">
        <f t="shared" si="136"/>
        <v>2.7267583904725488</v>
      </c>
      <c r="I103" s="257">
        <f t="shared" si="136"/>
        <v>2.4917306606630647</v>
      </c>
      <c r="J103" s="257">
        <f t="shared" si="136"/>
        <v>2.2113067068184398</v>
      </c>
      <c r="K103" s="257">
        <f t="shared" si="136"/>
        <v>2.683521427687246</v>
      </c>
      <c r="L103" s="257">
        <f t="shared" si="136"/>
        <v>2.448086064400397</v>
      </c>
      <c r="M103" s="257">
        <f t="shared" si="136"/>
        <v>2.1632116713404477</v>
      </c>
      <c r="N103" s="257">
        <f t="shared" si="136"/>
        <v>2.190148562147434</v>
      </c>
      <c r="O103" s="257">
        <f t="shared" si="136"/>
        <v>1.8790424769951315</v>
      </c>
      <c r="P103" s="257">
        <f t="shared" si="136"/>
        <v>1.551215935359649</v>
      </c>
      <c r="Q103" s="257">
        <f t="shared" si="136"/>
        <v>3.0425357807318725</v>
      </c>
      <c r="R103" s="257">
        <f t="shared" si="136"/>
        <v>3.0042168062860846</v>
      </c>
      <c r="S103" s="257">
        <f t="shared" si="136"/>
        <v>2.8070251837255267</v>
      </c>
      <c r="T103" s="257">
        <f t="shared" si="136"/>
        <v>2.559122883032596</v>
      </c>
      <c r="U103" s="257">
        <f t="shared" si="136"/>
        <v>2.9669433797655826</v>
      </c>
      <c r="V103" s="257">
        <f t="shared" si="136"/>
        <v>2.770973778800345</v>
      </c>
      <c r="W103" s="257">
        <f t="shared" si="136"/>
        <v>2.524511523362488</v>
      </c>
      <c r="X103" s="257">
        <f t="shared" si="136"/>
        <v>2.577744546229961</v>
      </c>
      <c r="Y103" s="257">
        <f t="shared" si="136"/>
        <v>2.338787755086072</v>
      </c>
      <c r="Z103" s="257">
        <f t="shared" si="136"/>
        <v>2.1402989754498662</v>
      </c>
      <c r="AA103" s="257">
        <f t="shared" si="136"/>
        <v>2.9307460984161886</v>
      </c>
      <c r="AB103" s="257">
        <f t="shared" si="136"/>
        <v>2.7349223738751616</v>
      </c>
      <c r="AC103" s="257">
        <f t="shared" si="136"/>
        <v>2.4902433522276977</v>
      </c>
      <c r="AD103" s="257">
        <f t="shared" si="136"/>
        <v>2.5427519213041063</v>
      </c>
      <c r="AE103" s="257">
        <f t="shared" si="136"/>
        <v>2.3053442449776607</v>
      </c>
      <c r="AF103" s="257">
        <f t="shared" si="136"/>
        <v>2.1061495691301193</v>
      </c>
      <c r="AG103" s="257">
        <f t="shared" si="136"/>
        <v>2.3556950561299126</v>
      </c>
      <c r="AH103" s="257">
        <f t="shared" si="136"/>
        <v>2.122719997101923</v>
      </c>
      <c r="AI103" s="257">
        <f t="shared" si="136"/>
        <v>1.9186167005218726</v>
      </c>
      <c r="AJ103" s="257">
        <f t="shared" si="136"/>
        <v>1.6880374289425488</v>
      </c>
      <c r="AK103" s="257">
        <f t="shared" si="136"/>
        <v>2.014946612882435</v>
      </c>
      <c r="AL103" s="257">
        <f t="shared" si="136"/>
        <v>2.520708092437486</v>
      </c>
      <c r="AM103" s="257">
        <f t="shared" si="136"/>
        <v>2.478921367347992</v>
      </c>
      <c r="AN103" s="257">
        <f t="shared" si="136"/>
        <v>2.2502803506099687</v>
      </c>
      <c r="AO103" s="257">
        <f t="shared" si="136"/>
        <v>1.986546289348822</v>
      </c>
      <c r="AP103" s="257">
        <f t="shared" si="136"/>
        <v>2.517310285796704</v>
      </c>
      <c r="AQ103" s="257">
        <f t="shared" si="136"/>
        <v>2.4837513248182064</v>
      </c>
      <c r="AR103" s="257">
        <f t="shared" si="136"/>
        <v>2.3003814631850146</v>
      </c>
      <c r="AS103" s="257">
        <f t="shared" si="136"/>
        <v>2.101207477293941</v>
      </c>
      <c r="AT103" s="257">
        <f t="shared" si="136"/>
        <v>2.45019236383971</v>
      </c>
      <c r="AU103" s="257">
        <f t="shared" si="136"/>
        <v>2.266822502206518</v>
      </c>
      <c r="AV103" s="257">
        <f t="shared" si="136"/>
        <v>2.067648516315443</v>
      </c>
      <c r="AW103" s="257">
        <f t="shared" si="136"/>
        <v>2.0835678142768668</v>
      </c>
      <c r="AX103" s="257">
        <f t="shared" si="136"/>
        <v>1.878922453038116</v>
      </c>
      <c r="AY103" s="257">
        <f t="shared" si="136"/>
        <v>1.6390462853166907</v>
      </c>
      <c r="AZ103" s="257">
        <f t="shared" si="136"/>
        <v>2.83264481989144</v>
      </c>
      <c r="BA103" s="257">
        <f t="shared" si="136"/>
        <v>2.8019065593575787</v>
      </c>
      <c r="BB103" s="257">
        <f t="shared" si="136"/>
        <v>2.637578680864022</v>
      </c>
      <c r="BC103" s="257">
        <f t="shared" si="136"/>
        <v>2.4362160721334996</v>
      </c>
      <c r="BD103" s="257">
        <f t="shared" si="136"/>
        <v>2.7711682988237176</v>
      </c>
      <c r="BE103" s="257">
        <f t="shared" si="136"/>
        <v>2.6080168906881136</v>
      </c>
      <c r="BF103" s="257">
        <f t="shared" si="136"/>
        <v>2.4073649667539474</v>
      </c>
      <c r="BG103" s="257">
        <f t="shared" si="136"/>
        <v>2.4492717793742025</v>
      </c>
      <c r="BH103" s="257">
        <f t="shared" si="136"/>
        <v>2.2499798957151036</v>
      </c>
      <c r="BI103" s="257">
        <f t="shared" si="136"/>
        <v>2.080049541020924</v>
      </c>
      <c r="BJ103" s="257">
        <f t="shared" si="136"/>
        <v>2.741161175747815</v>
      </c>
      <c r="BK103" s="257">
        <f t="shared" si="136"/>
        <v>2.578646440110698</v>
      </c>
      <c r="BL103" s="257">
        <f t="shared" si="136"/>
        <v>2.3785138613743935</v>
      </c>
      <c r="BM103" s="257">
        <f t="shared" si="136"/>
        <v>2.4204206739946486</v>
      </c>
      <c r="BN103" s="257">
        <f t="shared" si="136"/>
        <v>2.22112879033555</v>
      </c>
      <c r="BO103" s="257">
        <f>BO117</f>
        <v>2.0511984356413704</v>
      </c>
      <c r="BP103" s="257">
        <f>BP117</f>
        <v>2.2630356029558065</v>
      </c>
      <c r="BQ103" s="257">
        <f>BQ117</f>
        <v>2.0638415910599237</v>
      </c>
      <c r="BR103" s="257">
        <f>BR117</f>
        <v>1.893862300484136</v>
      </c>
      <c r="BS103" s="257">
        <f>BS117</f>
        <v>1.7238830099083478</v>
      </c>
      <c r="BT103" s="1"/>
    </row>
    <row r="104" spans="1:72" s="2" customFormat="1" ht="25.5" customHeight="1" thickBot="1">
      <c r="A104" s="216" t="s">
        <v>9</v>
      </c>
      <c r="B104" s="257">
        <f>B119</f>
        <v>2.201811216273544</v>
      </c>
      <c r="C104" s="257">
        <f aca="true" t="shared" si="137" ref="C104:BN104">C119</f>
        <v>3.051258138462281</v>
      </c>
      <c r="D104" s="257">
        <f t="shared" si="137"/>
        <v>2.9981737616751105</v>
      </c>
      <c r="E104" s="257">
        <f t="shared" si="137"/>
        <v>2.670233147101966</v>
      </c>
      <c r="F104" s="257">
        <f t="shared" si="137"/>
        <v>2.2405062319346962</v>
      </c>
      <c r="G104" s="257">
        <f t="shared" si="137"/>
        <v>3.43923032299941</v>
      </c>
      <c r="H104" s="257">
        <f t="shared" si="137"/>
        <v>3.3933229393437374</v>
      </c>
      <c r="I104" s="257">
        <f t="shared" si="137"/>
        <v>3.1104585059657346</v>
      </c>
      <c r="J104" s="257">
        <f t="shared" si="137"/>
        <v>2.7553524245615493</v>
      </c>
      <c r="K104" s="257">
        <f t="shared" si="137"/>
        <v>3.347415555688063</v>
      </c>
      <c r="L104" s="257">
        <f t="shared" si="137"/>
        <v>3.0645511223100605</v>
      </c>
      <c r="M104" s="257">
        <f t="shared" si="137"/>
        <v>2.7094450409058766</v>
      </c>
      <c r="N104" s="257">
        <f t="shared" si="137"/>
        <v>2.7816866889320577</v>
      </c>
      <c r="O104" s="257">
        <f t="shared" si="137"/>
        <v>2.426580607527874</v>
      </c>
      <c r="P104" s="257">
        <f t="shared" si="137"/>
        <v>2.004633735323419</v>
      </c>
      <c r="Q104" s="257">
        <f t="shared" si="137"/>
        <v>3.927717545205903</v>
      </c>
      <c r="R104" s="257">
        <f t="shared" si="137"/>
        <v>3.8835569472433518</v>
      </c>
      <c r="S104" s="257">
        <f t="shared" si="137"/>
        <v>3.612151022498174</v>
      </c>
      <c r="T104" s="257">
        <f t="shared" si="137"/>
        <v>3.231850391529499</v>
      </c>
      <c r="U104" s="257">
        <f t="shared" si="137"/>
        <v>3.839396349280799</v>
      </c>
      <c r="V104" s="257">
        <f t="shared" si="137"/>
        <v>3.5679904245356235</v>
      </c>
      <c r="W104" s="257">
        <f t="shared" si="137"/>
        <v>3.1876897935669466</v>
      </c>
      <c r="X104" s="257">
        <f t="shared" si="137"/>
        <v>3.296584499790446</v>
      </c>
      <c r="Y104" s="257">
        <f t="shared" si="137"/>
        <v>2.9241429105354357</v>
      </c>
      <c r="Z104" s="257">
        <f t="shared" si="137"/>
        <v>2.6421915955160356</v>
      </c>
      <c r="AA104" s="257">
        <f t="shared" si="137"/>
        <v>3.7952357513182466</v>
      </c>
      <c r="AB104" s="257">
        <f t="shared" si="137"/>
        <v>3.52382982657307</v>
      </c>
      <c r="AC104" s="257">
        <f t="shared" si="137"/>
        <v>3.143529195604394</v>
      </c>
      <c r="AD104" s="257">
        <f t="shared" si="137"/>
        <v>3.2524239018278926</v>
      </c>
      <c r="AE104" s="257">
        <f t="shared" si="137"/>
        <v>2.887404261810288</v>
      </c>
      <c r="AF104" s="257">
        <f t="shared" si="137"/>
        <v>2.605452946790887</v>
      </c>
      <c r="AG104" s="257">
        <f t="shared" si="137"/>
        <v>2.9810179770827165</v>
      </c>
      <c r="AH104" s="257">
        <f t="shared" si="137"/>
        <v>2.6616127781987546</v>
      </c>
      <c r="AI104" s="257">
        <f t="shared" si="137"/>
        <v>2.3796614631793536</v>
      </c>
      <c r="AJ104" s="257">
        <f t="shared" si="137"/>
        <v>2.0977101481599534</v>
      </c>
      <c r="AK104" s="257">
        <f t="shared" si="137"/>
        <v>2.3667157708799444</v>
      </c>
      <c r="AL104" s="257">
        <f t="shared" si="137"/>
        <v>3.0476482088382473</v>
      </c>
      <c r="AM104" s="257">
        <f t="shared" si="137"/>
        <v>3.0016957390113235</v>
      </c>
      <c r="AN104" s="257">
        <f t="shared" si="137"/>
        <v>2.7185535012090982</v>
      </c>
      <c r="AO104" s="257">
        <f t="shared" si="137"/>
        <v>2.36309866602451</v>
      </c>
      <c r="AP104" s="257">
        <f t="shared" si="137"/>
        <v>3.0658599283933445</v>
      </c>
      <c r="AQ104" s="257">
        <f t="shared" si="137"/>
        <v>3.0289944535979867</v>
      </c>
      <c r="AR104" s="257">
        <f t="shared" si="137"/>
        <v>2.802423511635455</v>
      </c>
      <c r="AS104" s="257">
        <f t="shared" si="137"/>
        <v>2.519498868023003</v>
      </c>
      <c r="AT104" s="257">
        <f t="shared" si="137"/>
        <v>2.992128978802628</v>
      </c>
      <c r="AU104" s="257">
        <f t="shared" si="137"/>
        <v>2.7655580368400967</v>
      </c>
      <c r="AV104" s="257">
        <f t="shared" si="137"/>
        <v>2.482633393227645</v>
      </c>
      <c r="AW104" s="257">
        <f t="shared" si="137"/>
        <v>2.5389870948775664</v>
      </c>
      <c r="AX104" s="257">
        <f t="shared" si="137"/>
        <v>2.2560624512651137</v>
      </c>
      <c r="AY104" s="257">
        <f t="shared" si="137"/>
        <v>1.9731378076526622</v>
      </c>
      <c r="AZ104" s="257">
        <f t="shared" si="137"/>
        <v>3.557934587771837</v>
      </c>
      <c r="BA104" s="257">
        <f t="shared" si="137"/>
        <v>3.5198774169270233</v>
      </c>
      <c r="BB104" s="257">
        <f t="shared" si="137"/>
        <v>3.2865691554069802</v>
      </c>
      <c r="BC104" s="257">
        <f t="shared" si="137"/>
        <v>2.9881829768891137</v>
      </c>
      <c r="BD104" s="257">
        <f t="shared" si="137"/>
        <v>3.481820246082209</v>
      </c>
      <c r="BE104" s="257">
        <f t="shared" si="137"/>
        <v>3.248511984562167</v>
      </c>
      <c r="BF104" s="257">
        <f t="shared" si="137"/>
        <v>2.9565219692114955</v>
      </c>
      <c r="BG104" s="257">
        <f t="shared" si="137"/>
        <v>3.0328865210096096</v>
      </c>
      <c r="BH104" s="257">
        <f t="shared" si="137"/>
        <v>2.7624251802158297</v>
      </c>
      <c r="BI104" s="257">
        <f t="shared" si="137"/>
        <v>2.5213253683869685</v>
      </c>
      <c r="BJ104" s="257">
        <f t="shared" si="137"/>
        <v>3.4437630752373956</v>
      </c>
      <c r="BK104" s="257">
        <f t="shared" si="137"/>
        <v>3.210454813717354</v>
      </c>
      <c r="BL104" s="257">
        <f t="shared" si="137"/>
        <v>2.924860961533878</v>
      </c>
      <c r="BM104" s="257">
        <f t="shared" si="137"/>
        <v>3.001225513331991</v>
      </c>
      <c r="BN104" s="257">
        <f t="shared" si="137"/>
        <v>2.7307641725382115</v>
      </c>
      <c r="BO104" s="257">
        <f>BO119</f>
        <v>2.4896643607093507</v>
      </c>
      <c r="BP104" s="257">
        <f>BP119</f>
        <v>2.807128724336325</v>
      </c>
      <c r="BQ104" s="257">
        <f>BQ119</f>
        <v>2.536667383542546</v>
      </c>
      <c r="BR104" s="257">
        <f>BR119</f>
        <v>2.295567571713685</v>
      </c>
      <c r="BS104" s="257">
        <f>BS119</f>
        <v>2.0544677598848238</v>
      </c>
      <c r="BT104" s="1"/>
    </row>
    <row r="105" spans="1:72" s="2" customFormat="1" ht="25.5" customHeight="1" thickBot="1">
      <c r="A105" s="216" t="s">
        <v>10</v>
      </c>
      <c r="B105" s="257">
        <f>B121</f>
        <v>1.544540769060338</v>
      </c>
      <c r="C105" s="257">
        <f aca="true" t="shared" si="138" ref="C105:BN105">C121</f>
        <v>2.0398165555147654</v>
      </c>
      <c r="D105" s="257">
        <f t="shared" si="138"/>
        <v>1.905860250235774</v>
      </c>
      <c r="E105" s="257">
        <f t="shared" si="138"/>
        <v>1.748486424279407</v>
      </c>
      <c r="F105" s="257">
        <f t="shared" si="138"/>
        <v>1.4424864555104921</v>
      </c>
      <c r="G105" s="257">
        <f t="shared" si="138"/>
        <v>2.2889904594532875</v>
      </c>
      <c r="H105" s="257">
        <f t="shared" si="138"/>
        <v>2.267626688057387</v>
      </c>
      <c r="I105" s="257">
        <f t="shared" si="138"/>
        <v>2.0241566921173137</v>
      </c>
      <c r="J105" s="257">
        <f t="shared" si="138"/>
        <v>1.825477861226141</v>
      </c>
      <c r="K105" s="257">
        <f t="shared" si="138"/>
        <v>2.1515419201950414</v>
      </c>
      <c r="L105" s="257">
        <f t="shared" si="138"/>
        <v>1.9975261751981646</v>
      </c>
      <c r="M105" s="257">
        <f t="shared" si="138"/>
        <v>1.7187537180813912</v>
      </c>
      <c r="N105" s="257">
        <f t="shared" si="138"/>
        <v>1.7966940771716298</v>
      </c>
      <c r="O105" s="257">
        <f t="shared" si="138"/>
        <v>1.60102933326067</v>
      </c>
      <c r="P105" s="257">
        <f t="shared" si="138"/>
        <v>1.3196403376191328</v>
      </c>
      <c r="Q105" s="257">
        <f t="shared" si="138"/>
        <v>2.4536832050441673</v>
      </c>
      <c r="R105" s="257">
        <f t="shared" si="138"/>
        <v>2.43794805872634</v>
      </c>
      <c r="S105" s="257">
        <f t="shared" si="138"/>
        <v>2.2904904480218478</v>
      </c>
      <c r="T105" s="257">
        <f t="shared" si="138"/>
        <v>2.146915077160823</v>
      </c>
      <c r="U105" s="257">
        <f t="shared" si="138"/>
        <v>2.3719402018948395</v>
      </c>
      <c r="V105" s="257">
        <f t="shared" si="138"/>
        <v>2.274755301704021</v>
      </c>
      <c r="W105" s="257">
        <f t="shared" si="138"/>
        <v>2.07807234255692</v>
      </c>
      <c r="X105" s="257">
        <f t="shared" si="138"/>
        <v>2.127297690999529</v>
      </c>
      <c r="Y105" s="257">
        <f t="shared" si="138"/>
        <v>1.9837223201385028</v>
      </c>
      <c r="Z105" s="257">
        <f t="shared" si="138"/>
        <v>1.8186377267365665</v>
      </c>
      <c r="AA105" s="257">
        <f t="shared" si="138"/>
        <v>2.300891019501561</v>
      </c>
      <c r="AB105" s="257">
        <f t="shared" si="138"/>
        <v>2.2590201553861933</v>
      </c>
      <c r="AC105" s="257">
        <f t="shared" si="138"/>
        <v>2.007023160163642</v>
      </c>
      <c r="AD105" s="257">
        <f t="shared" si="138"/>
        <v>2.1115625446817012</v>
      </c>
      <c r="AE105" s="257">
        <f t="shared" si="138"/>
        <v>1.9679871738206764</v>
      </c>
      <c r="AF105" s="257">
        <f t="shared" si="138"/>
        <v>1.7348824125392601</v>
      </c>
      <c r="AG105" s="257">
        <f t="shared" si="138"/>
        <v>1.9641049339772094</v>
      </c>
      <c r="AH105" s="257">
        <f t="shared" si="138"/>
        <v>1.8225955577272377</v>
      </c>
      <c r="AI105" s="257">
        <f t="shared" si="138"/>
        <v>1.657686891565538</v>
      </c>
      <c r="AJ105" s="257">
        <f t="shared" si="138"/>
        <v>1.3881181643962477</v>
      </c>
      <c r="AK105" s="257">
        <f t="shared" si="138"/>
        <v>1.657689223593775</v>
      </c>
      <c r="AL105" s="257">
        <f t="shared" si="138"/>
        <v>2.2199915637344305</v>
      </c>
      <c r="AM105" s="257">
        <f t="shared" si="138"/>
        <v>2.1306614095682765</v>
      </c>
      <c r="AN105" s="257">
        <f t="shared" si="138"/>
        <v>2.0233814565160393</v>
      </c>
      <c r="AO105" s="257">
        <f t="shared" si="138"/>
        <v>1.6571592183008585</v>
      </c>
      <c r="AP105" s="257">
        <f t="shared" si="138"/>
        <v>2.1402035985910985</v>
      </c>
      <c r="AQ105" s="257">
        <f t="shared" si="138"/>
        <v>2.1228051912884016</v>
      </c>
      <c r="AR105" s="257">
        <f t="shared" si="138"/>
        <v>1.9764474812717086</v>
      </c>
      <c r="AS105" s="257">
        <f t="shared" si="138"/>
        <v>1.8624749771283562</v>
      </c>
      <c r="AT105" s="257">
        <f t="shared" si="138"/>
        <v>2.0515107388890885</v>
      </c>
      <c r="AU105" s="257">
        <f t="shared" si="138"/>
        <v>1.960658015406459</v>
      </c>
      <c r="AV105" s="257">
        <f t="shared" si="138"/>
        <v>1.7911805247290433</v>
      </c>
      <c r="AW105" s="257">
        <f t="shared" si="138"/>
        <v>1.8147644906160396</v>
      </c>
      <c r="AX105" s="257">
        <f t="shared" si="138"/>
        <v>1.672972179835043</v>
      </c>
      <c r="AY105" s="257">
        <f t="shared" si="138"/>
        <v>1.366028174945036</v>
      </c>
      <c r="AZ105" s="257">
        <f t="shared" si="138"/>
        <v>2.355703493882471</v>
      </c>
      <c r="BA105" s="257">
        <f t="shared" si="138"/>
        <v>2.3419525376268364</v>
      </c>
      <c r="BB105" s="257">
        <f t="shared" si="138"/>
        <v>2.2146525752004185</v>
      </c>
      <c r="BC105" s="257">
        <f t="shared" si="138"/>
        <v>2.0915475121207514</v>
      </c>
      <c r="BD105" s="257">
        <f t="shared" si="138"/>
        <v>2.285306696902305</v>
      </c>
      <c r="BE105" s="257">
        <f t="shared" si="138"/>
        <v>2.2009016189447834</v>
      </c>
      <c r="BF105" s="257">
        <f t="shared" si="138"/>
        <v>2.032484548282247</v>
      </c>
      <c r="BG105" s="257">
        <f t="shared" si="138"/>
        <v>2.073601656518365</v>
      </c>
      <c r="BH105" s="257">
        <f t="shared" si="138"/>
        <v>1.9504965934386984</v>
      </c>
      <c r="BI105" s="257">
        <f t="shared" si="138"/>
        <v>1.8090239286271066</v>
      </c>
      <c r="BJ105" s="257">
        <f t="shared" si="138"/>
        <v>2.2243890066943655</v>
      </c>
      <c r="BK105" s="257">
        <f t="shared" si="138"/>
        <v>2.1871506626891493</v>
      </c>
      <c r="BL105" s="257">
        <f t="shared" si="138"/>
        <v>1.9715668580743075</v>
      </c>
      <c r="BM105" s="257">
        <f t="shared" si="138"/>
        <v>2.05985070026273</v>
      </c>
      <c r="BN105" s="257">
        <f t="shared" si="138"/>
        <v>1.9367456371830638</v>
      </c>
      <c r="BO105" s="257">
        <f>BO121</f>
        <v>1.7481062384191683</v>
      </c>
      <c r="BP105" s="257">
        <f>BP121</f>
        <v>1.9325507378363123</v>
      </c>
      <c r="BQ105" s="257">
        <f>BQ121</f>
        <v>1.8112073664945412</v>
      </c>
      <c r="BR105" s="257">
        <f>BR121</f>
        <v>1.6986943552879639</v>
      </c>
      <c r="BS105" s="257">
        <f>BS121</f>
        <v>1.5246456187640274</v>
      </c>
      <c r="BT105" s="1"/>
    </row>
    <row r="106" spans="1:72" s="2" customFormat="1" ht="17.25" customHeight="1" thickBot="1">
      <c r="A106" s="313" t="s">
        <v>23</v>
      </c>
      <c r="B106" s="257"/>
      <c r="C106" s="215"/>
      <c r="D106" s="215"/>
      <c r="E106" s="215"/>
      <c r="F106" s="215"/>
      <c r="G106" s="257"/>
      <c r="H106" s="215"/>
      <c r="I106" s="215"/>
      <c r="J106" s="215"/>
      <c r="K106" s="215"/>
      <c r="L106" s="215"/>
      <c r="M106" s="215"/>
      <c r="N106" s="215"/>
      <c r="O106" s="215"/>
      <c r="P106" s="215"/>
      <c r="Q106" s="257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57"/>
      <c r="AL106" s="215"/>
      <c r="AM106" s="215"/>
      <c r="AN106" s="215"/>
      <c r="AO106" s="215"/>
      <c r="AP106" s="257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57"/>
      <c r="BA106" s="215"/>
      <c r="BB106" s="215"/>
      <c r="BC106" s="215"/>
      <c r="BD106" s="215"/>
      <c r="BE106" s="215"/>
      <c r="BF106" s="215"/>
      <c r="BG106" s="215"/>
      <c r="BH106" s="215"/>
      <c r="BI106" s="215"/>
      <c r="BJ106" s="215"/>
      <c r="BK106" s="215"/>
      <c r="BL106" s="215"/>
      <c r="BM106" s="215"/>
      <c r="BN106" s="215"/>
      <c r="BO106" s="215"/>
      <c r="BP106" s="215"/>
      <c r="BQ106" s="215"/>
      <c r="BR106" s="215"/>
      <c r="BS106" s="215"/>
      <c r="BT106" s="1"/>
    </row>
    <row r="107" spans="1:72" s="2" customFormat="1" ht="25.5" customHeight="1" thickBot="1">
      <c r="A107" s="216" t="s">
        <v>15</v>
      </c>
      <c r="B107" s="257">
        <f>B118</f>
        <v>1.4901957943232917</v>
      </c>
      <c r="C107" s="257">
        <f aca="true" t="shared" si="139" ref="C107:BN107">C118</f>
        <v>2.0596767931983075</v>
      </c>
      <c r="D107" s="257">
        <f t="shared" si="139"/>
        <v>1.984405663851281</v>
      </c>
      <c r="E107" s="257">
        <f t="shared" si="139"/>
        <v>1.6223721169799903</v>
      </c>
      <c r="F107" s="257">
        <f t="shared" si="139"/>
        <v>1.423087780621708</v>
      </c>
      <c r="G107" s="257">
        <f t="shared" si="139"/>
        <v>2.3992559067016086</v>
      </c>
      <c r="H107" s="257">
        <f t="shared" si="139"/>
        <v>2.3472537956519326</v>
      </c>
      <c r="I107" s="257">
        <f t="shared" si="139"/>
        <v>2.044456760383978</v>
      </c>
      <c r="J107" s="257">
        <f t="shared" si="139"/>
        <v>1.85099035251276</v>
      </c>
      <c r="K107" s="257">
        <f t="shared" si="139"/>
        <v>2.2882174103612227</v>
      </c>
      <c r="L107" s="257">
        <f t="shared" si="139"/>
        <v>1.983857679727713</v>
      </c>
      <c r="M107" s="257">
        <f t="shared" si="139"/>
        <v>1.7882933060864108</v>
      </c>
      <c r="N107" s="257">
        <f t="shared" si="139"/>
        <v>1.6991793462680131</v>
      </c>
      <c r="O107" s="257">
        <f t="shared" si="139"/>
        <v>1.5019432652672478</v>
      </c>
      <c r="P107" s="257">
        <f t="shared" si="139"/>
        <v>1.305712404879848</v>
      </c>
      <c r="Q107" s="257">
        <f t="shared" si="139"/>
        <v>2.5598474526536092</v>
      </c>
      <c r="R107" s="257">
        <f t="shared" si="139"/>
        <v>2.519618017698286</v>
      </c>
      <c r="S107" s="257">
        <f t="shared" si="139"/>
        <v>2.3135549238190807</v>
      </c>
      <c r="T107" s="257">
        <f t="shared" si="139"/>
        <v>2.1695645657142517</v>
      </c>
      <c r="U107" s="257">
        <f t="shared" si="139"/>
        <v>2.479886277131275</v>
      </c>
      <c r="V107" s="257">
        <f t="shared" si="139"/>
        <v>2.273248700036255</v>
      </c>
      <c r="W107" s="257">
        <f t="shared" si="139"/>
        <v>2.129258341931425</v>
      </c>
      <c r="X107" s="257">
        <f t="shared" si="139"/>
        <v>2.069556501628504</v>
      </c>
      <c r="Y107" s="257">
        <f t="shared" si="139"/>
        <v>1.9247133851526066</v>
      </c>
      <c r="Z107" s="257">
        <f t="shared" si="139"/>
        <v>1.8081050015144151</v>
      </c>
      <c r="AA107" s="257">
        <f t="shared" si="139"/>
        <v>2.440154536564262</v>
      </c>
      <c r="AB107" s="257">
        <f t="shared" si="139"/>
        <v>2.233382932196779</v>
      </c>
      <c r="AC107" s="257">
        <f t="shared" si="139"/>
        <v>2.0889521181485993</v>
      </c>
      <c r="AD107" s="257">
        <f t="shared" si="139"/>
        <v>2.0292502778456774</v>
      </c>
      <c r="AE107" s="257">
        <f t="shared" si="139"/>
        <v>1.882494163944849</v>
      </c>
      <c r="AF107" s="257">
        <f t="shared" si="139"/>
        <v>1.7593287017583112</v>
      </c>
      <c r="AG107" s="257">
        <f t="shared" si="139"/>
        <v>1.8105432670288983</v>
      </c>
      <c r="AH107" s="257">
        <f t="shared" si="139"/>
        <v>1.6459959200400067</v>
      </c>
      <c r="AI107" s="257">
        <f t="shared" si="139"/>
        <v>1.507282661939264</v>
      </c>
      <c r="AJ107" s="257">
        <f t="shared" si="139"/>
        <v>1.3784679646781477</v>
      </c>
      <c r="AK107" s="257">
        <f t="shared" si="139"/>
        <v>1.8041066137521027</v>
      </c>
      <c r="AL107" s="257">
        <f t="shared" si="139"/>
        <v>2.2361978010227053</v>
      </c>
      <c r="AM107" s="257">
        <f t="shared" si="139"/>
        <v>2.185735400110016</v>
      </c>
      <c r="AN107" s="257">
        <f t="shared" si="139"/>
        <v>1.9151394618395046</v>
      </c>
      <c r="AO107" s="257">
        <f t="shared" si="139"/>
        <v>1.7429146116457326</v>
      </c>
      <c r="AP107" s="257">
        <f t="shared" si="139"/>
        <v>2.230283367210056</v>
      </c>
      <c r="AQ107" s="257">
        <f t="shared" si="139"/>
        <v>2.189838001674751</v>
      </c>
      <c r="AR107" s="257">
        <f t="shared" si="139"/>
        <v>1.985442634207907</v>
      </c>
      <c r="AS107" s="257">
        <f t="shared" si="139"/>
        <v>1.8748622654156486</v>
      </c>
      <c r="AT107" s="257">
        <f t="shared" si="139"/>
        <v>2.1493926361394444</v>
      </c>
      <c r="AU107" s="257">
        <f t="shared" si="139"/>
        <v>1.945050410297265</v>
      </c>
      <c r="AV107" s="257">
        <f t="shared" si="139"/>
        <v>1.8316579007999667</v>
      </c>
      <c r="AW107" s="257">
        <f t="shared" si="139"/>
        <v>1.7362072805028979</v>
      </c>
      <c r="AX107" s="257">
        <f t="shared" si="139"/>
        <v>1.585623176054892</v>
      </c>
      <c r="AY107" s="257">
        <f t="shared" si="139"/>
        <v>1.428433214460166</v>
      </c>
      <c r="AZ107" s="257">
        <f t="shared" si="139"/>
        <v>2.4443729434443533</v>
      </c>
      <c r="BA107" s="257">
        <f t="shared" si="139"/>
        <v>2.4096695601929787</v>
      </c>
      <c r="BB107" s="257">
        <f t="shared" si="139"/>
        <v>2.234415747169162</v>
      </c>
      <c r="BC107" s="257">
        <f t="shared" si="139"/>
        <v>2.1109558998292597</v>
      </c>
      <c r="BD107" s="257">
        <f t="shared" si="139"/>
        <v>2.375088671729433</v>
      </c>
      <c r="BE107" s="257">
        <f t="shared" si="139"/>
        <v>2.199712363917788</v>
      </c>
      <c r="BF107" s="257">
        <f t="shared" si="139"/>
        <v>2.0762525165778856</v>
      </c>
      <c r="BG107" s="257">
        <f t="shared" si="139"/>
        <v>2.024458550893971</v>
      </c>
      <c r="BH107" s="257">
        <f t="shared" si="139"/>
        <v>1.900998703554068</v>
      </c>
      <c r="BI107" s="257">
        <f t="shared" si="139"/>
        <v>1.8069003851790844</v>
      </c>
      <c r="BJ107" s="257">
        <f t="shared" si="139"/>
        <v>2.3408727501015334</v>
      </c>
      <c r="BK107" s="257">
        <f t="shared" si="139"/>
        <v>2.1650089806664146</v>
      </c>
      <c r="BL107" s="257">
        <f t="shared" si="139"/>
        <v>2.041549133326512</v>
      </c>
      <c r="BM107" s="257">
        <f t="shared" si="139"/>
        <v>1.9897551676425966</v>
      </c>
      <c r="BN107" s="257">
        <f t="shared" si="139"/>
        <v>1.8662953203026942</v>
      </c>
      <c r="BO107" s="257">
        <f>BO118</f>
        <v>1.7721970019277111</v>
      </c>
      <c r="BP107" s="257">
        <f>BP118</f>
        <v>1.8145223271394681</v>
      </c>
      <c r="BQ107" s="257">
        <f>BQ118</f>
        <v>1.6963685275339404</v>
      </c>
      <c r="BR107" s="257">
        <f>BR118</f>
        <v>1.5995667735930543</v>
      </c>
      <c r="BS107" s="257">
        <f>BS118</f>
        <v>1.4915893853882525</v>
      </c>
      <c r="BT107" s="1"/>
    </row>
    <row r="108" spans="1:72" s="2" customFormat="1" ht="25.5" customHeight="1" thickBot="1">
      <c r="A108" s="216" t="s">
        <v>16</v>
      </c>
      <c r="B108" s="257">
        <f>B120</f>
        <v>1.7215196424895334</v>
      </c>
      <c r="C108" s="257">
        <f aca="true" t="shared" si="140" ref="C108:BN108">C120</f>
        <v>2.595222818294218</v>
      </c>
      <c r="D108" s="257">
        <f t="shared" si="140"/>
        <v>2.713930439467504</v>
      </c>
      <c r="E108" s="257">
        <f t="shared" si="140"/>
        <v>2.02348718361022</v>
      </c>
      <c r="F108" s="257">
        <f t="shared" si="140"/>
        <v>1.7606306386313602</v>
      </c>
      <c r="G108" s="257">
        <f t="shared" si="140"/>
        <v>2.9844891455390905</v>
      </c>
      <c r="H108" s="257">
        <f t="shared" si="140"/>
        <v>3.085548658213337</v>
      </c>
      <c r="I108" s="257">
        <f t="shared" si="140"/>
        <v>2.548797869564373</v>
      </c>
      <c r="J108" s="257">
        <f t="shared" si="140"/>
        <v>2.3650318333830724</v>
      </c>
      <c r="K108" s="257">
        <f t="shared" si="140"/>
        <v>3.1866081708875815</v>
      </c>
      <c r="L108" s="257">
        <f t="shared" si="140"/>
        <v>2.6498573822386176</v>
      </c>
      <c r="M108" s="257">
        <f t="shared" si="140"/>
        <v>2.466091346057317</v>
      </c>
      <c r="N108" s="257">
        <f t="shared" si="140"/>
        <v>2.0684614771532326</v>
      </c>
      <c r="O108" s="257">
        <f t="shared" si="140"/>
        <v>1.8033465429158786</v>
      </c>
      <c r="P108" s="257">
        <f t="shared" si="140"/>
        <v>1.5568034745532142</v>
      </c>
      <c r="Q108" s="257">
        <f t="shared" si="140"/>
        <v>3.2623274488075835</v>
      </c>
      <c r="R108" s="257">
        <f t="shared" si="140"/>
        <v>3.3580363525622547</v>
      </c>
      <c r="S108" s="257">
        <f t="shared" si="140"/>
        <v>2.864845613342639</v>
      </c>
      <c r="T108" s="257">
        <f t="shared" si="140"/>
        <v>2.6841209554312027</v>
      </c>
      <c r="U108" s="257">
        <f t="shared" si="140"/>
        <v>3.4537452563169246</v>
      </c>
      <c r="V108" s="257">
        <f t="shared" si="140"/>
        <v>2.944468987054508</v>
      </c>
      <c r="W108" s="257">
        <f t="shared" si="140"/>
        <v>2.763744329143072</v>
      </c>
      <c r="X108" s="257">
        <f t="shared" si="140"/>
        <v>2.517663321035593</v>
      </c>
      <c r="Y108" s="257">
        <f t="shared" si="140"/>
        <v>2.336938663124156</v>
      </c>
      <c r="Z108" s="257">
        <f t="shared" si="140"/>
        <v>2.190647248730286</v>
      </c>
      <c r="AA108" s="257">
        <f t="shared" si="140"/>
        <v>3.5494541600715936</v>
      </c>
      <c r="AB108" s="257">
        <f t="shared" si="140"/>
        <v>3.036425127180172</v>
      </c>
      <c r="AC108" s="257">
        <f t="shared" si="140"/>
        <v>2.8433677028549402</v>
      </c>
      <c r="AD108" s="257">
        <f t="shared" si="140"/>
        <v>2.597286694747461</v>
      </c>
      <c r="AE108" s="257">
        <f t="shared" si="140"/>
        <v>2.4165620368360257</v>
      </c>
      <c r="AF108" s="257">
        <f t="shared" si="140"/>
        <v>2.2702706224421547</v>
      </c>
      <c r="AG108" s="257">
        <f t="shared" si="140"/>
        <v>2.2067156473807326</v>
      </c>
      <c r="AH108" s="257">
        <f t="shared" si="140"/>
        <v>1.9897563708171104</v>
      </c>
      <c r="AI108" s="257">
        <f t="shared" si="140"/>
        <v>1.8434649564232393</v>
      </c>
      <c r="AJ108" s="257">
        <f t="shared" si="140"/>
        <v>1.6656054463111254</v>
      </c>
      <c r="AK108" s="257">
        <f t="shared" si="140"/>
        <v>1.993463807308633</v>
      </c>
      <c r="AL108" s="257">
        <f t="shared" si="140"/>
        <v>2.642122140171004</v>
      </c>
      <c r="AM108" s="257">
        <f t="shared" si="140"/>
        <v>2.7432809045588553</v>
      </c>
      <c r="AN108" s="257">
        <f t="shared" si="140"/>
        <v>2.2060029667663565</v>
      </c>
      <c r="AO108" s="257">
        <f t="shared" si="140"/>
        <v>2.0220564518402977</v>
      </c>
      <c r="AP108" s="257">
        <f t="shared" si="140"/>
        <v>2.692670446073991</v>
      </c>
      <c r="AQ108" s="257">
        <f t="shared" si="140"/>
        <v>2.7725686888933274</v>
      </c>
      <c r="AR108" s="257">
        <f t="shared" si="140"/>
        <v>2.3442896402857065</v>
      </c>
      <c r="AS108" s="257">
        <f t="shared" si="140"/>
        <v>2.1974932109869125</v>
      </c>
      <c r="AT108" s="257">
        <f t="shared" si="140"/>
        <v>2.8524669317126645</v>
      </c>
      <c r="AU108" s="257">
        <f t="shared" si="140"/>
        <v>2.4241878831050436</v>
      </c>
      <c r="AV108" s="257">
        <f t="shared" si="140"/>
        <v>2.277391453806249</v>
      </c>
      <c r="AW108" s="257">
        <f t="shared" si="140"/>
        <v>1.9997361718397597</v>
      </c>
      <c r="AX108" s="257">
        <f t="shared" si="140"/>
        <v>1.8491124051986274</v>
      </c>
      <c r="AY108" s="257">
        <f t="shared" si="140"/>
        <v>1.6703708717462438</v>
      </c>
      <c r="AZ108" s="257">
        <f t="shared" si="140"/>
        <v>3.00226978651439</v>
      </c>
      <c r="BA108" s="257">
        <f t="shared" si="140"/>
        <v>3.0698319675279597</v>
      </c>
      <c r="BB108" s="257">
        <f t="shared" si="140"/>
        <v>2.704329889328115</v>
      </c>
      <c r="BC108" s="257">
        <f t="shared" si="140"/>
        <v>2.5495474864506487</v>
      </c>
      <c r="BD108" s="257">
        <f t="shared" si="140"/>
        <v>3.1408240026006937</v>
      </c>
      <c r="BE108" s="257">
        <f t="shared" si="140"/>
        <v>2.7718920703416843</v>
      </c>
      <c r="BF108" s="257">
        <f t="shared" si="140"/>
        <v>2.6171096674642182</v>
      </c>
      <c r="BG108" s="257">
        <f t="shared" si="140"/>
        <v>2.4063899921418397</v>
      </c>
      <c r="BH108" s="257">
        <f t="shared" si="140"/>
        <v>2.2516075892643728</v>
      </c>
      <c r="BI108" s="257">
        <f t="shared" si="140"/>
        <v>2.1261867153518255</v>
      </c>
      <c r="BJ108" s="257">
        <f t="shared" si="140"/>
        <v>3.2220351090715487</v>
      </c>
      <c r="BK108" s="257">
        <f t="shared" si="140"/>
        <v>2.8394542513552543</v>
      </c>
      <c r="BL108" s="257">
        <f t="shared" si="140"/>
        <v>2.6846718484777865</v>
      </c>
      <c r="BM108" s="257">
        <f t="shared" si="140"/>
        <v>2.4739521731554093</v>
      </c>
      <c r="BN108" s="257">
        <f t="shared" si="140"/>
        <v>2.319169770277942</v>
      </c>
      <c r="BO108" s="257">
        <f>BO120</f>
        <v>2.1937488963653946</v>
      </c>
      <c r="BP108" s="257">
        <f>BP120</f>
        <v>2.139347672308283</v>
      </c>
      <c r="BQ108" s="257">
        <f>BQ120</f>
        <v>1.9536676920780978</v>
      </c>
      <c r="BR108" s="257">
        <f>BR120</f>
        <v>1.8282468181655498</v>
      </c>
      <c r="BS108" s="257">
        <f>BS120</f>
        <v>1.7028259442530027</v>
      </c>
      <c r="BT108" s="1"/>
    </row>
    <row r="109" spans="1:72" s="2" customFormat="1" ht="27" customHeight="1" thickBot="1">
      <c r="A109" s="216" t="s">
        <v>17</v>
      </c>
      <c r="B109" s="257">
        <f>B122</f>
        <v>1.4274268528160032</v>
      </c>
      <c r="C109" s="257">
        <f aca="true" t="shared" si="141" ref="C109:BN109">C122</f>
        <v>1.8513247128868022</v>
      </c>
      <c r="D109" s="257">
        <f t="shared" si="141"/>
        <v>1.745573025812881</v>
      </c>
      <c r="E109" s="257">
        <f t="shared" si="141"/>
        <v>1.472213111044703</v>
      </c>
      <c r="F109" s="257">
        <f t="shared" si="141"/>
        <v>1.3450615520896427</v>
      </c>
      <c r="G109" s="257">
        <f t="shared" si="141"/>
        <v>2.141303078138933</v>
      </c>
      <c r="H109" s="257">
        <f t="shared" si="141"/>
        <v>2.086531197380317</v>
      </c>
      <c r="I109" s="257">
        <f t="shared" si="141"/>
        <v>1.8081535626231078</v>
      </c>
      <c r="J109" s="257">
        <f t="shared" si="141"/>
        <v>1.6791493897820113</v>
      </c>
      <c r="K109" s="257">
        <f t="shared" si="141"/>
        <v>1.9405445857511852</v>
      </c>
      <c r="L109" s="257">
        <f t="shared" si="141"/>
        <v>1.7596778541775409</v>
      </c>
      <c r="M109" s="257">
        <f t="shared" si="141"/>
        <v>1.6029798713799492</v>
      </c>
      <c r="N109" s="257">
        <f t="shared" si="141"/>
        <v>1.501296252430667</v>
      </c>
      <c r="O109" s="257">
        <f t="shared" si="141"/>
        <v>1.3749062196315267</v>
      </c>
      <c r="P109" s="257">
        <f t="shared" si="141"/>
        <v>1.247825488694493</v>
      </c>
      <c r="Q109" s="257">
        <f t="shared" si="141"/>
        <v>2.2915370613199526</v>
      </c>
      <c r="R109" s="257">
        <f t="shared" si="141"/>
        <v>2.261494902320577</v>
      </c>
      <c r="S109" s="257">
        <f t="shared" si="141"/>
        <v>2.071116253571439</v>
      </c>
      <c r="T109" s="257">
        <f t="shared" si="141"/>
        <v>1.9742771241368053</v>
      </c>
      <c r="U109" s="257">
        <f t="shared" si="141"/>
        <v>2.225729938248582</v>
      </c>
      <c r="V109" s="257">
        <f t="shared" si="141"/>
        <v>2.0353512894994448</v>
      </c>
      <c r="W109" s="257">
        <f t="shared" si="141"/>
        <v>1.9423273634465568</v>
      </c>
      <c r="X109" s="257">
        <f t="shared" si="141"/>
        <v>1.8449726407503075</v>
      </c>
      <c r="Y109" s="257">
        <f t="shared" si="141"/>
        <v>1.7408738706471312</v>
      </c>
      <c r="Z109" s="257">
        <f t="shared" si="141"/>
        <v>1.6577411244240674</v>
      </c>
      <c r="AA109" s="257">
        <f t="shared" si="141"/>
        <v>2.0988060783554445</v>
      </c>
      <c r="AB109" s="257">
        <f t="shared" si="141"/>
        <v>1.9933633088093248</v>
      </c>
      <c r="AC109" s="257">
        <f t="shared" si="141"/>
        <v>1.8498527282781105</v>
      </c>
      <c r="AD109" s="257">
        <f t="shared" si="141"/>
        <v>1.8092076766783118</v>
      </c>
      <c r="AE109" s="257">
        <f t="shared" si="141"/>
        <v>1.6917280193241817</v>
      </c>
      <c r="AF109" s="257">
        <f t="shared" si="141"/>
        <v>1.5806277382624845</v>
      </c>
      <c r="AG109" s="257">
        <f t="shared" si="141"/>
        <v>1.5538443936189694</v>
      </c>
      <c r="AH109" s="257">
        <f t="shared" si="141"/>
        <v>1.47117427056066</v>
      </c>
      <c r="AI109" s="257">
        <f t="shared" si="141"/>
        <v>1.404687750358497</v>
      </c>
      <c r="AJ109" s="257">
        <f t="shared" si="141"/>
        <v>1.3312204893535406</v>
      </c>
      <c r="AK109" s="257">
        <f t="shared" si="141"/>
        <v>1.7468042841514149</v>
      </c>
      <c r="AL109" s="257">
        <f t="shared" si="141"/>
        <v>2.094145919311774</v>
      </c>
      <c r="AM109" s="257">
        <f t="shared" si="141"/>
        <v>2.0237655786138786</v>
      </c>
      <c r="AN109" s="257">
        <f t="shared" si="141"/>
        <v>1.7813376528289837</v>
      </c>
      <c r="AO109" s="257">
        <f t="shared" si="141"/>
        <v>1.6760100063040362</v>
      </c>
      <c r="AP109" s="257">
        <f t="shared" si="141"/>
        <v>2.046408437902187</v>
      </c>
      <c r="AQ109" s="257">
        <f t="shared" si="141"/>
        <v>2.01434838293784</v>
      </c>
      <c r="AR109" s="257">
        <f t="shared" si="141"/>
        <v>1.8233125250449147</v>
      </c>
      <c r="AS109" s="257">
        <f t="shared" si="141"/>
        <v>1.7532166075706679</v>
      </c>
      <c r="AT109" s="257">
        <f t="shared" si="141"/>
        <v>1.921536652815741</v>
      </c>
      <c r="AU109" s="257">
        <f t="shared" si="141"/>
        <v>1.7889120616654863</v>
      </c>
      <c r="AV109" s="257">
        <f t="shared" si="141"/>
        <v>1.6758124725590275</v>
      </c>
      <c r="AW109" s="257">
        <f t="shared" si="141"/>
        <v>1.5819952436741993</v>
      </c>
      <c r="AX109" s="257">
        <f t="shared" si="141"/>
        <v>1.4807154002647553</v>
      </c>
      <c r="AY109" s="257">
        <f t="shared" si="141"/>
        <v>1.3787469122374654</v>
      </c>
      <c r="AZ109" s="257">
        <f t="shared" si="141"/>
        <v>2.2174400539866674</v>
      </c>
      <c r="BA109" s="257">
        <f t="shared" si="141"/>
        <v>2.1914893824461092</v>
      </c>
      <c r="BB109" s="257">
        <f t="shared" si="141"/>
        <v>2.0275902741649197</v>
      </c>
      <c r="BC109" s="257">
        <f t="shared" si="141"/>
        <v>1.9443376143493372</v>
      </c>
      <c r="BD109" s="257">
        <f t="shared" si="141"/>
        <v>2.160658824791582</v>
      </c>
      <c r="BE109" s="257">
        <f t="shared" si="141"/>
        <v>1.996759716510392</v>
      </c>
      <c r="BF109" s="257">
        <f t="shared" si="141"/>
        <v>1.9167603141041234</v>
      </c>
      <c r="BG109" s="257">
        <f t="shared" si="141"/>
        <v>1.8328606082292023</v>
      </c>
      <c r="BH109" s="257">
        <f t="shared" si="141"/>
        <v>1.752861205822933</v>
      </c>
      <c r="BI109" s="257">
        <f t="shared" si="141"/>
        <v>1.700596703676926</v>
      </c>
      <c r="BJ109" s="257">
        <f t="shared" si="141"/>
        <v>2.0519619121806723</v>
      </c>
      <c r="BK109" s="257">
        <f t="shared" si="141"/>
        <v>1.9604890782471862</v>
      </c>
      <c r="BL109" s="257">
        <f t="shared" si="141"/>
        <v>1.8374395679938194</v>
      </c>
      <c r="BM109" s="257">
        <f t="shared" si="141"/>
        <v>1.8020300505746745</v>
      </c>
      <c r="BN109" s="257">
        <f t="shared" si="141"/>
        <v>1.7220306481684051</v>
      </c>
      <c r="BO109" s="257">
        <f>BO122</f>
        <v>1.6522787527718859</v>
      </c>
      <c r="BP109" s="257">
        <f>BP122</f>
        <v>1.6381309422934844</v>
      </c>
      <c r="BQ109" s="257">
        <f>BQ122</f>
        <v>1.5754548419765175</v>
      </c>
      <c r="BR109" s="257">
        <f>BR122</f>
        <v>1.5150374052161308</v>
      </c>
      <c r="BS109" s="257">
        <f>BS122</f>
        <v>1.4326830914145863</v>
      </c>
      <c r="BT109" s="1"/>
    </row>
    <row r="110" spans="1:72" s="325" customFormat="1" ht="11.25" customHeight="1" thickBot="1">
      <c r="A110" s="321"/>
      <c r="B110" s="322"/>
      <c r="C110" s="323"/>
      <c r="D110" s="323"/>
      <c r="E110" s="323"/>
      <c r="F110" s="323"/>
      <c r="G110" s="322"/>
      <c r="H110" s="323"/>
      <c r="I110" s="323"/>
      <c r="J110" s="323"/>
      <c r="K110" s="323"/>
      <c r="L110" s="323"/>
      <c r="M110" s="323"/>
      <c r="N110" s="323"/>
      <c r="O110" s="323"/>
      <c r="P110" s="323"/>
      <c r="Q110" s="322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23"/>
      <c r="AD110" s="323"/>
      <c r="AE110" s="323"/>
      <c r="AF110" s="323"/>
      <c r="AG110" s="323"/>
      <c r="AH110" s="323"/>
      <c r="AI110" s="323"/>
      <c r="AJ110" s="323"/>
      <c r="AK110" s="322"/>
      <c r="AL110" s="323"/>
      <c r="AM110" s="323"/>
      <c r="AN110" s="323"/>
      <c r="AO110" s="323"/>
      <c r="AP110" s="322"/>
      <c r="AQ110" s="323"/>
      <c r="AR110" s="323"/>
      <c r="AS110" s="323"/>
      <c r="AT110" s="323"/>
      <c r="AU110" s="323"/>
      <c r="AV110" s="323"/>
      <c r="AW110" s="323"/>
      <c r="AX110" s="323"/>
      <c r="AY110" s="323"/>
      <c r="AZ110" s="322"/>
      <c r="BA110" s="323"/>
      <c r="BB110" s="323"/>
      <c r="BC110" s="323"/>
      <c r="BD110" s="323"/>
      <c r="BE110" s="323"/>
      <c r="BF110" s="323"/>
      <c r="BG110" s="323"/>
      <c r="BH110" s="323"/>
      <c r="BI110" s="323"/>
      <c r="BJ110" s="323"/>
      <c r="BK110" s="323"/>
      <c r="BL110" s="323"/>
      <c r="BM110" s="323"/>
      <c r="BN110" s="323"/>
      <c r="BO110" s="323"/>
      <c r="BP110" s="323"/>
      <c r="BQ110" s="323"/>
      <c r="BR110" s="323"/>
      <c r="BS110" s="323"/>
      <c r="BT110" s="324"/>
    </row>
    <row r="111" spans="1:72" s="325" customFormat="1" ht="11.25" customHeight="1" thickBot="1">
      <c r="A111" s="321"/>
      <c r="B111" s="322" t="s">
        <v>34</v>
      </c>
      <c r="C111" s="323"/>
      <c r="D111" s="323"/>
      <c r="E111" s="323"/>
      <c r="F111" s="323"/>
      <c r="G111" s="322"/>
      <c r="H111" s="323"/>
      <c r="I111" s="323"/>
      <c r="J111" s="323"/>
      <c r="K111" s="323"/>
      <c r="L111" s="323"/>
      <c r="M111" s="323"/>
      <c r="N111" s="323"/>
      <c r="O111" s="323"/>
      <c r="P111" s="323"/>
      <c r="Q111" s="322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2"/>
      <c r="AL111" s="323"/>
      <c r="AM111" s="323"/>
      <c r="AN111" s="323"/>
      <c r="AO111" s="323"/>
      <c r="AP111" s="322"/>
      <c r="AQ111" s="323"/>
      <c r="AR111" s="323"/>
      <c r="AS111" s="323"/>
      <c r="AT111" s="323"/>
      <c r="AU111" s="323"/>
      <c r="AV111" s="323"/>
      <c r="AW111" s="323"/>
      <c r="AX111" s="323"/>
      <c r="AY111" s="323"/>
      <c r="AZ111" s="322"/>
      <c r="BA111" s="323"/>
      <c r="BB111" s="323"/>
      <c r="BC111" s="323"/>
      <c r="BD111" s="323"/>
      <c r="BE111" s="323"/>
      <c r="BF111" s="323"/>
      <c r="BG111" s="323"/>
      <c r="BH111" s="323"/>
      <c r="BI111" s="323"/>
      <c r="BJ111" s="323"/>
      <c r="BK111" s="323"/>
      <c r="BL111" s="323"/>
      <c r="BM111" s="323"/>
      <c r="BN111" s="323"/>
      <c r="BO111" s="323"/>
      <c r="BP111" s="323"/>
      <c r="BQ111" s="323"/>
      <c r="BR111" s="323"/>
      <c r="BS111" s="323"/>
      <c r="BT111" s="324"/>
    </row>
    <row r="112" spans="1:72" s="2" customFormat="1" ht="25.5" customHeight="1" thickBot="1">
      <c r="A112" s="216" t="s">
        <v>18</v>
      </c>
      <c r="B112" s="257">
        <f>AVERAGE(C103:AJ103)</f>
        <v>2.402877573958336</v>
      </c>
      <c r="C112" s="359" t="s">
        <v>53</v>
      </c>
      <c r="D112" s="359"/>
      <c r="E112" s="359"/>
      <c r="F112" s="215">
        <f>AVERAGE(C103:F103)</f>
        <v>2.1642310367497</v>
      </c>
      <c r="G112" s="253"/>
      <c r="H112" s="215"/>
      <c r="I112" s="215"/>
      <c r="J112" s="215"/>
      <c r="K112" s="215"/>
      <c r="L112" s="359" t="s">
        <v>54</v>
      </c>
      <c r="M112" s="359"/>
      <c r="N112" s="359"/>
      <c r="O112" s="359"/>
      <c r="P112" s="215">
        <f>AVERAGE(G103:P103)</f>
        <v>2.311352601248703</v>
      </c>
      <c r="Q112" s="257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359" t="s">
        <v>55</v>
      </c>
      <c r="AF112" s="359"/>
      <c r="AG112" s="359"/>
      <c r="AH112" s="359"/>
      <c r="AI112" s="215"/>
      <c r="AJ112" s="241">
        <f>AVERAGE(Q103:AJ103)</f>
        <v>2.4963693677548795</v>
      </c>
      <c r="AK112" s="286"/>
      <c r="AL112" s="359" t="s">
        <v>53</v>
      </c>
      <c r="AM112" s="359"/>
      <c r="AN112" s="359"/>
      <c r="AO112" s="241">
        <f>AVERAGE(AL103:AO103)</f>
        <v>2.309114024936067</v>
      </c>
      <c r="AP112" s="257"/>
      <c r="AQ112" s="215"/>
      <c r="AR112" s="215"/>
      <c r="AS112" s="215"/>
      <c r="AT112" s="215"/>
      <c r="AU112" s="359" t="s">
        <v>54</v>
      </c>
      <c r="AV112" s="359"/>
      <c r="AW112" s="359"/>
      <c r="AX112" s="359"/>
      <c r="AY112" s="215">
        <f>AVERAGE(AP103:AY103)</f>
        <v>2.178885048608721</v>
      </c>
      <c r="AZ112" s="257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5"/>
      <c r="BN112" s="359" t="s">
        <v>55</v>
      </c>
      <c r="BO112" s="359"/>
      <c r="BP112" s="359"/>
      <c r="BQ112" s="359"/>
      <c r="BR112" s="215"/>
      <c r="BS112" s="295">
        <f>AVERAGE(AZ103:BS103)</f>
        <v>2.3804944693117616</v>
      </c>
      <c r="BT112" s="1"/>
    </row>
    <row r="113" spans="1:72" s="2" customFormat="1" ht="25.5" customHeight="1" thickBot="1">
      <c r="A113" s="216" t="s">
        <v>19</v>
      </c>
      <c r="B113" s="257">
        <f>AVERAGE(AL103:BS103)</f>
        <v>2.3127998815313737</v>
      </c>
      <c r="C113" s="359" t="s">
        <v>53</v>
      </c>
      <c r="D113" s="359"/>
      <c r="E113" s="359"/>
      <c r="F113" s="215">
        <f>AVERAGE(AL103:AO103)</f>
        <v>2.309114024936067</v>
      </c>
      <c r="G113" s="257"/>
      <c r="H113" s="215"/>
      <c r="I113" s="215"/>
      <c r="J113" s="215"/>
      <c r="K113" s="215"/>
      <c r="L113" s="359" t="s">
        <v>54</v>
      </c>
      <c r="M113" s="359"/>
      <c r="N113" s="359"/>
      <c r="O113" s="359"/>
      <c r="P113" s="215">
        <f>AVERAGE(AP103:AY103)</f>
        <v>2.178885048608721</v>
      </c>
      <c r="Q113" s="257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359" t="s">
        <v>55</v>
      </c>
      <c r="AF113" s="359"/>
      <c r="AG113" s="359"/>
      <c r="AH113" s="359"/>
      <c r="AI113" s="215"/>
      <c r="AJ113" s="241">
        <f>AVERAGE(AZ103:BS103)</f>
        <v>2.3804944693117616</v>
      </c>
      <c r="AK113" s="286"/>
      <c r="AL113" s="215"/>
      <c r="AM113" s="215"/>
      <c r="AN113" s="215"/>
      <c r="AO113" s="215"/>
      <c r="AP113" s="257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57"/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  <c r="BK113" s="215"/>
      <c r="BL113" s="215"/>
      <c r="BM113" s="215"/>
      <c r="BN113" s="215"/>
      <c r="BO113" s="215"/>
      <c r="BP113" s="215"/>
      <c r="BQ113" s="215"/>
      <c r="BR113" s="215"/>
      <c r="BS113" s="295"/>
      <c r="BT113" s="1"/>
    </row>
    <row r="114" spans="1:72" s="2" customFormat="1" ht="25.5" customHeight="1" thickBot="1">
      <c r="A114" s="216" t="s">
        <v>20</v>
      </c>
      <c r="B114" s="257">
        <f>AVERAGE(C107:AJ107)</f>
        <v>1.9800561262916625</v>
      </c>
      <c r="C114" s="359" t="s">
        <v>53</v>
      </c>
      <c r="D114" s="359"/>
      <c r="E114" s="359"/>
      <c r="F114" s="215">
        <f>AVERAGE(C107:F107)</f>
        <v>1.772385588662822</v>
      </c>
      <c r="G114" s="253"/>
      <c r="H114" s="215"/>
      <c r="I114" s="215"/>
      <c r="J114" s="215"/>
      <c r="K114" s="215"/>
      <c r="L114" s="359" t="s">
        <v>54</v>
      </c>
      <c r="M114" s="359"/>
      <c r="N114" s="359"/>
      <c r="O114" s="359"/>
      <c r="P114" s="215">
        <f>AVERAGE(G107:P107)</f>
        <v>1.9209160227840734</v>
      </c>
      <c r="Q114" s="257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359" t="s">
        <v>55</v>
      </c>
      <c r="AF114" s="359"/>
      <c r="AG114" s="359"/>
      <c r="AH114" s="359"/>
      <c r="AI114" s="215"/>
      <c r="AJ114" s="241">
        <f>AVERAGE(Q107:AJ107)</f>
        <v>2.0511602855712256</v>
      </c>
      <c r="AK114" s="286"/>
      <c r="AL114" s="359" t="s">
        <v>53</v>
      </c>
      <c r="AM114" s="359"/>
      <c r="AN114" s="359"/>
      <c r="AO114" s="241">
        <f>AVERAGE(AL107:AO107)</f>
        <v>2.0199968186544894</v>
      </c>
      <c r="AP114" s="257"/>
      <c r="AQ114" s="215"/>
      <c r="AR114" s="215"/>
      <c r="AS114" s="215"/>
      <c r="AT114" s="215"/>
      <c r="AU114" s="359" t="s">
        <v>54</v>
      </c>
      <c r="AV114" s="359"/>
      <c r="AW114" s="359"/>
      <c r="AX114" s="359"/>
      <c r="AY114" s="215">
        <f>AVERAGE(AP107:AY107)</f>
        <v>1.8956790886762995</v>
      </c>
      <c r="AZ114" s="257"/>
      <c r="BA114" s="215"/>
      <c r="BB114" s="215"/>
      <c r="BC114" s="215"/>
      <c r="BD114" s="215"/>
      <c r="BE114" s="215"/>
      <c r="BF114" s="215"/>
      <c r="BG114" s="215"/>
      <c r="BH114" s="215"/>
      <c r="BI114" s="215"/>
      <c r="BJ114" s="215"/>
      <c r="BK114" s="215"/>
      <c r="BL114" s="215"/>
      <c r="BM114" s="215"/>
      <c r="BN114" s="359" t="s">
        <v>55</v>
      </c>
      <c r="BO114" s="359"/>
      <c r="BP114" s="359"/>
      <c r="BQ114" s="359"/>
      <c r="BR114" s="215"/>
      <c r="BS114" s="295">
        <f>AVERAGE(AZ107:BS107)</f>
        <v>2.018027535505508</v>
      </c>
      <c r="BT114" s="1"/>
    </row>
    <row r="115" spans="1:72" s="2" customFormat="1" ht="25.5" customHeight="1" thickBot="1">
      <c r="A115" s="216" t="s">
        <v>21</v>
      </c>
      <c r="B115" s="257">
        <f>AVERAGE(AL107:BS107)</f>
        <v>1.982274378573268</v>
      </c>
      <c r="C115" s="359" t="s">
        <v>53</v>
      </c>
      <c r="D115" s="359"/>
      <c r="E115" s="359"/>
      <c r="F115" s="215">
        <f>AVERAGE(AL107:AO107)</f>
        <v>2.0199968186544894</v>
      </c>
      <c r="G115" s="257"/>
      <c r="H115" s="215"/>
      <c r="I115" s="215"/>
      <c r="J115" s="215"/>
      <c r="K115" s="215"/>
      <c r="L115" s="359" t="s">
        <v>54</v>
      </c>
      <c r="M115" s="359"/>
      <c r="N115" s="359"/>
      <c r="O115" s="359"/>
      <c r="P115" s="215">
        <f>AVERAGE(AP107:AY107)</f>
        <v>1.8956790886762995</v>
      </c>
      <c r="Q115" s="257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359" t="s">
        <v>55</v>
      </c>
      <c r="AF115" s="359"/>
      <c r="AG115" s="359"/>
      <c r="AH115" s="359"/>
      <c r="AI115" s="215"/>
      <c r="AJ115" s="241">
        <f>AVERAGE(AZ107:BS107)</f>
        <v>2.018027535505508</v>
      </c>
      <c r="AK115" s="286"/>
      <c r="AL115" s="215"/>
      <c r="AM115" s="215"/>
      <c r="AN115" s="215"/>
      <c r="AO115" s="215"/>
      <c r="AP115" s="257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57"/>
      <c r="BA115" s="215"/>
      <c r="BB115" s="215"/>
      <c r="BC115" s="215"/>
      <c r="BD115" s="215"/>
      <c r="BE115" s="215"/>
      <c r="BF115" s="215"/>
      <c r="BG115" s="215"/>
      <c r="BH115" s="215"/>
      <c r="BI115" s="215"/>
      <c r="BJ115" s="215"/>
      <c r="BK115" s="215"/>
      <c r="BL115" s="215"/>
      <c r="BM115" s="215"/>
      <c r="BN115" s="215"/>
      <c r="BO115" s="215"/>
      <c r="BP115" s="215"/>
      <c r="BQ115" s="215"/>
      <c r="BR115" s="215"/>
      <c r="BS115" s="295"/>
      <c r="BT115" s="1"/>
    </row>
    <row r="116" spans="1:72" s="2" customFormat="1" ht="59.25" customHeight="1" thickBot="1">
      <c r="A116" s="221"/>
      <c r="B116" s="259"/>
      <c r="C116" s="259"/>
      <c r="D116" s="131"/>
      <c r="E116" s="131"/>
      <c r="F116" s="131"/>
      <c r="G116" s="259"/>
      <c r="H116" s="131"/>
      <c r="I116" s="1"/>
      <c r="J116" s="1"/>
      <c r="K116" s="1"/>
      <c r="L116" s="186"/>
      <c r="M116" s="1"/>
      <c r="N116" s="1"/>
      <c r="O116" s="1"/>
      <c r="P116" s="1"/>
      <c r="Q116" s="260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89"/>
      <c r="AL116" s="1"/>
      <c r="AM116" s="1"/>
      <c r="AN116" s="1"/>
      <c r="AO116" s="1"/>
      <c r="AP116" s="260"/>
      <c r="AQ116" s="1"/>
      <c r="AR116" s="1"/>
      <c r="AS116" s="1"/>
      <c r="AT116" s="1"/>
      <c r="AU116" s="186"/>
      <c r="AX116" s="1"/>
      <c r="AY116" s="1"/>
      <c r="AZ116" s="260"/>
      <c r="BA116" s="1"/>
      <c r="BB116" s="1"/>
      <c r="BC116" s="1"/>
      <c r="BD116" s="1"/>
      <c r="BG116" s="1"/>
      <c r="BH116" s="1"/>
      <c r="BI116" s="1"/>
      <c r="BJ116" s="1"/>
      <c r="BK116" s="1"/>
      <c r="BL116" s="1"/>
      <c r="BM116" s="1"/>
      <c r="BP116" s="1"/>
      <c r="BQ116" s="1"/>
      <c r="BR116" s="1"/>
      <c r="BS116" s="298"/>
      <c r="BT116" s="1"/>
    </row>
    <row r="117" spans="1:72" s="2" customFormat="1" ht="25.5" customHeight="1" thickBot="1">
      <c r="A117" s="216" t="s">
        <v>6</v>
      </c>
      <c r="B117" s="257">
        <f>AVERAGE(B9,B11,B13,B15,B17,B19,B21,B23,B25,B27,B29,B31,B33,B35,B37,B39,B41,B43)</f>
        <v>1.7769444881008278</v>
      </c>
      <c r="C117" s="257">
        <f aca="true" t="shared" si="142" ref="C117:BN117">AVERAGE(C9,C11,C13,C15,C17,C19,C21,C23,C25,C27,C29,C31,C33,C35,C37,C39,C41,C43)</f>
        <v>2.4435740065492904</v>
      </c>
      <c r="D117" s="257">
        <f t="shared" si="142"/>
        <v>2.395066527186018</v>
      </c>
      <c r="E117" s="257">
        <f t="shared" si="142"/>
        <v>2.0827483097503627</v>
      </c>
      <c r="F117" s="257">
        <f t="shared" si="142"/>
        <v>1.73553530351313</v>
      </c>
      <c r="G117" s="257">
        <f t="shared" si="142"/>
        <v>2.7685041166026725</v>
      </c>
      <c r="H117" s="257">
        <f t="shared" si="142"/>
        <v>2.7267583904725488</v>
      </c>
      <c r="I117" s="257">
        <f t="shared" si="142"/>
        <v>2.4917306606630647</v>
      </c>
      <c r="J117" s="257">
        <f t="shared" si="142"/>
        <v>2.2113067068184398</v>
      </c>
      <c r="K117" s="257">
        <f t="shared" si="142"/>
        <v>2.683521427687246</v>
      </c>
      <c r="L117" s="257">
        <f t="shared" si="142"/>
        <v>2.448086064400397</v>
      </c>
      <c r="M117" s="257">
        <f t="shared" si="142"/>
        <v>2.1632116713404477</v>
      </c>
      <c r="N117" s="257">
        <f t="shared" si="142"/>
        <v>2.190148562147434</v>
      </c>
      <c r="O117" s="257">
        <f t="shared" si="142"/>
        <v>1.8790424769951315</v>
      </c>
      <c r="P117" s="257">
        <f t="shared" si="142"/>
        <v>1.551215935359649</v>
      </c>
      <c r="Q117" s="257">
        <f t="shared" si="142"/>
        <v>3.0425357807318725</v>
      </c>
      <c r="R117" s="257">
        <f t="shared" si="142"/>
        <v>3.0042168062860846</v>
      </c>
      <c r="S117" s="257">
        <f t="shared" si="142"/>
        <v>2.8070251837255267</v>
      </c>
      <c r="T117" s="257">
        <f t="shared" si="142"/>
        <v>2.559122883032596</v>
      </c>
      <c r="U117" s="257">
        <f t="shared" si="142"/>
        <v>2.9669433797655826</v>
      </c>
      <c r="V117" s="257">
        <f t="shared" si="142"/>
        <v>2.770973778800345</v>
      </c>
      <c r="W117" s="257">
        <f t="shared" si="142"/>
        <v>2.524511523362488</v>
      </c>
      <c r="X117" s="257">
        <f t="shared" si="142"/>
        <v>2.577744546229961</v>
      </c>
      <c r="Y117" s="257">
        <f t="shared" si="142"/>
        <v>2.338787755086072</v>
      </c>
      <c r="Z117" s="257">
        <f t="shared" si="142"/>
        <v>2.1402989754498662</v>
      </c>
      <c r="AA117" s="257">
        <f t="shared" si="142"/>
        <v>2.9307460984161886</v>
      </c>
      <c r="AB117" s="257">
        <f t="shared" si="142"/>
        <v>2.7349223738751616</v>
      </c>
      <c r="AC117" s="257">
        <f t="shared" si="142"/>
        <v>2.4902433522276977</v>
      </c>
      <c r="AD117" s="257">
        <f t="shared" si="142"/>
        <v>2.5427519213041063</v>
      </c>
      <c r="AE117" s="257">
        <f t="shared" si="142"/>
        <v>2.3053442449776607</v>
      </c>
      <c r="AF117" s="257">
        <f t="shared" si="142"/>
        <v>2.1061495691301193</v>
      </c>
      <c r="AG117" s="257">
        <f t="shared" si="142"/>
        <v>2.3556950561299126</v>
      </c>
      <c r="AH117" s="257">
        <f t="shared" si="142"/>
        <v>2.122719997101923</v>
      </c>
      <c r="AI117" s="257">
        <f t="shared" si="142"/>
        <v>1.9186167005218726</v>
      </c>
      <c r="AJ117" s="257">
        <f t="shared" si="142"/>
        <v>1.6880374289425488</v>
      </c>
      <c r="AK117" s="257">
        <f t="shared" si="142"/>
        <v>2.014946612882435</v>
      </c>
      <c r="AL117" s="257">
        <f t="shared" si="142"/>
        <v>2.520708092437486</v>
      </c>
      <c r="AM117" s="257">
        <f t="shared" si="142"/>
        <v>2.478921367347992</v>
      </c>
      <c r="AN117" s="257">
        <f t="shared" si="142"/>
        <v>2.2502803506099687</v>
      </c>
      <c r="AO117" s="257">
        <f t="shared" si="142"/>
        <v>1.986546289348822</v>
      </c>
      <c r="AP117" s="257">
        <f t="shared" si="142"/>
        <v>2.517310285796704</v>
      </c>
      <c r="AQ117" s="257">
        <f t="shared" si="142"/>
        <v>2.4837513248182064</v>
      </c>
      <c r="AR117" s="257">
        <f t="shared" si="142"/>
        <v>2.3003814631850146</v>
      </c>
      <c r="AS117" s="257">
        <f t="shared" si="142"/>
        <v>2.101207477293941</v>
      </c>
      <c r="AT117" s="257">
        <f t="shared" si="142"/>
        <v>2.45019236383971</v>
      </c>
      <c r="AU117" s="257">
        <f t="shared" si="142"/>
        <v>2.266822502206518</v>
      </c>
      <c r="AV117" s="257">
        <f t="shared" si="142"/>
        <v>2.067648516315443</v>
      </c>
      <c r="AW117" s="257">
        <f t="shared" si="142"/>
        <v>2.0835678142768668</v>
      </c>
      <c r="AX117" s="257">
        <f t="shared" si="142"/>
        <v>1.878922453038116</v>
      </c>
      <c r="AY117" s="257">
        <f t="shared" si="142"/>
        <v>1.6390462853166907</v>
      </c>
      <c r="AZ117" s="257">
        <f t="shared" si="142"/>
        <v>2.83264481989144</v>
      </c>
      <c r="BA117" s="257">
        <f t="shared" si="142"/>
        <v>2.8019065593575787</v>
      </c>
      <c r="BB117" s="257">
        <f t="shared" si="142"/>
        <v>2.637578680864022</v>
      </c>
      <c r="BC117" s="257">
        <f t="shared" si="142"/>
        <v>2.4362160721334996</v>
      </c>
      <c r="BD117" s="257">
        <f t="shared" si="142"/>
        <v>2.7711682988237176</v>
      </c>
      <c r="BE117" s="257">
        <f t="shared" si="142"/>
        <v>2.6080168906881136</v>
      </c>
      <c r="BF117" s="257">
        <f t="shared" si="142"/>
        <v>2.4073649667539474</v>
      </c>
      <c r="BG117" s="257">
        <f t="shared" si="142"/>
        <v>2.4492717793742025</v>
      </c>
      <c r="BH117" s="257">
        <f t="shared" si="142"/>
        <v>2.2499798957151036</v>
      </c>
      <c r="BI117" s="257">
        <f t="shared" si="142"/>
        <v>2.080049541020924</v>
      </c>
      <c r="BJ117" s="257">
        <f t="shared" si="142"/>
        <v>2.741161175747815</v>
      </c>
      <c r="BK117" s="257">
        <f t="shared" si="142"/>
        <v>2.578646440110698</v>
      </c>
      <c r="BL117" s="257">
        <f t="shared" si="142"/>
        <v>2.3785138613743935</v>
      </c>
      <c r="BM117" s="257">
        <f t="shared" si="142"/>
        <v>2.4204206739946486</v>
      </c>
      <c r="BN117" s="257">
        <f t="shared" si="142"/>
        <v>2.22112879033555</v>
      </c>
      <c r="BO117" s="257">
        <f>AVERAGE(BO9,BO11,BO13,BO15,BO17,BO19,BO21,BO23,BO25,BO27,BO29,BO31,BO33,BO35,BO37,BO39,BO41,BO43)</f>
        <v>2.0511984356413704</v>
      </c>
      <c r="BP117" s="257">
        <f>AVERAGE(BP9,BP11,BP13,BP15,BP17,BP19,BP21,BP23,BP25,BP27,BP29,BP31,BP33,BP35,BP37,BP39,BP41,BP43)</f>
        <v>2.2630356029558065</v>
      </c>
      <c r="BQ117" s="257">
        <f>AVERAGE(BQ9,BQ11,BQ13,BQ15,BQ17,BQ19,BQ21,BQ23,BQ25,BQ27,BQ29,BQ31,BQ33,BQ35,BQ37,BQ39,BQ41,BQ43)</f>
        <v>2.0638415910599237</v>
      </c>
      <c r="BR117" s="257">
        <f>AVERAGE(BR9,BR11,BR13,BR15,BR17,BR19,BR21,BR23,BR25,BR27,BR29,BR31,BR33,BR35,BR37,BR39,BR41,BR43)</f>
        <v>1.893862300484136</v>
      </c>
      <c r="BS117" s="257">
        <f>AVERAGE(BS9,BS11,BS13,BS15,BS17,BS19,BS21,BS23,BS25,BS27,BS29,BS31,BS33,BS35,BS37,BS39,BS41,BS43)</f>
        <v>1.7238830099083478</v>
      </c>
      <c r="BT117" s="1"/>
    </row>
    <row r="118" spans="1:72" s="2" customFormat="1" ht="25.5" customHeight="1" thickBot="1">
      <c r="A118" s="216" t="s">
        <v>7</v>
      </c>
      <c r="B118" s="257">
        <f>AVERAGE(B45,B47,B49,B51,B53,B55,B57,B59,B61,B63,B65,B67,B69,B71,B73,B75,B77,B79,B81,B83,B85,B87,B89,B91,B93,B95,B97,B99)</f>
        <v>1.4901957943232917</v>
      </c>
      <c r="C118" s="257">
        <f aca="true" t="shared" si="143" ref="C118:BN118">AVERAGE(C45,C47,C49,C51,C53,C55,C57,C59,C61,C63,C65,C67,C69,C71,C73,C75,C77,C79,C81,C83,C85,C87,C89,C91,C93,C95,C97,C99)</f>
        <v>2.0596767931983075</v>
      </c>
      <c r="D118" s="257">
        <f t="shared" si="143"/>
        <v>1.984405663851281</v>
      </c>
      <c r="E118" s="257">
        <f t="shared" si="143"/>
        <v>1.6223721169799903</v>
      </c>
      <c r="F118" s="257">
        <f t="shared" si="143"/>
        <v>1.423087780621708</v>
      </c>
      <c r="G118" s="257">
        <f t="shared" si="143"/>
        <v>2.3992559067016086</v>
      </c>
      <c r="H118" s="257">
        <f t="shared" si="143"/>
        <v>2.3472537956519326</v>
      </c>
      <c r="I118" s="257">
        <f t="shared" si="143"/>
        <v>2.044456760383978</v>
      </c>
      <c r="J118" s="257">
        <f t="shared" si="143"/>
        <v>1.85099035251276</v>
      </c>
      <c r="K118" s="257">
        <f t="shared" si="143"/>
        <v>2.2882174103612227</v>
      </c>
      <c r="L118" s="257">
        <f t="shared" si="143"/>
        <v>1.983857679727713</v>
      </c>
      <c r="M118" s="257">
        <f t="shared" si="143"/>
        <v>1.7882933060864108</v>
      </c>
      <c r="N118" s="257">
        <f t="shared" si="143"/>
        <v>1.6991793462680131</v>
      </c>
      <c r="O118" s="257">
        <f t="shared" si="143"/>
        <v>1.5019432652672478</v>
      </c>
      <c r="P118" s="257">
        <f t="shared" si="143"/>
        <v>1.305712404879848</v>
      </c>
      <c r="Q118" s="257">
        <f t="shared" si="143"/>
        <v>2.5598474526536092</v>
      </c>
      <c r="R118" s="257">
        <f t="shared" si="143"/>
        <v>2.519618017698286</v>
      </c>
      <c r="S118" s="257">
        <f t="shared" si="143"/>
        <v>2.3135549238190807</v>
      </c>
      <c r="T118" s="257">
        <f t="shared" si="143"/>
        <v>2.1695645657142517</v>
      </c>
      <c r="U118" s="257">
        <f t="shared" si="143"/>
        <v>2.479886277131275</v>
      </c>
      <c r="V118" s="257">
        <f t="shared" si="143"/>
        <v>2.273248700036255</v>
      </c>
      <c r="W118" s="257">
        <f t="shared" si="143"/>
        <v>2.129258341931425</v>
      </c>
      <c r="X118" s="257">
        <f t="shared" si="143"/>
        <v>2.069556501628504</v>
      </c>
      <c r="Y118" s="257">
        <f t="shared" si="143"/>
        <v>1.9247133851526066</v>
      </c>
      <c r="Z118" s="257">
        <f t="shared" si="143"/>
        <v>1.8081050015144151</v>
      </c>
      <c r="AA118" s="257">
        <f t="shared" si="143"/>
        <v>2.440154536564262</v>
      </c>
      <c r="AB118" s="257">
        <f t="shared" si="143"/>
        <v>2.233382932196779</v>
      </c>
      <c r="AC118" s="257">
        <f t="shared" si="143"/>
        <v>2.0889521181485993</v>
      </c>
      <c r="AD118" s="257">
        <f t="shared" si="143"/>
        <v>2.0292502778456774</v>
      </c>
      <c r="AE118" s="257">
        <f t="shared" si="143"/>
        <v>1.882494163944849</v>
      </c>
      <c r="AF118" s="257">
        <f t="shared" si="143"/>
        <v>1.7593287017583112</v>
      </c>
      <c r="AG118" s="257">
        <f t="shared" si="143"/>
        <v>1.8105432670288983</v>
      </c>
      <c r="AH118" s="257">
        <f t="shared" si="143"/>
        <v>1.6459959200400067</v>
      </c>
      <c r="AI118" s="257">
        <f t="shared" si="143"/>
        <v>1.507282661939264</v>
      </c>
      <c r="AJ118" s="257">
        <f t="shared" si="143"/>
        <v>1.3784679646781477</v>
      </c>
      <c r="AK118" s="257">
        <f t="shared" si="143"/>
        <v>1.8041066137521027</v>
      </c>
      <c r="AL118" s="257">
        <f t="shared" si="143"/>
        <v>2.2361978010227053</v>
      </c>
      <c r="AM118" s="257">
        <f t="shared" si="143"/>
        <v>2.185735400110016</v>
      </c>
      <c r="AN118" s="257">
        <f t="shared" si="143"/>
        <v>1.9151394618395046</v>
      </c>
      <c r="AO118" s="257">
        <f t="shared" si="143"/>
        <v>1.7429146116457326</v>
      </c>
      <c r="AP118" s="257">
        <f t="shared" si="143"/>
        <v>2.230283367210056</v>
      </c>
      <c r="AQ118" s="257">
        <f t="shared" si="143"/>
        <v>2.189838001674751</v>
      </c>
      <c r="AR118" s="257">
        <f t="shared" si="143"/>
        <v>1.985442634207907</v>
      </c>
      <c r="AS118" s="257">
        <f t="shared" si="143"/>
        <v>1.8748622654156486</v>
      </c>
      <c r="AT118" s="257">
        <f t="shared" si="143"/>
        <v>2.1493926361394444</v>
      </c>
      <c r="AU118" s="257">
        <f t="shared" si="143"/>
        <v>1.945050410297265</v>
      </c>
      <c r="AV118" s="257">
        <f t="shared" si="143"/>
        <v>1.8316579007999667</v>
      </c>
      <c r="AW118" s="257">
        <f t="shared" si="143"/>
        <v>1.7362072805028979</v>
      </c>
      <c r="AX118" s="257">
        <f t="shared" si="143"/>
        <v>1.585623176054892</v>
      </c>
      <c r="AY118" s="257">
        <f t="shared" si="143"/>
        <v>1.428433214460166</v>
      </c>
      <c r="AZ118" s="257">
        <f t="shared" si="143"/>
        <v>2.4443729434443533</v>
      </c>
      <c r="BA118" s="257">
        <f t="shared" si="143"/>
        <v>2.4096695601929787</v>
      </c>
      <c r="BB118" s="257">
        <f t="shared" si="143"/>
        <v>2.234415747169162</v>
      </c>
      <c r="BC118" s="257">
        <f t="shared" si="143"/>
        <v>2.1109558998292597</v>
      </c>
      <c r="BD118" s="257">
        <f t="shared" si="143"/>
        <v>2.375088671729433</v>
      </c>
      <c r="BE118" s="257">
        <f t="shared" si="143"/>
        <v>2.199712363917788</v>
      </c>
      <c r="BF118" s="257">
        <f t="shared" si="143"/>
        <v>2.0762525165778856</v>
      </c>
      <c r="BG118" s="257">
        <f t="shared" si="143"/>
        <v>2.024458550893971</v>
      </c>
      <c r="BH118" s="257">
        <f t="shared" si="143"/>
        <v>1.900998703554068</v>
      </c>
      <c r="BI118" s="257">
        <f t="shared" si="143"/>
        <v>1.8069003851790844</v>
      </c>
      <c r="BJ118" s="257">
        <f t="shared" si="143"/>
        <v>2.3408727501015334</v>
      </c>
      <c r="BK118" s="257">
        <f t="shared" si="143"/>
        <v>2.1650089806664146</v>
      </c>
      <c r="BL118" s="257">
        <f t="shared" si="143"/>
        <v>2.041549133326512</v>
      </c>
      <c r="BM118" s="257">
        <f t="shared" si="143"/>
        <v>1.9897551676425966</v>
      </c>
      <c r="BN118" s="257">
        <f t="shared" si="143"/>
        <v>1.8662953203026942</v>
      </c>
      <c r="BO118" s="257">
        <f>AVERAGE(BO45,BO47,BO49,BO51,BO53,BO55,BO57,BO59,BO61,BO63,BO65,BO67,BO69,BO71,BO73,BO75,BO77,BO79,BO81,BO83,BO85,BO87,BO89,BO91,BO93,BO95,BO97,BO99)</f>
        <v>1.7721970019277111</v>
      </c>
      <c r="BP118" s="257">
        <f>AVERAGE(BP45,BP47,BP49,BP51,BP53,BP55,BP57,BP59,BP61,BP63,BP65,BP67,BP69,BP71,BP73,BP75,BP77,BP79,BP81,BP83,BP85,BP87,BP89,BP91,BP93,BP95,BP97,BP99)</f>
        <v>1.8145223271394681</v>
      </c>
      <c r="BQ118" s="257">
        <f>AVERAGE(BQ45,BQ47,BQ49,BQ51,BQ53,BQ55,BQ57,BQ59,BQ61,BQ63,BQ65,BQ67,BQ69,BQ71,BQ73,BQ75,BQ77,BQ79,BQ81,BQ83,BQ85,BQ87,BQ89,BQ91,BQ93,BQ95,BQ97,BQ99)</f>
        <v>1.6963685275339404</v>
      </c>
      <c r="BR118" s="257">
        <f>AVERAGE(BR45,BR47,BR49,BR51,BR53,BR55,BR57,BR59,BR61,BR63,BR65,BR67,BR69,BR71,BR73,BR75,BR77,BR79,BR81,BR83,BR85,BR87,BR89,BR91,BR93,BR95,BR97,BR99)</f>
        <v>1.5995667735930543</v>
      </c>
      <c r="BS118" s="257">
        <f>AVERAGE(BS45,BS47,BS49,BS51,BS53,BS55,BS57,BS59,BS61,BS63,BS65,BS67,BS69,BS71,BS73,BS75,BS77,BS79,BS81,BS83,BS85,BS87,BS89,BS91,BS93,BS95,BS97,BS99)</f>
        <v>1.4915893853882525</v>
      </c>
      <c r="BT118" s="1"/>
    </row>
    <row r="119" spans="1:71" s="27" customFormat="1" ht="24.75" customHeight="1" thickBot="1">
      <c r="A119" s="216" t="s">
        <v>11</v>
      </c>
      <c r="B119" s="257">
        <f>MAX(B9,B11,B13,B15,B17,B19,B21,B23,B25,B27,B29,B31,B33,B35,B37,B39,B41,B43)</f>
        <v>2.201811216273544</v>
      </c>
      <c r="C119" s="257">
        <f aca="true" t="shared" si="144" ref="C119:BN119">MAX(C9,C11,C13,C15,C17,C19,C21,C23,C25,C27,C29,C31,C33,C35,C37,C39,C41,C43)</f>
        <v>3.051258138462281</v>
      </c>
      <c r="D119" s="257">
        <f t="shared" si="144"/>
        <v>2.9981737616751105</v>
      </c>
      <c r="E119" s="257">
        <f t="shared" si="144"/>
        <v>2.670233147101966</v>
      </c>
      <c r="F119" s="257">
        <f t="shared" si="144"/>
        <v>2.2405062319346962</v>
      </c>
      <c r="G119" s="257">
        <f t="shared" si="144"/>
        <v>3.43923032299941</v>
      </c>
      <c r="H119" s="257">
        <f t="shared" si="144"/>
        <v>3.3933229393437374</v>
      </c>
      <c r="I119" s="257">
        <f t="shared" si="144"/>
        <v>3.1104585059657346</v>
      </c>
      <c r="J119" s="257">
        <f t="shared" si="144"/>
        <v>2.7553524245615493</v>
      </c>
      <c r="K119" s="257">
        <f t="shared" si="144"/>
        <v>3.347415555688063</v>
      </c>
      <c r="L119" s="257">
        <f t="shared" si="144"/>
        <v>3.0645511223100605</v>
      </c>
      <c r="M119" s="257">
        <f t="shared" si="144"/>
        <v>2.7094450409058766</v>
      </c>
      <c r="N119" s="257">
        <f t="shared" si="144"/>
        <v>2.7816866889320577</v>
      </c>
      <c r="O119" s="257">
        <f t="shared" si="144"/>
        <v>2.426580607527874</v>
      </c>
      <c r="P119" s="257">
        <f t="shared" si="144"/>
        <v>2.004633735323419</v>
      </c>
      <c r="Q119" s="257">
        <f t="shared" si="144"/>
        <v>3.927717545205903</v>
      </c>
      <c r="R119" s="257">
        <f t="shared" si="144"/>
        <v>3.8835569472433518</v>
      </c>
      <c r="S119" s="257">
        <f t="shared" si="144"/>
        <v>3.612151022498174</v>
      </c>
      <c r="T119" s="257">
        <f t="shared" si="144"/>
        <v>3.231850391529499</v>
      </c>
      <c r="U119" s="257">
        <f t="shared" si="144"/>
        <v>3.839396349280799</v>
      </c>
      <c r="V119" s="257">
        <f t="shared" si="144"/>
        <v>3.5679904245356235</v>
      </c>
      <c r="W119" s="257">
        <f t="shared" si="144"/>
        <v>3.1876897935669466</v>
      </c>
      <c r="X119" s="257">
        <f t="shared" si="144"/>
        <v>3.296584499790446</v>
      </c>
      <c r="Y119" s="257">
        <f t="shared" si="144"/>
        <v>2.9241429105354357</v>
      </c>
      <c r="Z119" s="257">
        <f t="shared" si="144"/>
        <v>2.6421915955160356</v>
      </c>
      <c r="AA119" s="257">
        <f t="shared" si="144"/>
        <v>3.7952357513182466</v>
      </c>
      <c r="AB119" s="257">
        <f t="shared" si="144"/>
        <v>3.52382982657307</v>
      </c>
      <c r="AC119" s="257">
        <f t="shared" si="144"/>
        <v>3.143529195604394</v>
      </c>
      <c r="AD119" s="257">
        <f t="shared" si="144"/>
        <v>3.2524239018278926</v>
      </c>
      <c r="AE119" s="257">
        <f t="shared" si="144"/>
        <v>2.887404261810288</v>
      </c>
      <c r="AF119" s="257">
        <f t="shared" si="144"/>
        <v>2.605452946790887</v>
      </c>
      <c r="AG119" s="257">
        <f t="shared" si="144"/>
        <v>2.9810179770827165</v>
      </c>
      <c r="AH119" s="257">
        <f t="shared" si="144"/>
        <v>2.6616127781987546</v>
      </c>
      <c r="AI119" s="257">
        <f t="shared" si="144"/>
        <v>2.3796614631793536</v>
      </c>
      <c r="AJ119" s="257">
        <f t="shared" si="144"/>
        <v>2.0977101481599534</v>
      </c>
      <c r="AK119" s="257">
        <f t="shared" si="144"/>
        <v>2.3667157708799444</v>
      </c>
      <c r="AL119" s="257">
        <f t="shared" si="144"/>
        <v>3.0476482088382473</v>
      </c>
      <c r="AM119" s="257">
        <f t="shared" si="144"/>
        <v>3.0016957390113235</v>
      </c>
      <c r="AN119" s="257">
        <f t="shared" si="144"/>
        <v>2.7185535012090982</v>
      </c>
      <c r="AO119" s="257">
        <f t="shared" si="144"/>
        <v>2.36309866602451</v>
      </c>
      <c r="AP119" s="257">
        <f t="shared" si="144"/>
        <v>3.0658599283933445</v>
      </c>
      <c r="AQ119" s="257">
        <f t="shared" si="144"/>
        <v>3.0289944535979867</v>
      </c>
      <c r="AR119" s="257">
        <f t="shared" si="144"/>
        <v>2.802423511635455</v>
      </c>
      <c r="AS119" s="257">
        <f t="shared" si="144"/>
        <v>2.519498868023003</v>
      </c>
      <c r="AT119" s="257">
        <f t="shared" si="144"/>
        <v>2.992128978802628</v>
      </c>
      <c r="AU119" s="257">
        <f t="shared" si="144"/>
        <v>2.7655580368400967</v>
      </c>
      <c r="AV119" s="257">
        <f t="shared" si="144"/>
        <v>2.482633393227645</v>
      </c>
      <c r="AW119" s="257">
        <f t="shared" si="144"/>
        <v>2.5389870948775664</v>
      </c>
      <c r="AX119" s="257">
        <f t="shared" si="144"/>
        <v>2.2560624512651137</v>
      </c>
      <c r="AY119" s="257">
        <f t="shared" si="144"/>
        <v>1.9731378076526622</v>
      </c>
      <c r="AZ119" s="257">
        <f t="shared" si="144"/>
        <v>3.557934587771837</v>
      </c>
      <c r="BA119" s="257">
        <f t="shared" si="144"/>
        <v>3.5198774169270233</v>
      </c>
      <c r="BB119" s="257">
        <f t="shared" si="144"/>
        <v>3.2865691554069802</v>
      </c>
      <c r="BC119" s="257">
        <f t="shared" si="144"/>
        <v>2.9881829768891137</v>
      </c>
      <c r="BD119" s="257">
        <f t="shared" si="144"/>
        <v>3.481820246082209</v>
      </c>
      <c r="BE119" s="257">
        <f t="shared" si="144"/>
        <v>3.248511984562167</v>
      </c>
      <c r="BF119" s="257">
        <f t="shared" si="144"/>
        <v>2.9565219692114955</v>
      </c>
      <c r="BG119" s="257">
        <f t="shared" si="144"/>
        <v>3.0328865210096096</v>
      </c>
      <c r="BH119" s="257">
        <f t="shared" si="144"/>
        <v>2.7624251802158297</v>
      </c>
      <c r="BI119" s="257">
        <f t="shared" si="144"/>
        <v>2.5213253683869685</v>
      </c>
      <c r="BJ119" s="257">
        <f t="shared" si="144"/>
        <v>3.4437630752373956</v>
      </c>
      <c r="BK119" s="257">
        <f t="shared" si="144"/>
        <v>3.210454813717354</v>
      </c>
      <c r="BL119" s="257">
        <f t="shared" si="144"/>
        <v>2.924860961533878</v>
      </c>
      <c r="BM119" s="257">
        <f t="shared" si="144"/>
        <v>3.001225513331991</v>
      </c>
      <c r="BN119" s="257">
        <f t="shared" si="144"/>
        <v>2.7307641725382115</v>
      </c>
      <c r="BO119" s="257">
        <f>MAX(BO9,BO11,BO13,BO15,BO17,BO19,BO21,BO23,BO25,BO27,BO29,BO31,BO33,BO35,BO37,BO39,BO41,BO43)</f>
        <v>2.4896643607093507</v>
      </c>
      <c r="BP119" s="257">
        <f>MAX(BP9,BP11,BP13,BP15,BP17,BP19,BP21,BP23,BP25,BP27,BP29,BP31,BP33,BP35,BP37,BP39,BP41,BP43)</f>
        <v>2.807128724336325</v>
      </c>
      <c r="BQ119" s="257">
        <f>MAX(BQ9,BQ11,BQ13,BQ15,BQ17,BQ19,BQ21,BQ23,BQ25,BQ27,BQ29,BQ31,BQ33,BQ35,BQ37,BQ39,BQ41,BQ43)</f>
        <v>2.536667383542546</v>
      </c>
      <c r="BR119" s="257">
        <f>MAX(BR9,BR11,BR13,BR15,BR17,BR19,BR21,BR23,BR25,BR27,BR29,BR31,BR33,BR35,BR37,BR39,BR41,BR43)</f>
        <v>2.295567571713685</v>
      </c>
      <c r="BS119" s="257">
        <f>MAX(BS9,BS11,BS13,BS15,BS17,BS19,BS21,BS23,BS25,BS27,BS29,BS31,BS33,BS35,BS37,BS39,BS41,BS43)</f>
        <v>2.0544677598848238</v>
      </c>
    </row>
    <row r="120" spans="1:71" s="31" customFormat="1" ht="17.25" customHeight="1" thickBot="1">
      <c r="A120" s="216" t="s">
        <v>12</v>
      </c>
      <c r="B120" s="257">
        <f>MAX(B45,B47,B49,B51,B53,B55,B57,B59,B61,B63,B65,B67,B69,B71,B73,B75,B77,B79,B81,B83,B85,B87,B89,B91,B93,B95,B97,B99)</f>
        <v>1.7215196424895334</v>
      </c>
      <c r="C120" s="257">
        <f aca="true" t="shared" si="145" ref="C120:BN120">MAX(C45,C47,C49,C51,C53,C55,C57,C59,C61,C63,C65,C67,C69,C71,C73,C75,C77,C79,C81,C83,C85,C87,C89,C91,C93,C95,C97,C99)</f>
        <v>2.595222818294218</v>
      </c>
      <c r="D120" s="257">
        <f t="shared" si="145"/>
        <v>2.713930439467504</v>
      </c>
      <c r="E120" s="257">
        <f t="shared" si="145"/>
        <v>2.02348718361022</v>
      </c>
      <c r="F120" s="257">
        <f t="shared" si="145"/>
        <v>1.7606306386313602</v>
      </c>
      <c r="G120" s="257">
        <f t="shared" si="145"/>
        <v>2.9844891455390905</v>
      </c>
      <c r="H120" s="257">
        <f t="shared" si="145"/>
        <v>3.085548658213337</v>
      </c>
      <c r="I120" s="257">
        <f t="shared" si="145"/>
        <v>2.548797869564373</v>
      </c>
      <c r="J120" s="257">
        <f t="shared" si="145"/>
        <v>2.3650318333830724</v>
      </c>
      <c r="K120" s="257">
        <f t="shared" si="145"/>
        <v>3.1866081708875815</v>
      </c>
      <c r="L120" s="257">
        <f t="shared" si="145"/>
        <v>2.6498573822386176</v>
      </c>
      <c r="M120" s="257">
        <f t="shared" si="145"/>
        <v>2.466091346057317</v>
      </c>
      <c r="N120" s="257">
        <f t="shared" si="145"/>
        <v>2.0684614771532326</v>
      </c>
      <c r="O120" s="257">
        <f t="shared" si="145"/>
        <v>1.8033465429158786</v>
      </c>
      <c r="P120" s="257">
        <f t="shared" si="145"/>
        <v>1.5568034745532142</v>
      </c>
      <c r="Q120" s="257">
        <f t="shared" si="145"/>
        <v>3.2623274488075835</v>
      </c>
      <c r="R120" s="257">
        <f t="shared" si="145"/>
        <v>3.3580363525622547</v>
      </c>
      <c r="S120" s="257">
        <f t="shared" si="145"/>
        <v>2.864845613342639</v>
      </c>
      <c r="T120" s="257">
        <f t="shared" si="145"/>
        <v>2.6841209554312027</v>
      </c>
      <c r="U120" s="257">
        <f t="shared" si="145"/>
        <v>3.4537452563169246</v>
      </c>
      <c r="V120" s="257">
        <f t="shared" si="145"/>
        <v>2.944468987054508</v>
      </c>
      <c r="W120" s="257">
        <f t="shared" si="145"/>
        <v>2.763744329143072</v>
      </c>
      <c r="X120" s="257">
        <f t="shared" si="145"/>
        <v>2.517663321035593</v>
      </c>
      <c r="Y120" s="257">
        <f t="shared" si="145"/>
        <v>2.336938663124156</v>
      </c>
      <c r="Z120" s="257">
        <f t="shared" si="145"/>
        <v>2.190647248730286</v>
      </c>
      <c r="AA120" s="257">
        <f t="shared" si="145"/>
        <v>3.5494541600715936</v>
      </c>
      <c r="AB120" s="257">
        <f t="shared" si="145"/>
        <v>3.036425127180172</v>
      </c>
      <c r="AC120" s="257">
        <f t="shared" si="145"/>
        <v>2.8433677028549402</v>
      </c>
      <c r="AD120" s="257">
        <f t="shared" si="145"/>
        <v>2.597286694747461</v>
      </c>
      <c r="AE120" s="257">
        <f t="shared" si="145"/>
        <v>2.4165620368360257</v>
      </c>
      <c r="AF120" s="257">
        <f t="shared" si="145"/>
        <v>2.2702706224421547</v>
      </c>
      <c r="AG120" s="257">
        <f t="shared" si="145"/>
        <v>2.2067156473807326</v>
      </c>
      <c r="AH120" s="257">
        <f t="shared" si="145"/>
        <v>1.9897563708171104</v>
      </c>
      <c r="AI120" s="257">
        <f t="shared" si="145"/>
        <v>1.8434649564232393</v>
      </c>
      <c r="AJ120" s="257">
        <f t="shared" si="145"/>
        <v>1.6656054463111254</v>
      </c>
      <c r="AK120" s="257">
        <f t="shared" si="145"/>
        <v>1.993463807308633</v>
      </c>
      <c r="AL120" s="257">
        <f t="shared" si="145"/>
        <v>2.642122140171004</v>
      </c>
      <c r="AM120" s="257">
        <f t="shared" si="145"/>
        <v>2.7432809045588553</v>
      </c>
      <c r="AN120" s="257">
        <f t="shared" si="145"/>
        <v>2.2060029667663565</v>
      </c>
      <c r="AO120" s="257">
        <f t="shared" si="145"/>
        <v>2.0220564518402977</v>
      </c>
      <c r="AP120" s="257">
        <f t="shared" si="145"/>
        <v>2.692670446073991</v>
      </c>
      <c r="AQ120" s="257">
        <f t="shared" si="145"/>
        <v>2.7725686888933274</v>
      </c>
      <c r="AR120" s="257">
        <f t="shared" si="145"/>
        <v>2.3442896402857065</v>
      </c>
      <c r="AS120" s="257">
        <f t="shared" si="145"/>
        <v>2.1974932109869125</v>
      </c>
      <c r="AT120" s="257">
        <f t="shared" si="145"/>
        <v>2.8524669317126645</v>
      </c>
      <c r="AU120" s="257">
        <f t="shared" si="145"/>
        <v>2.4241878831050436</v>
      </c>
      <c r="AV120" s="257">
        <f t="shared" si="145"/>
        <v>2.277391453806249</v>
      </c>
      <c r="AW120" s="257">
        <f t="shared" si="145"/>
        <v>1.9997361718397597</v>
      </c>
      <c r="AX120" s="257">
        <f t="shared" si="145"/>
        <v>1.8491124051986274</v>
      </c>
      <c r="AY120" s="257">
        <f t="shared" si="145"/>
        <v>1.6703708717462438</v>
      </c>
      <c r="AZ120" s="257">
        <f t="shared" si="145"/>
        <v>3.00226978651439</v>
      </c>
      <c r="BA120" s="257">
        <f t="shared" si="145"/>
        <v>3.0698319675279597</v>
      </c>
      <c r="BB120" s="257">
        <f t="shared" si="145"/>
        <v>2.704329889328115</v>
      </c>
      <c r="BC120" s="257">
        <f t="shared" si="145"/>
        <v>2.5495474864506487</v>
      </c>
      <c r="BD120" s="257">
        <f t="shared" si="145"/>
        <v>3.1408240026006937</v>
      </c>
      <c r="BE120" s="257">
        <f t="shared" si="145"/>
        <v>2.7718920703416843</v>
      </c>
      <c r="BF120" s="257">
        <f t="shared" si="145"/>
        <v>2.6171096674642182</v>
      </c>
      <c r="BG120" s="257">
        <f t="shared" si="145"/>
        <v>2.4063899921418397</v>
      </c>
      <c r="BH120" s="257">
        <f t="shared" si="145"/>
        <v>2.2516075892643728</v>
      </c>
      <c r="BI120" s="257">
        <f t="shared" si="145"/>
        <v>2.1261867153518255</v>
      </c>
      <c r="BJ120" s="257">
        <f t="shared" si="145"/>
        <v>3.2220351090715487</v>
      </c>
      <c r="BK120" s="257">
        <f t="shared" si="145"/>
        <v>2.8394542513552543</v>
      </c>
      <c r="BL120" s="257">
        <f t="shared" si="145"/>
        <v>2.6846718484777865</v>
      </c>
      <c r="BM120" s="257">
        <f t="shared" si="145"/>
        <v>2.4739521731554093</v>
      </c>
      <c r="BN120" s="257">
        <f t="shared" si="145"/>
        <v>2.319169770277942</v>
      </c>
      <c r="BO120" s="257">
        <f>MAX(BO45,BO47,BO49,BO51,BO53,BO55,BO57,BO59,BO61,BO63,BO65,BO67,BO69,BO71,BO73,BO75,BO77,BO79,BO81,BO83,BO85,BO87,BO89,BO91,BO93,BO95,BO97,BO99)</f>
        <v>2.1937488963653946</v>
      </c>
      <c r="BP120" s="257">
        <f>MAX(BP45,BP47,BP49,BP51,BP53,BP55,BP57,BP59,BP61,BP63,BP65,BP67,BP69,BP71,BP73,BP75,BP77,BP79,BP81,BP83,BP85,BP87,BP89,BP91,BP93,BP95,BP97,BP99)</f>
        <v>2.139347672308283</v>
      </c>
      <c r="BQ120" s="257">
        <f>MAX(BQ45,BQ47,BQ49,BQ51,BQ53,BQ55,BQ57,BQ59,BQ61,BQ63,BQ65,BQ67,BQ69,BQ71,BQ73,BQ75,BQ77,BQ79,BQ81,BQ83,BQ85,BQ87,BQ89,BQ91,BQ93,BQ95,BQ97,BQ99)</f>
        <v>1.9536676920780978</v>
      </c>
      <c r="BR120" s="257">
        <f>MAX(BR45,BR47,BR49,BR51,BR53,BR55,BR57,BR59,BR61,BR63,BR65,BR67,BR69,BR71,BR73,BR75,BR77,BR79,BR81,BR83,BR85,BR87,BR89,BR91,BR93,BR95,BR97,BR99)</f>
        <v>1.8282468181655498</v>
      </c>
      <c r="BS120" s="257">
        <f>MAX(BS45,BS47,BS49,BS51,BS53,BS55,BS57,BS59,BS61,BS63,BS65,BS67,BS69,BS71,BS73,BS75,BS77,BS79,BS81,BS83,BS85,BS87,BS89,BS91,BS93,BS95,BS97,BS99)</f>
        <v>1.7028259442530027</v>
      </c>
    </row>
    <row r="121" spans="1:71" s="31" customFormat="1" ht="15" customHeight="1" thickBot="1">
      <c r="A121" s="216" t="s">
        <v>13</v>
      </c>
      <c r="B121" s="257">
        <f>MIN(B9,B11,B13,B15,B17,B19,B21,B23,B25,B27,B29,B31,B33,B35,B37,B39,B41,B43)</f>
        <v>1.544540769060338</v>
      </c>
      <c r="C121" s="257">
        <f aca="true" t="shared" si="146" ref="C121:BN121">MIN(C9,C11,C13,C15,C17,C19,C21,C23,C25,C27,C29,C31,C33,C35,C37,C39,C41,C43)</f>
        <v>2.0398165555147654</v>
      </c>
      <c r="D121" s="257">
        <f t="shared" si="146"/>
        <v>1.905860250235774</v>
      </c>
      <c r="E121" s="257">
        <f t="shared" si="146"/>
        <v>1.748486424279407</v>
      </c>
      <c r="F121" s="257">
        <f t="shared" si="146"/>
        <v>1.4424864555104921</v>
      </c>
      <c r="G121" s="257">
        <f t="shared" si="146"/>
        <v>2.2889904594532875</v>
      </c>
      <c r="H121" s="257">
        <f t="shared" si="146"/>
        <v>2.267626688057387</v>
      </c>
      <c r="I121" s="257">
        <f t="shared" si="146"/>
        <v>2.0241566921173137</v>
      </c>
      <c r="J121" s="257">
        <f t="shared" si="146"/>
        <v>1.825477861226141</v>
      </c>
      <c r="K121" s="257">
        <f t="shared" si="146"/>
        <v>2.1515419201950414</v>
      </c>
      <c r="L121" s="257">
        <f t="shared" si="146"/>
        <v>1.9975261751981646</v>
      </c>
      <c r="M121" s="257">
        <f t="shared" si="146"/>
        <v>1.7187537180813912</v>
      </c>
      <c r="N121" s="257">
        <f t="shared" si="146"/>
        <v>1.7966940771716298</v>
      </c>
      <c r="O121" s="257">
        <f t="shared" si="146"/>
        <v>1.60102933326067</v>
      </c>
      <c r="P121" s="257">
        <f t="shared" si="146"/>
        <v>1.3196403376191328</v>
      </c>
      <c r="Q121" s="257">
        <f t="shared" si="146"/>
        <v>2.4536832050441673</v>
      </c>
      <c r="R121" s="257">
        <f t="shared" si="146"/>
        <v>2.43794805872634</v>
      </c>
      <c r="S121" s="257">
        <f t="shared" si="146"/>
        <v>2.2904904480218478</v>
      </c>
      <c r="T121" s="257">
        <f t="shared" si="146"/>
        <v>2.146915077160823</v>
      </c>
      <c r="U121" s="257">
        <f t="shared" si="146"/>
        <v>2.3719402018948395</v>
      </c>
      <c r="V121" s="257">
        <f t="shared" si="146"/>
        <v>2.274755301704021</v>
      </c>
      <c r="W121" s="257">
        <f t="shared" si="146"/>
        <v>2.07807234255692</v>
      </c>
      <c r="X121" s="257">
        <f t="shared" si="146"/>
        <v>2.127297690999529</v>
      </c>
      <c r="Y121" s="257">
        <f t="shared" si="146"/>
        <v>1.9837223201385028</v>
      </c>
      <c r="Z121" s="257">
        <f t="shared" si="146"/>
        <v>1.8186377267365665</v>
      </c>
      <c r="AA121" s="257">
        <f t="shared" si="146"/>
        <v>2.300891019501561</v>
      </c>
      <c r="AB121" s="257">
        <f t="shared" si="146"/>
        <v>2.2590201553861933</v>
      </c>
      <c r="AC121" s="257">
        <f t="shared" si="146"/>
        <v>2.007023160163642</v>
      </c>
      <c r="AD121" s="257">
        <f t="shared" si="146"/>
        <v>2.1115625446817012</v>
      </c>
      <c r="AE121" s="257">
        <f t="shared" si="146"/>
        <v>1.9679871738206764</v>
      </c>
      <c r="AF121" s="257">
        <f t="shared" si="146"/>
        <v>1.7348824125392601</v>
      </c>
      <c r="AG121" s="257">
        <f t="shared" si="146"/>
        <v>1.9641049339772094</v>
      </c>
      <c r="AH121" s="257">
        <f t="shared" si="146"/>
        <v>1.8225955577272377</v>
      </c>
      <c r="AI121" s="257">
        <f t="shared" si="146"/>
        <v>1.657686891565538</v>
      </c>
      <c r="AJ121" s="257">
        <f t="shared" si="146"/>
        <v>1.3881181643962477</v>
      </c>
      <c r="AK121" s="257">
        <f t="shared" si="146"/>
        <v>1.657689223593775</v>
      </c>
      <c r="AL121" s="257">
        <f t="shared" si="146"/>
        <v>2.2199915637344305</v>
      </c>
      <c r="AM121" s="257">
        <f t="shared" si="146"/>
        <v>2.1306614095682765</v>
      </c>
      <c r="AN121" s="257">
        <f t="shared" si="146"/>
        <v>2.0233814565160393</v>
      </c>
      <c r="AO121" s="257">
        <f t="shared" si="146"/>
        <v>1.6571592183008585</v>
      </c>
      <c r="AP121" s="257">
        <f t="shared" si="146"/>
        <v>2.1402035985910985</v>
      </c>
      <c r="AQ121" s="257">
        <f t="shared" si="146"/>
        <v>2.1228051912884016</v>
      </c>
      <c r="AR121" s="257">
        <f t="shared" si="146"/>
        <v>1.9764474812717086</v>
      </c>
      <c r="AS121" s="257">
        <f t="shared" si="146"/>
        <v>1.8624749771283562</v>
      </c>
      <c r="AT121" s="257">
        <f t="shared" si="146"/>
        <v>2.0515107388890885</v>
      </c>
      <c r="AU121" s="257">
        <f t="shared" si="146"/>
        <v>1.960658015406459</v>
      </c>
      <c r="AV121" s="257">
        <f t="shared" si="146"/>
        <v>1.7911805247290433</v>
      </c>
      <c r="AW121" s="257">
        <f t="shared" si="146"/>
        <v>1.8147644906160396</v>
      </c>
      <c r="AX121" s="257">
        <f t="shared" si="146"/>
        <v>1.672972179835043</v>
      </c>
      <c r="AY121" s="257">
        <f t="shared" si="146"/>
        <v>1.366028174945036</v>
      </c>
      <c r="AZ121" s="257">
        <f t="shared" si="146"/>
        <v>2.355703493882471</v>
      </c>
      <c r="BA121" s="257">
        <f t="shared" si="146"/>
        <v>2.3419525376268364</v>
      </c>
      <c r="BB121" s="257">
        <f t="shared" si="146"/>
        <v>2.2146525752004185</v>
      </c>
      <c r="BC121" s="257">
        <f t="shared" si="146"/>
        <v>2.0915475121207514</v>
      </c>
      <c r="BD121" s="257">
        <f t="shared" si="146"/>
        <v>2.285306696902305</v>
      </c>
      <c r="BE121" s="257">
        <f t="shared" si="146"/>
        <v>2.2009016189447834</v>
      </c>
      <c r="BF121" s="257">
        <f t="shared" si="146"/>
        <v>2.032484548282247</v>
      </c>
      <c r="BG121" s="257">
        <f t="shared" si="146"/>
        <v>2.073601656518365</v>
      </c>
      <c r="BH121" s="257">
        <f t="shared" si="146"/>
        <v>1.9504965934386984</v>
      </c>
      <c r="BI121" s="257">
        <f t="shared" si="146"/>
        <v>1.8090239286271066</v>
      </c>
      <c r="BJ121" s="257">
        <f t="shared" si="146"/>
        <v>2.2243890066943655</v>
      </c>
      <c r="BK121" s="257">
        <f t="shared" si="146"/>
        <v>2.1871506626891493</v>
      </c>
      <c r="BL121" s="257">
        <f t="shared" si="146"/>
        <v>1.9715668580743075</v>
      </c>
      <c r="BM121" s="257">
        <f t="shared" si="146"/>
        <v>2.05985070026273</v>
      </c>
      <c r="BN121" s="257">
        <f t="shared" si="146"/>
        <v>1.9367456371830638</v>
      </c>
      <c r="BO121" s="257">
        <f>MIN(BO9,BO11,BO13,BO15,BO17,BO19,BO21,BO23,BO25,BO27,BO29,BO31,BO33,BO35,BO37,BO39,BO41,BO43)</f>
        <v>1.7481062384191683</v>
      </c>
      <c r="BP121" s="257">
        <f>MIN(BP9,BP11,BP13,BP15,BP17,BP19,BP21,BP23,BP25,BP27,BP29,BP31,BP33,BP35,BP37,BP39,BP41,BP43)</f>
        <v>1.9325507378363123</v>
      </c>
      <c r="BQ121" s="257">
        <f>MIN(BQ9,BQ11,BQ13,BQ15,BQ17,BQ19,BQ21,BQ23,BQ25,BQ27,BQ29,BQ31,BQ33,BQ35,BQ37,BQ39,BQ41,BQ43)</f>
        <v>1.8112073664945412</v>
      </c>
      <c r="BR121" s="257">
        <f>MIN(BR9,BR11,BR13,BR15,BR17,BR19,BR21,BR23,BR25,BR27,BR29,BR31,BR33,BR35,BR37,BR39,BR41,BR43)</f>
        <v>1.6986943552879639</v>
      </c>
      <c r="BS121" s="257">
        <f>MIN(BS9,BS11,BS13,BS15,BS17,BS19,BS21,BS23,BS25,BS27,BS29,BS31,BS33,BS35,BS37,BS39,BS41,BS43)</f>
        <v>1.5246456187640274</v>
      </c>
    </row>
    <row r="122" spans="1:71" s="31" customFormat="1" ht="15.75" customHeight="1" thickBot="1">
      <c r="A122" s="216" t="s">
        <v>14</v>
      </c>
      <c r="B122" s="257">
        <f>MIN(B45,B47,B49,B51,B53,B55,B57,B59,B61,B63,B65,B67,B69,B71,B73,B75,B77,B79,B81,B83,B85,B87,B89,B91,B93,B95,B97,B99)</f>
        <v>1.4274268528160032</v>
      </c>
      <c r="C122" s="257">
        <f aca="true" t="shared" si="147" ref="C122:BN122">MIN(C45,C47,C49,C51,C53,C55,C57,C59,C61,C63,C65,C67,C69,C71,C73,C75,C77,C79,C81,C83,C85,C87,C89,C91,C93,C95,C97,C99)</f>
        <v>1.8513247128868022</v>
      </c>
      <c r="D122" s="257">
        <f t="shared" si="147"/>
        <v>1.745573025812881</v>
      </c>
      <c r="E122" s="257">
        <f t="shared" si="147"/>
        <v>1.472213111044703</v>
      </c>
      <c r="F122" s="257">
        <f t="shared" si="147"/>
        <v>1.3450615520896427</v>
      </c>
      <c r="G122" s="257">
        <f t="shared" si="147"/>
        <v>2.141303078138933</v>
      </c>
      <c r="H122" s="257">
        <f t="shared" si="147"/>
        <v>2.086531197380317</v>
      </c>
      <c r="I122" s="257">
        <f t="shared" si="147"/>
        <v>1.8081535626231078</v>
      </c>
      <c r="J122" s="257">
        <f t="shared" si="147"/>
        <v>1.6791493897820113</v>
      </c>
      <c r="K122" s="257">
        <f t="shared" si="147"/>
        <v>1.9405445857511852</v>
      </c>
      <c r="L122" s="257">
        <f t="shared" si="147"/>
        <v>1.7596778541775409</v>
      </c>
      <c r="M122" s="257">
        <f t="shared" si="147"/>
        <v>1.6029798713799492</v>
      </c>
      <c r="N122" s="257">
        <f t="shared" si="147"/>
        <v>1.501296252430667</v>
      </c>
      <c r="O122" s="257">
        <f t="shared" si="147"/>
        <v>1.3749062196315267</v>
      </c>
      <c r="P122" s="257">
        <f t="shared" si="147"/>
        <v>1.247825488694493</v>
      </c>
      <c r="Q122" s="257">
        <f t="shared" si="147"/>
        <v>2.2915370613199526</v>
      </c>
      <c r="R122" s="257">
        <f t="shared" si="147"/>
        <v>2.261494902320577</v>
      </c>
      <c r="S122" s="257">
        <f t="shared" si="147"/>
        <v>2.071116253571439</v>
      </c>
      <c r="T122" s="257">
        <f t="shared" si="147"/>
        <v>1.9742771241368053</v>
      </c>
      <c r="U122" s="257">
        <f t="shared" si="147"/>
        <v>2.225729938248582</v>
      </c>
      <c r="V122" s="257">
        <f t="shared" si="147"/>
        <v>2.0353512894994448</v>
      </c>
      <c r="W122" s="257">
        <f t="shared" si="147"/>
        <v>1.9423273634465568</v>
      </c>
      <c r="X122" s="257">
        <f t="shared" si="147"/>
        <v>1.8449726407503075</v>
      </c>
      <c r="Y122" s="257">
        <f t="shared" si="147"/>
        <v>1.7408738706471312</v>
      </c>
      <c r="Z122" s="257">
        <f t="shared" si="147"/>
        <v>1.6577411244240674</v>
      </c>
      <c r="AA122" s="257">
        <f t="shared" si="147"/>
        <v>2.0988060783554445</v>
      </c>
      <c r="AB122" s="257">
        <f t="shared" si="147"/>
        <v>1.9933633088093248</v>
      </c>
      <c r="AC122" s="257">
        <f t="shared" si="147"/>
        <v>1.8498527282781105</v>
      </c>
      <c r="AD122" s="257">
        <f t="shared" si="147"/>
        <v>1.8092076766783118</v>
      </c>
      <c r="AE122" s="257">
        <f t="shared" si="147"/>
        <v>1.6917280193241817</v>
      </c>
      <c r="AF122" s="257">
        <f t="shared" si="147"/>
        <v>1.5806277382624845</v>
      </c>
      <c r="AG122" s="257">
        <f t="shared" si="147"/>
        <v>1.5538443936189694</v>
      </c>
      <c r="AH122" s="257">
        <f t="shared" si="147"/>
        <v>1.47117427056066</v>
      </c>
      <c r="AI122" s="257">
        <f t="shared" si="147"/>
        <v>1.404687750358497</v>
      </c>
      <c r="AJ122" s="257">
        <f t="shared" si="147"/>
        <v>1.3312204893535406</v>
      </c>
      <c r="AK122" s="257">
        <f t="shared" si="147"/>
        <v>1.7468042841514149</v>
      </c>
      <c r="AL122" s="257">
        <f t="shared" si="147"/>
        <v>2.094145919311774</v>
      </c>
      <c r="AM122" s="257">
        <f t="shared" si="147"/>
        <v>2.0237655786138786</v>
      </c>
      <c r="AN122" s="257">
        <f t="shared" si="147"/>
        <v>1.7813376528289837</v>
      </c>
      <c r="AO122" s="257">
        <f t="shared" si="147"/>
        <v>1.6760100063040362</v>
      </c>
      <c r="AP122" s="257">
        <f t="shared" si="147"/>
        <v>2.046408437902187</v>
      </c>
      <c r="AQ122" s="257">
        <f t="shared" si="147"/>
        <v>2.01434838293784</v>
      </c>
      <c r="AR122" s="257">
        <f t="shared" si="147"/>
        <v>1.8233125250449147</v>
      </c>
      <c r="AS122" s="257">
        <f t="shared" si="147"/>
        <v>1.7532166075706679</v>
      </c>
      <c r="AT122" s="257">
        <f t="shared" si="147"/>
        <v>1.921536652815741</v>
      </c>
      <c r="AU122" s="257">
        <f t="shared" si="147"/>
        <v>1.7889120616654863</v>
      </c>
      <c r="AV122" s="257">
        <f t="shared" si="147"/>
        <v>1.6758124725590275</v>
      </c>
      <c r="AW122" s="257">
        <f t="shared" si="147"/>
        <v>1.5819952436741993</v>
      </c>
      <c r="AX122" s="257">
        <f t="shared" si="147"/>
        <v>1.4807154002647553</v>
      </c>
      <c r="AY122" s="257">
        <f t="shared" si="147"/>
        <v>1.3787469122374654</v>
      </c>
      <c r="AZ122" s="257">
        <f t="shared" si="147"/>
        <v>2.2174400539866674</v>
      </c>
      <c r="BA122" s="257">
        <f t="shared" si="147"/>
        <v>2.1914893824461092</v>
      </c>
      <c r="BB122" s="257">
        <f t="shared" si="147"/>
        <v>2.0275902741649197</v>
      </c>
      <c r="BC122" s="257">
        <f t="shared" si="147"/>
        <v>1.9443376143493372</v>
      </c>
      <c r="BD122" s="257">
        <f t="shared" si="147"/>
        <v>2.160658824791582</v>
      </c>
      <c r="BE122" s="257">
        <f t="shared" si="147"/>
        <v>1.996759716510392</v>
      </c>
      <c r="BF122" s="257">
        <f t="shared" si="147"/>
        <v>1.9167603141041234</v>
      </c>
      <c r="BG122" s="257">
        <f t="shared" si="147"/>
        <v>1.8328606082292023</v>
      </c>
      <c r="BH122" s="257">
        <f t="shared" si="147"/>
        <v>1.752861205822933</v>
      </c>
      <c r="BI122" s="257">
        <f t="shared" si="147"/>
        <v>1.700596703676926</v>
      </c>
      <c r="BJ122" s="257">
        <f t="shared" si="147"/>
        <v>2.0519619121806723</v>
      </c>
      <c r="BK122" s="257">
        <f t="shared" si="147"/>
        <v>1.9604890782471862</v>
      </c>
      <c r="BL122" s="257">
        <f t="shared" si="147"/>
        <v>1.8374395679938194</v>
      </c>
      <c r="BM122" s="257">
        <f t="shared" si="147"/>
        <v>1.8020300505746745</v>
      </c>
      <c r="BN122" s="257">
        <f t="shared" si="147"/>
        <v>1.7220306481684051</v>
      </c>
      <c r="BO122" s="257">
        <f>MIN(BO45,BO47,BO49,BO51,BO53,BO55,BO57,BO59,BO61,BO63,BO65,BO67,BO69,BO71,BO73,BO75,BO77,BO79,BO81,BO83,BO85,BO87,BO89,BO91,BO93,BO95,BO97,BO99)</f>
        <v>1.6522787527718859</v>
      </c>
      <c r="BP122" s="257">
        <f>MIN(BP45,BP47,BP49,BP51,BP53,BP55,BP57,BP59,BP61,BP63,BP65,BP67,BP69,BP71,BP73,BP75,BP77,BP79,BP81,BP83,BP85,BP87,BP89,BP91,BP93,BP95,BP97,BP99)</f>
        <v>1.6381309422934844</v>
      </c>
      <c r="BQ122" s="257">
        <f>MIN(BQ45,BQ47,BQ49,BQ51,BQ53,BQ55,BQ57,BQ59,BQ61,BQ63,BQ65,BQ67,BQ69,BQ71,BQ73,BQ75,BQ77,BQ79,BQ81,BQ83,BQ85,BQ87,BQ89,BQ91,BQ93,BQ95,BQ97,BQ99)</f>
        <v>1.5754548419765175</v>
      </c>
      <c r="BR122" s="257">
        <f>MIN(BR45,BR47,BR49,BR51,BR53,BR55,BR57,BR59,BR61,BR63,BR65,BR67,BR69,BR71,BR73,BR75,BR77,BR79,BR81,BR83,BR85,BR87,BR89,BR91,BR93,BR95,BR97,BR99)</f>
        <v>1.5150374052161308</v>
      </c>
      <c r="BS122" s="257">
        <f>MIN(BS45,BS47,BS49,BS51,BS53,BS55,BS57,BS59,BS61,BS63,BS65,BS67,BS69,BS71,BS73,BS75,BS77,BS79,BS81,BS83,BS85,BS87,BS89,BS91,BS93,BS95,BS97,BS99)</f>
        <v>1.4326830914145863</v>
      </c>
    </row>
    <row r="123" spans="1:71" s="42" customFormat="1" ht="12.75" customHeight="1" thickBot="1">
      <c r="A123" s="225"/>
      <c r="B123" s="129" t="s">
        <v>52</v>
      </c>
      <c r="C123" s="123"/>
      <c r="D123" s="119"/>
      <c r="E123" s="119"/>
      <c r="F123" s="119"/>
      <c r="G123" s="123"/>
      <c r="H123" s="121"/>
      <c r="I123" s="119"/>
      <c r="J123" s="119"/>
      <c r="K123" s="119"/>
      <c r="L123" s="122"/>
      <c r="M123" s="119"/>
      <c r="N123" s="119"/>
      <c r="O123" s="119"/>
      <c r="P123" s="119"/>
      <c r="Q123" s="123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22"/>
      <c r="AE123" s="122"/>
      <c r="AF123" s="122"/>
      <c r="AG123" s="119"/>
      <c r="AH123" s="119"/>
      <c r="AI123" s="119"/>
      <c r="AJ123" s="119"/>
      <c r="AK123" s="124"/>
      <c r="AL123" s="119"/>
      <c r="AM123" s="119"/>
      <c r="AN123" s="119"/>
      <c r="AO123" s="119"/>
      <c r="AP123" s="123"/>
      <c r="AQ123" s="119"/>
      <c r="AR123" s="119"/>
      <c r="AS123" s="119"/>
      <c r="AT123" s="119"/>
      <c r="AU123" s="122"/>
      <c r="AV123" s="119"/>
      <c r="AW123" s="119"/>
      <c r="AX123" s="119"/>
      <c r="AY123" s="119"/>
      <c r="AZ123" s="123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22"/>
      <c r="BN123" s="122"/>
      <c r="BO123" s="122"/>
      <c r="BP123" s="119"/>
      <c r="BQ123" s="119"/>
      <c r="BR123" s="119"/>
      <c r="BS123" s="120"/>
    </row>
    <row r="124" spans="1:71" s="3" customFormat="1" ht="14.25">
      <c r="A124" s="226"/>
      <c r="B124" s="90" t="s">
        <v>56</v>
      </c>
      <c r="C124" s="91"/>
      <c r="D124" s="88"/>
      <c r="E124" s="89"/>
      <c r="F124" s="140"/>
      <c r="G124" s="91"/>
      <c r="H124" s="88"/>
      <c r="I124" s="88"/>
      <c r="J124" s="88"/>
      <c r="K124" s="88"/>
      <c r="L124" s="188"/>
      <c r="M124" s="88"/>
      <c r="N124" s="88"/>
      <c r="O124" s="88"/>
      <c r="P124" s="89"/>
      <c r="Q124" s="90"/>
      <c r="R124" s="87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140"/>
      <c r="AK124" s="86"/>
      <c r="AL124" s="87"/>
      <c r="AM124" s="88"/>
      <c r="AN124" s="88"/>
      <c r="AO124" s="140"/>
      <c r="AP124" s="90"/>
      <c r="AQ124" s="87"/>
      <c r="AR124" s="88"/>
      <c r="AS124" s="88"/>
      <c r="AT124" s="88"/>
      <c r="AU124" s="188"/>
      <c r="AV124" s="88"/>
      <c r="AW124" s="88"/>
      <c r="AX124" s="88"/>
      <c r="AY124" s="140"/>
      <c r="AZ124" s="91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145"/>
    </row>
    <row r="125" spans="1:71" s="4" customFormat="1" ht="14.25">
      <c r="A125" s="227"/>
      <c r="B125" s="96"/>
      <c r="C125" s="97"/>
      <c r="D125" s="94"/>
      <c r="E125" s="95"/>
      <c r="F125" s="143"/>
      <c r="G125" s="97"/>
      <c r="H125" s="94"/>
      <c r="I125" s="94"/>
      <c r="J125" s="94"/>
      <c r="K125" s="94"/>
      <c r="L125" s="189"/>
      <c r="M125" s="94"/>
      <c r="N125" s="94"/>
      <c r="O125" s="94"/>
      <c r="P125" s="95"/>
      <c r="Q125" s="96"/>
      <c r="R125" s="93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143"/>
      <c r="AK125" s="92"/>
      <c r="AL125" s="93"/>
      <c r="AM125" s="94"/>
      <c r="AN125" s="94"/>
      <c r="AO125" s="143"/>
      <c r="AP125" s="96"/>
      <c r="AQ125" s="93"/>
      <c r="AR125" s="94"/>
      <c r="AS125" s="94"/>
      <c r="AT125" s="94"/>
      <c r="AU125" s="189"/>
      <c r="AV125" s="94"/>
      <c r="AW125" s="94"/>
      <c r="AX125" s="94"/>
      <c r="AY125" s="143"/>
      <c r="AZ125" s="97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146"/>
    </row>
    <row r="126" spans="1:71" s="4" customFormat="1" ht="14.25">
      <c r="A126" s="227"/>
      <c r="B126" s="96"/>
      <c r="C126" s="97"/>
      <c r="D126" s="94"/>
      <c r="E126" s="95"/>
      <c r="F126" s="143"/>
      <c r="G126" s="97"/>
      <c r="H126" s="94"/>
      <c r="I126" s="94"/>
      <c r="J126" s="94"/>
      <c r="K126" s="94"/>
      <c r="L126" s="189"/>
      <c r="M126" s="94"/>
      <c r="N126" s="94"/>
      <c r="O126" s="94"/>
      <c r="P126" s="95"/>
      <c r="Q126" s="96"/>
      <c r="R126" s="93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143"/>
      <c r="AK126" s="92"/>
      <c r="AL126" s="93"/>
      <c r="AM126" s="94"/>
      <c r="AN126" s="94"/>
      <c r="AO126" s="143"/>
      <c r="AP126" s="96"/>
      <c r="AQ126" s="93"/>
      <c r="AR126" s="94"/>
      <c r="AS126" s="94"/>
      <c r="AT126" s="94"/>
      <c r="AU126" s="189"/>
      <c r="AV126" s="94"/>
      <c r="AW126" s="94"/>
      <c r="AX126" s="94"/>
      <c r="AY126" s="143"/>
      <c r="AZ126" s="97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146"/>
    </row>
    <row r="127" spans="1:71" s="4" customFormat="1" ht="14.25">
      <c r="A127" s="227"/>
      <c r="B127" s="96"/>
      <c r="C127" s="97"/>
      <c r="D127" s="94"/>
      <c r="E127" s="95"/>
      <c r="F127" s="143"/>
      <c r="G127" s="97"/>
      <c r="H127" s="94"/>
      <c r="I127" s="94"/>
      <c r="J127" s="94"/>
      <c r="K127" s="94"/>
      <c r="L127" s="189"/>
      <c r="M127" s="94"/>
      <c r="N127" s="94"/>
      <c r="O127" s="94"/>
      <c r="P127" s="95"/>
      <c r="Q127" s="96"/>
      <c r="R127" s="93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143"/>
      <c r="AK127" s="92"/>
      <c r="AL127" s="93"/>
      <c r="AM127" s="94"/>
      <c r="AN127" s="94"/>
      <c r="AO127" s="143"/>
      <c r="AP127" s="96"/>
      <c r="AQ127" s="93"/>
      <c r="AR127" s="94"/>
      <c r="AS127" s="94"/>
      <c r="AT127" s="94"/>
      <c r="AU127" s="189"/>
      <c r="AV127" s="94"/>
      <c r="AW127" s="94"/>
      <c r="AX127" s="94"/>
      <c r="AY127" s="143"/>
      <c r="AZ127" s="97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146"/>
    </row>
    <row r="128" spans="1:71" s="4" customFormat="1" ht="14.25">
      <c r="A128" s="227"/>
      <c r="B128" s="96"/>
      <c r="C128" s="97"/>
      <c r="D128" s="94"/>
      <c r="E128" s="95"/>
      <c r="F128" s="143"/>
      <c r="G128" s="97"/>
      <c r="H128" s="94"/>
      <c r="I128" s="94"/>
      <c r="J128" s="94"/>
      <c r="K128" s="94"/>
      <c r="L128" s="189"/>
      <c r="M128" s="94"/>
      <c r="N128" s="94"/>
      <c r="O128" s="94"/>
      <c r="P128" s="95"/>
      <c r="Q128" s="96"/>
      <c r="R128" s="93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143"/>
      <c r="AK128" s="92"/>
      <c r="AL128" s="93"/>
      <c r="AM128" s="94"/>
      <c r="AN128" s="94"/>
      <c r="AO128" s="143"/>
      <c r="AP128" s="96"/>
      <c r="AQ128" s="93"/>
      <c r="AR128" s="94"/>
      <c r="AS128" s="94"/>
      <c r="AT128" s="94"/>
      <c r="AU128" s="189"/>
      <c r="AV128" s="94"/>
      <c r="AW128" s="94"/>
      <c r="AX128" s="94"/>
      <c r="AY128" s="143"/>
      <c r="AZ128" s="97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146"/>
    </row>
    <row r="129" spans="1:71" s="4" customFormat="1" ht="14.25">
      <c r="A129" s="227"/>
      <c r="B129" s="96"/>
      <c r="C129" s="97"/>
      <c r="D129" s="94"/>
      <c r="E129" s="95"/>
      <c r="F129" s="143"/>
      <c r="G129" s="97"/>
      <c r="H129" s="94"/>
      <c r="I129" s="94"/>
      <c r="J129" s="94"/>
      <c r="K129" s="94"/>
      <c r="L129" s="189"/>
      <c r="M129" s="94"/>
      <c r="N129" s="94"/>
      <c r="O129" s="94"/>
      <c r="P129" s="95"/>
      <c r="Q129" s="96"/>
      <c r="R129" s="93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143"/>
      <c r="AK129" s="92"/>
      <c r="AL129" s="93"/>
      <c r="AM129" s="94"/>
      <c r="AN129" s="94"/>
      <c r="AO129" s="143"/>
      <c r="AP129" s="96"/>
      <c r="AQ129" s="93"/>
      <c r="AR129" s="94"/>
      <c r="AS129" s="94"/>
      <c r="AT129" s="94"/>
      <c r="AU129" s="189"/>
      <c r="AV129" s="94"/>
      <c r="AW129" s="94"/>
      <c r="AX129" s="94"/>
      <c r="AY129" s="143"/>
      <c r="AZ129" s="97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146"/>
    </row>
    <row r="130" spans="1:71" s="4" customFormat="1" ht="14.25">
      <c r="A130" s="227"/>
      <c r="B130" s="96"/>
      <c r="C130" s="97"/>
      <c r="D130" s="94"/>
      <c r="E130" s="95"/>
      <c r="F130" s="143"/>
      <c r="G130" s="97"/>
      <c r="H130" s="94"/>
      <c r="I130" s="94"/>
      <c r="J130" s="94"/>
      <c r="K130" s="94"/>
      <c r="L130" s="189"/>
      <c r="M130" s="94"/>
      <c r="N130" s="94"/>
      <c r="O130" s="94"/>
      <c r="P130" s="95"/>
      <c r="Q130" s="96"/>
      <c r="R130" s="93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143"/>
      <c r="AK130" s="92"/>
      <c r="AL130" s="93"/>
      <c r="AM130" s="94"/>
      <c r="AN130" s="94"/>
      <c r="AO130" s="143"/>
      <c r="AP130" s="96"/>
      <c r="AQ130" s="93"/>
      <c r="AR130" s="94"/>
      <c r="AS130" s="94"/>
      <c r="AT130" s="94"/>
      <c r="AU130" s="189"/>
      <c r="AV130" s="94"/>
      <c r="AW130" s="94"/>
      <c r="AX130" s="94"/>
      <c r="AY130" s="143"/>
      <c r="AZ130" s="97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146"/>
    </row>
    <row r="131" spans="1:71" s="4" customFormat="1" ht="14.25">
      <c r="A131" s="228"/>
      <c r="B131" s="102"/>
      <c r="C131" s="103"/>
      <c r="D131" s="100"/>
      <c r="E131" s="101"/>
      <c r="F131" s="144"/>
      <c r="G131" s="103"/>
      <c r="H131" s="100"/>
      <c r="I131" s="100"/>
      <c r="J131" s="100"/>
      <c r="K131" s="100"/>
      <c r="L131" s="190"/>
      <c r="M131" s="100"/>
      <c r="N131" s="100"/>
      <c r="O131" s="100"/>
      <c r="P131" s="101"/>
      <c r="Q131" s="102"/>
      <c r="R131" s="99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44"/>
      <c r="AK131" s="98"/>
      <c r="AL131" s="99"/>
      <c r="AM131" s="100"/>
      <c r="AN131" s="100"/>
      <c r="AO131" s="144"/>
      <c r="AP131" s="102"/>
      <c r="AQ131" s="99"/>
      <c r="AR131" s="100"/>
      <c r="AS131" s="100"/>
      <c r="AT131" s="100"/>
      <c r="AU131" s="190"/>
      <c r="AV131" s="100"/>
      <c r="AW131" s="100"/>
      <c r="AX131" s="100"/>
      <c r="AY131" s="144"/>
      <c r="AZ131" s="103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47"/>
    </row>
    <row r="132" spans="1:71" s="4" customFormat="1" ht="14.25">
      <c r="A132" s="229"/>
      <c r="B132" s="102"/>
      <c r="C132" s="103"/>
      <c r="D132" s="100"/>
      <c r="E132" s="101"/>
      <c r="F132" s="144"/>
      <c r="G132" s="103"/>
      <c r="H132" s="100"/>
      <c r="I132" s="100"/>
      <c r="J132" s="100"/>
      <c r="K132" s="100"/>
      <c r="L132" s="190"/>
      <c r="M132" s="100"/>
      <c r="N132" s="100"/>
      <c r="O132" s="100"/>
      <c r="P132" s="101"/>
      <c r="Q132" s="102"/>
      <c r="R132" s="99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44"/>
      <c r="AK132" s="98"/>
      <c r="AL132" s="99"/>
      <c r="AM132" s="100"/>
      <c r="AN132" s="100"/>
      <c r="AO132" s="144"/>
      <c r="AP132" s="102"/>
      <c r="AQ132" s="99"/>
      <c r="AR132" s="100"/>
      <c r="AS132" s="100"/>
      <c r="AT132" s="100"/>
      <c r="AU132" s="190"/>
      <c r="AV132" s="100"/>
      <c r="AW132" s="100"/>
      <c r="AX132" s="100"/>
      <c r="AY132" s="144"/>
      <c r="AZ132" s="103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47"/>
    </row>
    <row r="133" spans="1:71" s="5" customFormat="1" ht="14.25">
      <c r="A133" s="230"/>
      <c r="B133" s="263"/>
      <c r="C133" s="108"/>
      <c r="D133" s="105"/>
      <c r="E133" s="106"/>
      <c r="F133" s="141"/>
      <c r="G133" s="142"/>
      <c r="H133" s="105"/>
      <c r="I133" s="105"/>
      <c r="J133" s="105"/>
      <c r="K133" s="105"/>
      <c r="L133" s="191"/>
      <c r="M133" s="105"/>
      <c r="N133" s="105"/>
      <c r="O133" s="105"/>
      <c r="P133" s="106"/>
      <c r="Q133" s="107"/>
      <c r="R133" s="104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41"/>
      <c r="AK133" s="290"/>
      <c r="AL133" s="104"/>
      <c r="AM133" s="105"/>
      <c r="AN133" s="105"/>
      <c r="AO133" s="141"/>
      <c r="AP133" s="107"/>
      <c r="AQ133" s="104"/>
      <c r="AR133" s="105"/>
      <c r="AS133" s="105"/>
      <c r="AT133" s="105"/>
      <c r="AU133" s="191"/>
      <c r="AV133" s="105"/>
      <c r="AW133" s="105"/>
      <c r="AX133" s="105"/>
      <c r="AY133" s="141"/>
      <c r="AZ133" s="108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299"/>
    </row>
    <row r="134" spans="1:71" s="155" customFormat="1" ht="30" customHeight="1">
      <c r="A134" s="254"/>
      <c r="B134" s="264"/>
      <c r="C134" s="135"/>
      <c r="D134" s="138"/>
      <c r="E134" s="138"/>
      <c r="F134" s="139"/>
      <c r="G134" s="135"/>
      <c r="H134" s="138"/>
      <c r="I134" s="138"/>
      <c r="J134" s="138"/>
      <c r="K134" s="138"/>
      <c r="L134" s="192"/>
      <c r="M134" s="138"/>
      <c r="N134" s="138"/>
      <c r="O134" s="138"/>
      <c r="P134" s="139"/>
      <c r="Q134" s="135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9"/>
      <c r="AK134" s="133"/>
      <c r="AL134" s="283"/>
      <c r="AM134" s="138"/>
      <c r="AN134" s="138"/>
      <c r="AO134" s="139"/>
      <c r="AP134" s="135"/>
      <c r="AQ134" s="138"/>
      <c r="AR134" s="138"/>
      <c r="AS134" s="138"/>
      <c r="AT134" s="138"/>
      <c r="AU134" s="192"/>
      <c r="AV134" s="138"/>
      <c r="AW134" s="138"/>
      <c r="AX134" s="138"/>
      <c r="AY134" s="139"/>
      <c r="AZ134" s="135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300"/>
    </row>
    <row r="135" spans="1:71" s="159" customFormat="1" ht="15" customHeight="1">
      <c r="A135" s="255"/>
      <c r="B135" s="169"/>
      <c r="C135" s="156"/>
      <c r="D135" s="157"/>
      <c r="E135" s="158"/>
      <c r="F135" s="158"/>
      <c r="G135" s="156"/>
      <c r="H135" s="157"/>
      <c r="I135" s="157"/>
      <c r="J135" s="157"/>
      <c r="K135" s="167"/>
      <c r="L135" s="195"/>
      <c r="M135" s="167"/>
      <c r="N135" s="167"/>
      <c r="O135" s="167"/>
      <c r="P135" s="168"/>
      <c r="Q135" s="166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8"/>
      <c r="AK135" s="160"/>
      <c r="AL135" s="164"/>
      <c r="AM135" s="167"/>
      <c r="AN135" s="167"/>
      <c r="AO135" s="168"/>
      <c r="AP135" s="166"/>
      <c r="AQ135" s="167"/>
      <c r="AR135" s="167"/>
      <c r="AS135" s="167"/>
      <c r="AT135" s="167"/>
      <c r="AU135" s="195"/>
      <c r="AV135" s="167"/>
      <c r="AW135" s="167"/>
      <c r="AX135" s="167"/>
      <c r="AY135" s="168"/>
      <c r="AZ135" s="166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7"/>
      <c r="BQ135" s="167"/>
      <c r="BR135" s="167"/>
      <c r="BS135" s="165"/>
    </row>
    <row r="136" spans="1:71" ht="15">
      <c r="A136" s="256"/>
      <c r="B136" s="169"/>
      <c r="C136" s="169"/>
      <c r="D136" s="167"/>
      <c r="E136" s="167"/>
      <c r="F136" s="168"/>
      <c r="G136" s="166"/>
      <c r="H136" s="164"/>
      <c r="I136" s="164"/>
      <c r="J136" s="164"/>
      <c r="K136" s="164"/>
      <c r="L136" s="199"/>
      <c r="M136" s="164"/>
      <c r="N136" s="164"/>
      <c r="O136" s="164"/>
      <c r="P136" s="163"/>
      <c r="Q136" s="166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3"/>
      <c r="AK136" s="160"/>
      <c r="AL136" s="164"/>
      <c r="AM136" s="164"/>
      <c r="AN136" s="164"/>
      <c r="AO136" s="163"/>
      <c r="AP136" s="166"/>
      <c r="AQ136" s="164"/>
      <c r="AR136" s="164"/>
      <c r="AS136" s="164"/>
      <c r="AT136" s="164"/>
      <c r="AU136" s="199"/>
      <c r="AV136" s="164"/>
      <c r="AW136" s="164"/>
      <c r="AX136" s="164"/>
      <c r="AY136" s="163"/>
      <c r="AZ136" s="166"/>
      <c r="BA136" s="164"/>
      <c r="BB136" s="164"/>
      <c r="BC136" s="164"/>
      <c r="BD136" s="164"/>
      <c r="BE136" s="164"/>
      <c r="BF136" s="164"/>
      <c r="BG136" s="164"/>
      <c r="BH136" s="164"/>
      <c r="BI136" s="164"/>
      <c r="BJ136" s="164"/>
      <c r="BK136" s="164"/>
      <c r="BL136" s="164"/>
      <c r="BM136" s="164"/>
      <c r="BN136" s="164"/>
      <c r="BO136" s="164"/>
      <c r="BP136" s="164"/>
      <c r="BQ136" s="164"/>
      <c r="BR136" s="164"/>
      <c r="BS136" s="162"/>
    </row>
    <row r="137" spans="1:72" s="17" customFormat="1" ht="14.25" customHeight="1" thickBot="1">
      <c r="A137" s="231"/>
      <c r="B137" s="77"/>
      <c r="C137" s="266"/>
      <c r="E137" s="67"/>
      <c r="F137" s="67"/>
      <c r="G137" s="266"/>
      <c r="L137" s="200"/>
      <c r="P137" s="67"/>
      <c r="Q137" s="148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50"/>
      <c r="AK137" s="151"/>
      <c r="AL137" s="284"/>
      <c r="AM137" s="153"/>
      <c r="AN137" s="153"/>
      <c r="AO137" s="154"/>
      <c r="AP137" s="152"/>
      <c r="AQ137" s="153"/>
      <c r="AR137" s="153"/>
      <c r="AS137" s="153"/>
      <c r="AT137" s="153"/>
      <c r="AU137" s="211"/>
      <c r="AV137" s="153"/>
      <c r="AW137" s="153"/>
      <c r="AX137" s="153"/>
      <c r="AY137" s="154"/>
      <c r="AZ137" s="152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301"/>
      <c r="BT137" s="16"/>
    </row>
    <row r="138" spans="1:72" s="2" customFormat="1" ht="87.75" customHeight="1" thickBot="1">
      <c r="A138" s="221"/>
      <c r="B138" s="259"/>
      <c r="C138" s="259"/>
      <c r="D138" s="131"/>
      <c r="E138" s="131"/>
      <c r="F138" s="131"/>
      <c r="G138" s="259"/>
      <c r="H138" s="131"/>
      <c r="I138" s="1"/>
      <c r="J138" s="1"/>
      <c r="K138" s="1"/>
      <c r="L138" s="186"/>
      <c r="M138" s="1"/>
      <c r="N138" s="1"/>
      <c r="O138" s="1"/>
      <c r="P138" s="1"/>
      <c r="Q138" s="260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89"/>
      <c r="AL138" s="1"/>
      <c r="AM138" s="1"/>
      <c r="AN138" s="1"/>
      <c r="AO138" s="1"/>
      <c r="AP138" s="260"/>
      <c r="AQ138" s="1"/>
      <c r="AR138" s="1"/>
      <c r="AS138" s="1"/>
      <c r="AT138" s="1"/>
      <c r="AU138" s="186"/>
      <c r="AX138" s="1"/>
      <c r="AY138" s="1"/>
      <c r="AZ138" s="260"/>
      <c r="BA138" s="1"/>
      <c r="BB138" s="1"/>
      <c r="BC138" s="1"/>
      <c r="BD138" s="1"/>
      <c r="BG138" s="1"/>
      <c r="BH138" s="1"/>
      <c r="BI138" s="1"/>
      <c r="BJ138" s="1"/>
      <c r="BK138" s="1"/>
      <c r="BL138" s="1"/>
      <c r="BM138" s="1"/>
      <c r="BP138" s="1"/>
      <c r="BQ138" s="1"/>
      <c r="BR138" s="1"/>
      <c r="BS138" s="298"/>
      <c r="BT138" s="1"/>
    </row>
    <row r="139" spans="1:71" s="27" customFormat="1" ht="24.75" customHeight="1" thickBot="1">
      <c r="A139" s="224"/>
      <c r="B139" s="129"/>
      <c r="C139" s="129"/>
      <c r="D139" s="127"/>
      <c r="E139" s="127"/>
      <c r="F139" s="127"/>
      <c r="G139" s="129"/>
      <c r="H139" s="127"/>
      <c r="I139" s="127"/>
      <c r="J139" s="127"/>
      <c r="K139" s="127"/>
      <c r="L139" s="187"/>
      <c r="M139" s="127"/>
      <c r="N139" s="127"/>
      <c r="O139" s="127"/>
      <c r="P139" s="127"/>
      <c r="Q139" s="129"/>
      <c r="R139" s="126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5"/>
      <c r="AL139" s="282"/>
      <c r="AM139" s="127"/>
      <c r="AN139" s="127"/>
      <c r="AO139" s="127"/>
      <c r="AP139" s="130"/>
      <c r="AQ139" s="127"/>
      <c r="AR139" s="127"/>
      <c r="AS139" s="127"/>
      <c r="AT139" s="127"/>
      <c r="AU139" s="187"/>
      <c r="AV139" s="127"/>
      <c r="AW139" s="127"/>
      <c r="AX139" s="127"/>
      <c r="AY139" s="127"/>
      <c r="AZ139" s="129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  <c r="BL139" s="127"/>
      <c r="BM139" s="127"/>
      <c r="BN139" s="127"/>
      <c r="BO139" s="127"/>
      <c r="BP139" s="127"/>
      <c r="BQ139" s="127"/>
      <c r="BR139" s="127"/>
      <c r="BS139" s="128"/>
    </row>
    <row r="140" spans="1:71" s="31" customFormat="1" ht="12.75" customHeight="1">
      <c r="A140" s="220"/>
      <c r="B140" s="111"/>
      <c r="C140" s="114"/>
      <c r="D140" s="110"/>
      <c r="E140" s="110"/>
      <c r="F140" s="110"/>
      <c r="G140" s="114"/>
      <c r="H140" s="110"/>
      <c r="I140" s="110"/>
      <c r="J140" s="110"/>
      <c r="K140" s="110"/>
      <c r="L140" s="110"/>
      <c r="M140" s="110"/>
      <c r="N140" s="110"/>
      <c r="O140" s="110"/>
      <c r="P140" s="110"/>
      <c r="Q140" s="111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0"/>
      <c r="AE140" s="110"/>
      <c r="AF140" s="110"/>
      <c r="AG140" s="112"/>
      <c r="AH140" s="112"/>
      <c r="AI140" s="112"/>
      <c r="AJ140" s="112"/>
      <c r="AK140" s="113"/>
      <c r="AL140" s="110"/>
      <c r="AM140" s="110"/>
      <c r="AN140" s="110"/>
      <c r="AO140" s="110"/>
      <c r="AP140" s="114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1"/>
      <c r="BA140" s="115"/>
      <c r="BB140" s="115"/>
      <c r="BC140" s="115"/>
      <c r="BD140" s="115"/>
      <c r="BE140" s="115"/>
      <c r="BF140" s="112"/>
      <c r="BG140" s="115"/>
      <c r="BH140" s="115"/>
      <c r="BI140" s="115"/>
      <c r="BJ140" s="112"/>
      <c r="BK140" s="115"/>
      <c r="BL140" s="115"/>
      <c r="BM140" s="112"/>
      <c r="BN140" s="112"/>
      <c r="BO140" s="112"/>
      <c r="BP140" s="115"/>
      <c r="BQ140" s="115"/>
      <c r="BR140" s="115"/>
      <c r="BS140" s="294"/>
    </row>
    <row r="141" spans="1:71" s="31" customFormat="1" ht="12.75" customHeight="1">
      <c r="A141" s="220"/>
      <c r="B141" s="111"/>
      <c r="C141" s="111"/>
      <c r="D141" s="112"/>
      <c r="E141" s="112"/>
      <c r="F141" s="112"/>
      <c r="G141" s="111"/>
      <c r="H141" s="117"/>
      <c r="I141" s="112"/>
      <c r="J141" s="112"/>
      <c r="K141" s="112"/>
      <c r="L141" s="110"/>
      <c r="M141" s="112"/>
      <c r="N141" s="112"/>
      <c r="O141" s="112"/>
      <c r="P141" s="112"/>
      <c r="Q141" s="111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0"/>
      <c r="AE141" s="110"/>
      <c r="AF141" s="110"/>
      <c r="AG141" s="112"/>
      <c r="AH141" s="112"/>
      <c r="AI141" s="112"/>
      <c r="AJ141" s="112"/>
      <c r="AK141" s="109"/>
      <c r="AL141" s="110"/>
      <c r="AM141" s="110"/>
      <c r="AN141" s="110"/>
      <c r="AO141" s="110"/>
      <c r="AP141" s="118"/>
      <c r="AQ141" s="115"/>
      <c r="AR141" s="115"/>
      <c r="AS141" s="115"/>
      <c r="AT141" s="115"/>
      <c r="AU141" s="115"/>
      <c r="AV141" s="112"/>
      <c r="AW141" s="112"/>
      <c r="AX141" s="115"/>
      <c r="AY141" s="112"/>
      <c r="AZ141" s="111"/>
      <c r="BA141" s="112"/>
      <c r="BB141" s="112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0"/>
      <c r="BN141" s="110"/>
      <c r="BO141" s="110"/>
      <c r="BP141" s="112"/>
      <c r="BQ141" s="112"/>
      <c r="BR141" s="112"/>
      <c r="BS141" s="116"/>
    </row>
    <row r="142" spans="1:71" s="31" customFormat="1" ht="12.75" customHeight="1">
      <c r="A142" s="220"/>
      <c r="B142" s="111"/>
      <c r="C142" s="111"/>
      <c r="D142" s="112"/>
      <c r="E142" s="112"/>
      <c r="F142" s="112"/>
      <c r="G142" s="111"/>
      <c r="H142" s="117"/>
      <c r="I142" s="112"/>
      <c r="J142" s="112"/>
      <c r="K142" s="112"/>
      <c r="L142" s="110"/>
      <c r="M142" s="112"/>
      <c r="N142" s="112"/>
      <c r="O142" s="112"/>
      <c r="P142" s="112"/>
      <c r="Q142" s="111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0"/>
      <c r="AE142" s="110"/>
      <c r="AF142" s="110"/>
      <c r="AG142" s="112"/>
      <c r="AH142" s="112"/>
      <c r="AI142" s="112"/>
      <c r="AJ142" s="112"/>
      <c r="AK142" s="109"/>
      <c r="AL142" s="115"/>
      <c r="AM142" s="115"/>
      <c r="AN142" s="112"/>
      <c r="AO142" s="115"/>
      <c r="AP142" s="111"/>
      <c r="AQ142" s="112"/>
      <c r="AR142" s="112"/>
      <c r="AS142" s="112"/>
      <c r="AT142" s="112"/>
      <c r="AU142" s="110"/>
      <c r="AV142" s="112"/>
      <c r="AW142" s="112"/>
      <c r="AX142" s="112"/>
      <c r="AY142" s="112"/>
      <c r="AZ142" s="111"/>
      <c r="BA142" s="112"/>
      <c r="BB142" s="112"/>
      <c r="BC142" s="112"/>
      <c r="BD142" s="112"/>
      <c r="BE142" s="112"/>
      <c r="BF142" s="112"/>
      <c r="BG142" s="112"/>
      <c r="BH142" s="112"/>
      <c r="BI142" s="112"/>
      <c r="BJ142" s="112"/>
      <c r="BK142" s="112"/>
      <c r="BL142" s="112"/>
      <c r="BM142" s="110"/>
      <c r="BN142" s="110"/>
      <c r="BO142" s="110"/>
      <c r="BP142" s="112"/>
      <c r="BQ142" s="112"/>
      <c r="BR142" s="112"/>
      <c r="BS142" s="116"/>
    </row>
    <row r="143" spans="1:71" s="42" customFormat="1" ht="12.75" customHeight="1" thickBot="1">
      <c r="A143" s="225"/>
      <c r="B143" s="123"/>
      <c r="C143" s="123"/>
      <c r="D143" s="119"/>
      <c r="E143" s="119"/>
      <c r="F143" s="119"/>
      <c r="G143" s="123"/>
      <c r="H143" s="121"/>
      <c r="I143" s="119"/>
      <c r="J143" s="119"/>
      <c r="K143" s="119"/>
      <c r="L143" s="122"/>
      <c r="M143" s="119"/>
      <c r="N143" s="119"/>
      <c r="O143" s="119"/>
      <c r="P143" s="119"/>
      <c r="Q143" s="123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22"/>
      <c r="AE143" s="122"/>
      <c r="AF143" s="122"/>
      <c r="AG143" s="119"/>
      <c r="AH143" s="119"/>
      <c r="AI143" s="119"/>
      <c r="AJ143" s="119"/>
      <c r="AK143" s="124"/>
      <c r="AL143" s="119"/>
      <c r="AM143" s="119"/>
      <c r="AN143" s="119"/>
      <c r="AO143" s="119"/>
      <c r="AP143" s="123"/>
      <c r="AQ143" s="119"/>
      <c r="AR143" s="119"/>
      <c r="AS143" s="119"/>
      <c r="AT143" s="119"/>
      <c r="AU143" s="122"/>
      <c r="AV143" s="119"/>
      <c r="AW143" s="119"/>
      <c r="AX143" s="119"/>
      <c r="AY143" s="119"/>
      <c r="AZ143" s="123"/>
      <c r="BA143" s="119"/>
      <c r="BB143" s="119"/>
      <c r="BC143" s="119"/>
      <c r="BD143" s="119"/>
      <c r="BE143" s="119"/>
      <c r="BF143" s="119"/>
      <c r="BG143" s="119"/>
      <c r="BH143" s="119"/>
      <c r="BI143" s="119"/>
      <c r="BJ143" s="119"/>
      <c r="BK143" s="119"/>
      <c r="BL143" s="119"/>
      <c r="BM143" s="122"/>
      <c r="BN143" s="122"/>
      <c r="BO143" s="122"/>
      <c r="BP143" s="119"/>
      <c r="BQ143" s="119"/>
      <c r="BR143" s="119"/>
      <c r="BS143" s="120"/>
    </row>
    <row r="144" spans="1:71" s="3" customFormat="1" ht="14.25">
      <c r="A144" s="226"/>
      <c r="B144" s="90"/>
      <c r="C144" s="91"/>
      <c r="D144" s="88"/>
      <c r="E144" s="89"/>
      <c r="F144" s="140"/>
      <c r="G144" s="91"/>
      <c r="H144" s="88"/>
      <c r="I144" s="88"/>
      <c r="J144" s="88"/>
      <c r="K144" s="88"/>
      <c r="L144" s="188"/>
      <c r="M144" s="88"/>
      <c r="N144" s="88"/>
      <c r="O144" s="88"/>
      <c r="P144" s="89"/>
      <c r="Q144" s="90"/>
      <c r="R144" s="87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140"/>
      <c r="AK144" s="86"/>
      <c r="AL144" s="87"/>
      <c r="AM144" s="88"/>
      <c r="AN144" s="88"/>
      <c r="AO144" s="140"/>
      <c r="AP144" s="90"/>
      <c r="AQ144" s="87"/>
      <c r="AR144" s="88"/>
      <c r="AS144" s="88"/>
      <c r="AT144" s="88"/>
      <c r="AU144" s="188"/>
      <c r="AV144" s="88"/>
      <c r="AW144" s="88"/>
      <c r="AX144" s="88"/>
      <c r="AY144" s="140"/>
      <c r="AZ144" s="91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145"/>
    </row>
    <row r="145" spans="1:71" s="4" customFormat="1" ht="14.25">
      <c r="A145" s="227"/>
      <c r="B145" s="96"/>
      <c r="C145" s="97"/>
      <c r="D145" s="94"/>
      <c r="E145" s="95"/>
      <c r="F145" s="143"/>
      <c r="G145" s="97"/>
      <c r="H145" s="94"/>
      <c r="I145" s="94"/>
      <c r="J145" s="94"/>
      <c r="K145" s="94"/>
      <c r="L145" s="189"/>
      <c r="M145" s="94"/>
      <c r="N145" s="94"/>
      <c r="O145" s="94"/>
      <c r="P145" s="95"/>
      <c r="Q145" s="96"/>
      <c r="R145" s="93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143"/>
      <c r="AK145" s="92"/>
      <c r="AL145" s="93"/>
      <c r="AM145" s="94"/>
      <c r="AN145" s="94"/>
      <c r="AO145" s="143"/>
      <c r="AP145" s="96"/>
      <c r="AQ145" s="93"/>
      <c r="AR145" s="94"/>
      <c r="AS145" s="94"/>
      <c r="AT145" s="94"/>
      <c r="AU145" s="189"/>
      <c r="AV145" s="94"/>
      <c r="AW145" s="94"/>
      <c r="AX145" s="94"/>
      <c r="AY145" s="143"/>
      <c r="AZ145" s="97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146"/>
    </row>
    <row r="146" spans="1:71" s="4" customFormat="1" ht="14.25">
      <c r="A146" s="227"/>
      <c r="B146" s="96"/>
      <c r="C146" s="97"/>
      <c r="D146" s="94"/>
      <c r="E146" s="95"/>
      <c r="F146" s="143"/>
      <c r="G146" s="97"/>
      <c r="H146" s="94"/>
      <c r="I146" s="94"/>
      <c r="J146" s="94"/>
      <c r="K146" s="94"/>
      <c r="L146" s="189"/>
      <c r="M146" s="94"/>
      <c r="N146" s="94"/>
      <c r="O146" s="94"/>
      <c r="P146" s="95"/>
      <c r="Q146" s="96"/>
      <c r="R146" s="93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143"/>
      <c r="AK146" s="92"/>
      <c r="AL146" s="93"/>
      <c r="AM146" s="94"/>
      <c r="AN146" s="94"/>
      <c r="AO146" s="143"/>
      <c r="AP146" s="96"/>
      <c r="AQ146" s="93"/>
      <c r="AR146" s="94"/>
      <c r="AS146" s="94"/>
      <c r="AT146" s="94"/>
      <c r="AU146" s="189"/>
      <c r="AV146" s="94"/>
      <c r="AW146" s="94"/>
      <c r="AX146" s="94"/>
      <c r="AY146" s="143"/>
      <c r="AZ146" s="97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146"/>
    </row>
    <row r="147" spans="1:71" s="4" customFormat="1" ht="14.25">
      <c r="A147" s="227"/>
      <c r="B147" s="96"/>
      <c r="C147" s="97"/>
      <c r="D147" s="94"/>
      <c r="E147" s="95"/>
      <c r="F147" s="143"/>
      <c r="G147" s="97"/>
      <c r="H147" s="94"/>
      <c r="I147" s="94"/>
      <c r="J147" s="94"/>
      <c r="K147" s="94"/>
      <c r="L147" s="189"/>
      <c r="M147" s="94"/>
      <c r="N147" s="94"/>
      <c r="O147" s="94"/>
      <c r="P147" s="95"/>
      <c r="Q147" s="96"/>
      <c r="R147" s="93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143"/>
      <c r="AK147" s="92"/>
      <c r="AL147" s="93"/>
      <c r="AM147" s="94"/>
      <c r="AN147" s="94"/>
      <c r="AO147" s="143"/>
      <c r="AP147" s="96"/>
      <c r="AQ147" s="93"/>
      <c r="AR147" s="94"/>
      <c r="AS147" s="94"/>
      <c r="AT147" s="94"/>
      <c r="AU147" s="189"/>
      <c r="AV147" s="94"/>
      <c r="AW147" s="94"/>
      <c r="AX147" s="94"/>
      <c r="AY147" s="143"/>
      <c r="AZ147" s="97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146"/>
    </row>
    <row r="148" spans="1:71" s="4" customFormat="1" ht="14.25">
      <c r="A148" s="227"/>
      <c r="B148" s="96"/>
      <c r="C148" s="97"/>
      <c r="D148" s="94"/>
      <c r="E148" s="95"/>
      <c r="F148" s="143"/>
      <c r="G148" s="97"/>
      <c r="H148" s="94"/>
      <c r="I148" s="94"/>
      <c r="J148" s="94"/>
      <c r="K148" s="94"/>
      <c r="L148" s="189"/>
      <c r="M148" s="94"/>
      <c r="N148" s="94"/>
      <c r="O148" s="94"/>
      <c r="P148" s="95"/>
      <c r="Q148" s="96"/>
      <c r="R148" s="93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143"/>
      <c r="AK148" s="92"/>
      <c r="AL148" s="93"/>
      <c r="AM148" s="94"/>
      <c r="AN148" s="94"/>
      <c r="AO148" s="143"/>
      <c r="AP148" s="96"/>
      <c r="AQ148" s="93"/>
      <c r="AR148" s="94"/>
      <c r="AS148" s="94"/>
      <c r="AT148" s="94"/>
      <c r="AU148" s="189"/>
      <c r="AV148" s="94"/>
      <c r="AW148" s="94"/>
      <c r="AX148" s="94"/>
      <c r="AY148" s="143"/>
      <c r="AZ148" s="97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146"/>
    </row>
    <row r="149" spans="1:71" s="4" customFormat="1" ht="14.25">
      <c r="A149" s="227"/>
      <c r="B149" s="96"/>
      <c r="C149" s="97"/>
      <c r="D149" s="94"/>
      <c r="E149" s="95"/>
      <c r="F149" s="143"/>
      <c r="G149" s="97"/>
      <c r="H149" s="94"/>
      <c r="I149" s="94"/>
      <c r="J149" s="94"/>
      <c r="K149" s="94"/>
      <c r="L149" s="189"/>
      <c r="M149" s="94"/>
      <c r="N149" s="94"/>
      <c r="O149" s="94"/>
      <c r="P149" s="95"/>
      <c r="Q149" s="96"/>
      <c r="R149" s="93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143"/>
      <c r="AK149" s="92"/>
      <c r="AL149" s="93"/>
      <c r="AM149" s="94"/>
      <c r="AN149" s="94"/>
      <c r="AO149" s="143"/>
      <c r="AP149" s="96"/>
      <c r="AQ149" s="93"/>
      <c r="AR149" s="94"/>
      <c r="AS149" s="94"/>
      <c r="AT149" s="94"/>
      <c r="AU149" s="189"/>
      <c r="AV149" s="94"/>
      <c r="AW149" s="94"/>
      <c r="AX149" s="94"/>
      <c r="AY149" s="143"/>
      <c r="AZ149" s="97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146"/>
    </row>
    <row r="150" spans="1:71" s="4" customFormat="1" ht="14.25">
      <c r="A150" s="227"/>
      <c r="B150" s="96"/>
      <c r="C150" s="97"/>
      <c r="D150" s="94"/>
      <c r="E150" s="95"/>
      <c r="F150" s="143"/>
      <c r="G150" s="97"/>
      <c r="H150" s="94"/>
      <c r="I150" s="94"/>
      <c r="J150" s="94"/>
      <c r="K150" s="94"/>
      <c r="L150" s="189"/>
      <c r="M150" s="94"/>
      <c r="N150" s="94"/>
      <c r="O150" s="94"/>
      <c r="P150" s="95"/>
      <c r="Q150" s="96"/>
      <c r="R150" s="93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143"/>
      <c r="AK150" s="92"/>
      <c r="AL150" s="93"/>
      <c r="AM150" s="94"/>
      <c r="AN150" s="94"/>
      <c r="AO150" s="143"/>
      <c r="AP150" s="96"/>
      <c r="AQ150" s="93"/>
      <c r="AR150" s="94"/>
      <c r="AS150" s="94"/>
      <c r="AT150" s="94"/>
      <c r="AU150" s="189"/>
      <c r="AV150" s="94"/>
      <c r="AW150" s="94"/>
      <c r="AX150" s="94"/>
      <c r="AY150" s="143"/>
      <c r="AZ150" s="97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146"/>
    </row>
    <row r="151" spans="1:71" s="4" customFormat="1" ht="14.25">
      <c r="A151" s="228"/>
      <c r="B151" s="102"/>
      <c r="C151" s="103"/>
      <c r="D151" s="100"/>
      <c r="E151" s="101"/>
      <c r="F151" s="144"/>
      <c r="G151" s="103"/>
      <c r="H151" s="100"/>
      <c r="I151" s="100"/>
      <c r="J151" s="100"/>
      <c r="K151" s="100"/>
      <c r="L151" s="190"/>
      <c r="M151" s="100"/>
      <c r="N151" s="100"/>
      <c r="O151" s="100"/>
      <c r="P151" s="101"/>
      <c r="Q151" s="102"/>
      <c r="R151" s="99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44"/>
      <c r="AK151" s="98"/>
      <c r="AL151" s="99"/>
      <c r="AM151" s="100"/>
      <c r="AN151" s="100"/>
      <c r="AO151" s="144"/>
      <c r="AP151" s="102"/>
      <c r="AQ151" s="99"/>
      <c r="AR151" s="100"/>
      <c r="AS151" s="100"/>
      <c r="AT151" s="100"/>
      <c r="AU151" s="190"/>
      <c r="AV151" s="100"/>
      <c r="AW151" s="100"/>
      <c r="AX151" s="100"/>
      <c r="AY151" s="144"/>
      <c r="AZ151" s="103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100"/>
      <c r="BS151" s="147"/>
    </row>
    <row r="152" spans="1:71" s="4" customFormat="1" ht="14.25">
      <c r="A152" s="229"/>
      <c r="B152" s="102"/>
      <c r="C152" s="103"/>
      <c r="D152" s="100"/>
      <c r="E152" s="101"/>
      <c r="F152" s="144"/>
      <c r="G152" s="103"/>
      <c r="H152" s="100"/>
      <c r="I152" s="100"/>
      <c r="J152" s="100"/>
      <c r="K152" s="100"/>
      <c r="L152" s="190"/>
      <c r="M152" s="100"/>
      <c r="N152" s="100"/>
      <c r="O152" s="100"/>
      <c r="P152" s="101"/>
      <c r="Q152" s="102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44"/>
      <c r="AK152" s="98"/>
      <c r="AL152" s="99"/>
      <c r="AM152" s="100"/>
      <c r="AN152" s="100"/>
      <c r="AO152" s="144"/>
      <c r="AP152" s="102"/>
      <c r="AQ152" s="99"/>
      <c r="AR152" s="100"/>
      <c r="AS152" s="100"/>
      <c r="AT152" s="100"/>
      <c r="AU152" s="190"/>
      <c r="AV152" s="100"/>
      <c r="AW152" s="100"/>
      <c r="AX152" s="100"/>
      <c r="AY152" s="144"/>
      <c r="AZ152" s="103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47"/>
    </row>
    <row r="153" spans="1:71" s="5" customFormat="1" ht="14.25">
      <c r="A153" s="230"/>
      <c r="B153" s="263"/>
      <c r="C153" s="108"/>
      <c r="D153" s="105"/>
      <c r="E153" s="106"/>
      <c r="F153" s="141"/>
      <c r="G153" s="142"/>
      <c r="H153" s="105"/>
      <c r="I153" s="105"/>
      <c r="J153" s="105"/>
      <c r="K153" s="105"/>
      <c r="L153" s="191"/>
      <c r="M153" s="105"/>
      <c r="N153" s="105"/>
      <c r="O153" s="105"/>
      <c r="P153" s="106"/>
      <c r="Q153" s="107"/>
      <c r="R153" s="104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41"/>
      <c r="AK153" s="290"/>
      <c r="AL153" s="104"/>
      <c r="AM153" s="105"/>
      <c r="AN153" s="105"/>
      <c r="AO153" s="141"/>
      <c r="AP153" s="107"/>
      <c r="AQ153" s="104"/>
      <c r="AR153" s="105"/>
      <c r="AS153" s="105"/>
      <c r="AT153" s="105"/>
      <c r="AU153" s="191"/>
      <c r="AV153" s="105"/>
      <c r="AW153" s="105"/>
      <c r="AX153" s="105"/>
      <c r="AY153" s="141"/>
      <c r="AZ153" s="108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299"/>
    </row>
    <row r="154" spans="1:71" s="155" customFormat="1" ht="30" customHeight="1">
      <c r="A154" s="254"/>
      <c r="B154" s="264"/>
      <c r="C154" s="135"/>
      <c r="D154" s="138"/>
      <c r="E154" s="138"/>
      <c r="F154" s="139"/>
      <c r="G154" s="135"/>
      <c r="H154" s="138"/>
      <c r="I154" s="138"/>
      <c r="J154" s="138"/>
      <c r="K154" s="138"/>
      <c r="L154" s="192"/>
      <c r="M154" s="138"/>
      <c r="N154" s="138"/>
      <c r="O154" s="138"/>
      <c r="P154" s="139"/>
      <c r="Q154" s="135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9"/>
      <c r="AK154" s="133"/>
      <c r="AL154" s="283"/>
      <c r="AM154" s="138"/>
      <c r="AN154" s="138"/>
      <c r="AO154" s="139"/>
      <c r="AP154" s="135"/>
      <c r="AQ154" s="138"/>
      <c r="AR154" s="138"/>
      <c r="AS154" s="138"/>
      <c r="AT154" s="138"/>
      <c r="AU154" s="192"/>
      <c r="AV154" s="138"/>
      <c r="AW154" s="138"/>
      <c r="AX154" s="138"/>
      <c r="AY154" s="139"/>
      <c r="AZ154" s="135"/>
      <c r="BA154" s="138"/>
      <c r="BB154" s="138"/>
      <c r="BC154" s="138"/>
      <c r="BD154" s="138"/>
      <c r="BE154" s="138"/>
      <c r="BF154" s="138"/>
      <c r="BG154" s="138"/>
      <c r="BH154" s="138"/>
      <c r="BI154" s="138"/>
      <c r="BJ154" s="138"/>
      <c r="BK154" s="138"/>
      <c r="BL154" s="138"/>
      <c r="BM154" s="138"/>
      <c r="BN154" s="138"/>
      <c r="BO154" s="138"/>
      <c r="BP154" s="138"/>
      <c r="BQ154" s="138"/>
      <c r="BR154" s="138"/>
      <c r="BS154" s="300"/>
    </row>
    <row r="155" spans="1:71" s="159" customFormat="1" ht="15" customHeight="1">
      <c r="A155" s="255"/>
      <c r="B155" s="169"/>
      <c r="C155" s="156"/>
      <c r="D155" s="157"/>
      <c r="E155" s="158"/>
      <c r="F155" s="158"/>
      <c r="G155" s="156"/>
      <c r="H155" s="157"/>
      <c r="I155" s="157"/>
      <c r="J155" s="157"/>
      <c r="K155" s="167"/>
      <c r="L155" s="195"/>
      <c r="M155" s="167"/>
      <c r="N155" s="167"/>
      <c r="O155" s="167"/>
      <c r="P155" s="168"/>
      <c r="Q155" s="166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8"/>
      <c r="AK155" s="160"/>
      <c r="AL155" s="164"/>
      <c r="AM155" s="167"/>
      <c r="AN155" s="167"/>
      <c r="AO155" s="168"/>
      <c r="AP155" s="166"/>
      <c r="AQ155" s="167"/>
      <c r="AR155" s="167"/>
      <c r="AS155" s="167"/>
      <c r="AT155" s="167"/>
      <c r="AU155" s="195"/>
      <c r="AV155" s="167"/>
      <c r="AW155" s="167"/>
      <c r="AX155" s="167"/>
      <c r="AY155" s="168"/>
      <c r="AZ155" s="166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7"/>
      <c r="BQ155" s="167"/>
      <c r="BR155" s="167"/>
      <c r="BS155" s="165"/>
    </row>
    <row r="156" spans="1:71" ht="15">
      <c r="A156" s="256"/>
      <c r="B156" s="169"/>
      <c r="C156" s="169"/>
      <c r="D156" s="167"/>
      <c r="E156" s="167"/>
      <c r="F156" s="168"/>
      <c r="G156" s="166"/>
      <c r="H156" s="164"/>
      <c r="I156" s="164"/>
      <c r="J156" s="164"/>
      <c r="K156" s="164"/>
      <c r="L156" s="199"/>
      <c r="M156" s="164"/>
      <c r="N156" s="164"/>
      <c r="O156" s="164"/>
      <c r="P156" s="163"/>
      <c r="Q156" s="166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3"/>
      <c r="AK156" s="160"/>
      <c r="AL156" s="164"/>
      <c r="AM156" s="164"/>
      <c r="AN156" s="164"/>
      <c r="AO156" s="163"/>
      <c r="AP156" s="166"/>
      <c r="AQ156" s="164"/>
      <c r="AR156" s="164"/>
      <c r="AS156" s="164"/>
      <c r="AT156" s="164"/>
      <c r="AU156" s="199"/>
      <c r="AV156" s="164"/>
      <c r="AW156" s="164"/>
      <c r="AX156" s="164"/>
      <c r="AY156" s="163"/>
      <c r="AZ156" s="166"/>
      <c r="BA156" s="164"/>
      <c r="BB156" s="164"/>
      <c r="BC156" s="164"/>
      <c r="BD156" s="164"/>
      <c r="BE156" s="164"/>
      <c r="BF156" s="164"/>
      <c r="BG156" s="164"/>
      <c r="BH156" s="164"/>
      <c r="BI156" s="164"/>
      <c r="BJ156" s="164"/>
      <c r="BK156" s="164"/>
      <c r="BL156" s="164"/>
      <c r="BM156" s="164"/>
      <c r="BN156" s="164"/>
      <c r="BO156" s="164"/>
      <c r="BP156" s="164"/>
      <c r="BQ156" s="164"/>
      <c r="BR156" s="164"/>
      <c r="BS156" s="162"/>
    </row>
    <row r="157" spans="1:72" s="17" customFormat="1" ht="14.25" customHeight="1" thickBot="1">
      <c r="A157" s="231"/>
      <c r="B157" s="77"/>
      <c r="C157" s="266"/>
      <c r="E157" s="67"/>
      <c r="F157" s="67"/>
      <c r="G157" s="266"/>
      <c r="L157" s="200"/>
      <c r="P157" s="67"/>
      <c r="Q157" s="148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50"/>
      <c r="AK157" s="151"/>
      <c r="AL157" s="284"/>
      <c r="AM157" s="153"/>
      <c r="AN157" s="153"/>
      <c r="AO157" s="154"/>
      <c r="AP157" s="152"/>
      <c r="AQ157" s="153"/>
      <c r="AR157" s="153"/>
      <c r="AS157" s="153"/>
      <c r="AT157" s="153"/>
      <c r="AU157" s="211"/>
      <c r="AV157" s="153"/>
      <c r="AW157" s="153"/>
      <c r="AX157" s="153"/>
      <c r="AY157" s="154"/>
      <c r="AZ157" s="152"/>
      <c r="BA157" s="153"/>
      <c r="BB157" s="153"/>
      <c r="BC157" s="153"/>
      <c r="BD157" s="153"/>
      <c r="BE157" s="153"/>
      <c r="BF157" s="153"/>
      <c r="BG157" s="153"/>
      <c r="BH157" s="153"/>
      <c r="BI157" s="153"/>
      <c r="BJ157" s="153"/>
      <c r="BK157" s="153"/>
      <c r="BL157" s="153"/>
      <c r="BM157" s="153"/>
      <c r="BN157" s="153"/>
      <c r="BO157" s="153"/>
      <c r="BP157" s="153"/>
      <c r="BQ157" s="153"/>
      <c r="BR157" s="153"/>
      <c r="BS157" s="301"/>
      <c r="BT157" s="16"/>
    </row>
    <row r="158" spans="1:72" s="2" customFormat="1" ht="75.75" customHeight="1" thickBot="1">
      <c r="A158" s="221"/>
      <c r="B158" s="259"/>
      <c r="C158" s="259"/>
      <c r="D158" s="131"/>
      <c r="E158" s="131"/>
      <c r="F158" s="131"/>
      <c r="G158" s="259"/>
      <c r="H158" s="131"/>
      <c r="I158" s="1"/>
      <c r="J158" s="1"/>
      <c r="K158" s="1"/>
      <c r="L158" s="186"/>
      <c r="M158" s="1"/>
      <c r="N158" s="1"/>
      <c r="O158" s="1"/>
      <c r="P158" s="1"/>
      <c r="Q158" s="260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289"/>
      <c r="AL158" s="1"/>
      <c r="AM158" s="1"/>
      <c r="AN158" s="1"/>
      <c r="AO158" s="1"/>
      <c r="AP158" s="260"/>
      <c r="AQ158" s="1"/>
      <c r="AR158" s="1"/>
      <c r="AS158" s="1"/>
      <c r="AT158" s="1"/>
      <c r="AU158" s="186"/>
      <c r="AX158" s="1"/>
      <c r="AY158" s="1"/>
      <c r="AZ158" s="260"/>
      <c r="BA158" s="1"/>
      <c r="BB158" s="1"/>
      <c r="BC158" s="1"/>
      <c r="BD158" s="1"/>
      <c r="BG158" s="1"/>
      <c r="BH158" s="1"/>
      <c r="BI158" s="1"/>
      <c r="BJ158" s="1"/>
      <c r="BK158" s="1"/>
      <c r="BL158" s="1"/>
      <c r="BM158" s="1"/>
      <c r="BP158" s="1"/>
      <c r="BQ158" s="1"/>
      <c r="BR158" s="1"/>
      <c r="BS158" s="298"/>
      <c r="BT158" s="1"/>
    </row>
    <row r="159" spans="1:71" s="27" customFormat="1" ht="24.75" customHeight="1" thickBot="1">
      <c r="A159" s="224"/>
      <c r="B159" s="129"/>
      <c r="C159" s="129"/>
      <c r="D159" s="127"/>
      <c r="E159" s="127"/>
      <c r="F159" s="127"/>
      <c r="G159" s="129"/>
      <c r="H159" s="127"/>
      <c r="I159" s="127"/>
      <c r="J159" s="127"/>
      <c r="K159" s="127"/>
      <c r="L159" s="187"/>
      <c r="M159" s="127"/>
      <c r="N159" s="127"/>
      <c r="O159" s="127"/>
      <c r="P159" s="127"/>
      <c r="Q159" s="129"/>
      <c r="R159" s="126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5"/>
      <c r="AL159" s="282"/>
      <c r="AM159" s="127"/>
      <c r="AN159" s="127"/>
      <c r="AO159" s="127"/>
      <c r="AP159" s="130"/>
      <c r="AQ159" s="127"/>
      <c r="AR159" s="127"/>
      <c r="AS159" s="127"/>
      <c r="AT159" s="127"/>
      <c r="AU159" s="187"/>
      <c r="AV159" s="127"/>
      <c r="AW159" s="127"/>
      <c r="AX159" s="127"/>
      <c r="AY159" s="127"/>
      <c r="AZ159" s="129"/>
      <c r="BA159" s="127"/>
      <c r="BB159" s="127"/>
      <c r="BC159" s="127"/>
      <c r="BD159" s="127"/>
      <c r="BE159" s="127"/>
      <c r="BF159" s="127"/>
      <c r="BG159" s="127"/>
      <c r="BH159" s="127"/>
      <c r="BI159" s="127"/>
      <c r="BJ159" s="127"/>
      <c r="BK159" s="127"/>
      <c r="BL159" s="127"/>
      <c r="BM159" s="127"/>
      <c r="BN159" s="127"/>
      <c r="BO159" s="127"/>
      <c r="BP159" s="127"/>
      <c r="BQ159" s="127"/>
      <c r="BR159" s="127"/>
      <c r="BS159" s="128"/>
    </row>
    <row r="160" spans="1:71" s="31" customFormat="1" ht="12.75" customHeight="1">
      <c r="A160" s="220"/>
      <c r="B160" s="111"/>
      <c r="C160" s="114"/>
      <c r="D160" s="110"/>
      <c r="E160" s="110"/>
      <c r="F160" s="110"/>
      <c r="G160" s="114"/>
      <c r="H160" s="110"/>
      <c r="I160" s="110"/>
      <c r="J160" s="110"/>
      <c r="K160" s="110"/>
      <c r="L160" s="110"/>
      <c r="M160" s="110"/>
      <c r="N160" s="110"/>
      <c r="O160" s="110"/>
      <c r="P160" s="110"/>
      <c r="Q160" s="111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0"/>
      <c r="AE160" s="110"/>
      <c r="AF160" s="110"/>
      <c r="AG160" s="112"/>
      <c r="AH160" s="112"/>
      <c r="AI160" s="112"/>
      <c r="AJ160" s="112"/>
      <c r="AK160" s="113"/>
      <c r="AL160" s="110"/>
      <c r="AM160" s="110"/>
      <c r="AN160" s="110"/>
      <c r="AO160" s="110"/>
      <c r="AP160" s="114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1"/>
      <c r="BA160" s="115"/>
      <c r="BB160" s="115"/>
      <c r="BC160" s="115"/>
      <c r="BD160" s="115"/>
      <c r="BE160" s="115"/>
      <c r="BF160" s="112"/>
      <c r="BG160" s="115"/>
      <c r="BH160" s="115"/>
      <c r="BI160" s="115"/>
      <c r="BJ160" s="112"/>
      <c r="BK160" s="115"/>
      <c r="BL160" s="115"/>
      <c r="BM160" s="112"/>
      <c r="BN160" s="112"/>
      <c r="BO160" s="112"/>
      <c r="BP160" s="115"/>
      <c r="BQ160" s="115"/>
      <c r="BR160" s="115"/>
      <c r="BS160" s="294"/>
    </row>
    <row r="161" spans="1:71" s="31" customFormat="1" ht="12.75" customHeight="1">
      <c r="A161" s="220"/>
      <c r="B161" s="111"/>
      <c r="C161" s="111"/>
      <c r="D161" s="112"/>
      <c r="E161" s="112"/>
      <c r="F161" s="112"/>
      <c r="G161" s="111"/>
      <c r="H161" s="117"/>
      <c r="I161" s="112"/>
      <c r="J161" s="112"/>
      <c r="K161" s="112"/>
      <c r="L161" s="110"/>
      <c r="M161" s="112"/>
      <c r="N161" s="112"/>
      <c r="O161" s="112"/>
      <c r="P161" s="112"/>
      <c r="Q161" s="111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0"/>
      <c r="AE161" s="110"/>
      <c r="AF161" s="110"/>
      <c r="AG161" s="112"/>
      <c r="AH161" s="112"/>
      <c r="AI161" s="112"/>
      <c r="AJ161" s="112"/>
      <c r="AK161" s="109"/>
      <c r="AL161" s="110"/>
      <c r="AM161" s="110"/>
      <c r="AN161" s="110"/>
      <c r="AO161" s="110"/>
      <c r="AP161" s="118"/>
      <c r="AQ161" s="115"/>
      <c r="AR161" s="115"/>
      <c r="AS161" s="115"/>
      <c r="AT161" s="115"/>
      <c r="AU161" s="115"/>
      <c r="AV161" s="112"/>
      <c r="AW161" s="112"/>
      <c r="AX161" s="115"/>
      <c r="AY161" s="112"/>
      <c r="AZ161" s="111"/>
      <c r="BA161" s="112"/>
      <c r="BB161" s="112"/>
      <c r="BC161" s="112"/>
      <c r="BD161" s="112"/>
      <c r="BE161" s="112"/>
      <c r="BF161" s="112"/>
      <c r="BG161" s="112"/>
      <c r="BH161" s="112"/>
      <c r="BI161" s="112"/>
      <c r="BJ161" s="112"/>
      <c r="BK161" s="112"/>
      <c r="BL161" s="112"/>
      <c r="BM161" s="110"/>
      <c r="BN161" s="110"/>
      <c r="BO161" s="110"/>
      <c r="BP161" s="112"/>
      <c r="BQ161" s="112"/>
      <c r="BR161" s="112"/>
      <c r="BS161" s="116"/>
    </row>
    <row r="162" spans="1:71" s="31" customFormat="1" ht="12.75" customHeight="1">
      <c r="A162" s="220"/>
      <c r="B162" s="111"/>
      <c r="C162" s="111"/>
      <c r="D162" s="112"/>
      <c r="E162" s="112"/>
      <c r="F162" s="112"/>
      <c r="G162" s="111"/>
      <c r="H162" s="117"/>
      <c r="I162" s="112"/>
      <c r="J162" s="112"/>
      <c r="K162" s="112"/>
      <c r="L162" s="110"/>
      <c r="M162" s="112"/>
      <c r="N162" s="112"/>
      <c r="O162" s="112"/>
      <c r="P162" s="112"/>
      <c r="Q162" s="111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0"/>
      <c r="AE162" s="110"/>
      <c r="AF162" s="110"/>
      <c r="AG162" s="112"/>
      <c r="AH162" s="112"/>
      <c r="AI162" s="112"/>
      <c r="AJ162" s="112"/>
      <c r="AK162" s="109"/>
      <c r="AL162" s="115"/>
      <c r="AM162" s="115"/>
      <c r="AN162" s="112"/>
      <c r="AO162" s="115"/>
      <c r="AP162" s="111"/>
      <c r="AQ162" s="112"/>
      <c r="AR162" s="112"/>
      <c r="AS162" s="112"/>
      <c r="AT162" s="112"/>
      <c r="AU162" s="110"/>
      <c r="AV162" s="112"/>
      <c r="AW162" s="112"/>
      <c r="AX162" s="112"/>
      <c r="AY162" s="112"/>
      <c r="AZ162" s="111"/>
      <c r="BA162" s="112"/>
      <c r="BB162" s="112"/>
      <c r="BC162" s="112"/>
      <c r="BD162" s="112"/>
      <c r="BE162" s="112"/>
      <c r="BF162" s="112"/>
      <c r="BG162" s="112"/>
      <c r="BH162" s="112"/>
      <c r="BI162" s="112"/>
      <c r="BJ162" s="112"/>
      <c r="BK162" s="112"/>
      <c r="BL162" s="112"/>
      <c r="BM162" s="110"/>
      <c r="BN162" s="110"/>
      <c r="BO162" s="110"/>
      <c r="BP162" s="112"/>
      <c r="BQ162" s="112"/>
      <c r="BR162" s="112"/>
      <c r="BS162" s="116"/>
    </row>
    <row r="163" spans="1:71" s="42" customFormat="1" ht="12.75" customHeight="1" thickBot="1">
      <c r="A163" s="225"/>
      <c r="B163" s="123"/>
      <c r="C163" s="123"/>
      <c r="D163" s="119"/>
      <c r="E163" s="119"/>
      <c r="F163" s="119"/>
      <c r="G163" s="123"/>
      <c r="H163" s="121"/>
      <c r="I163" s="119"/>
      <c r="J163" s="119"/>
      <c r="K163" s="119"/>
      <c r="L163" s="122"/>
      <c r="M163" s="119"/>
      <c r="N163" s="119"/>
      <c r="O163" s="119"/>
      <c r="P163" s="119"/>
      <c r="Q163" s="123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22"/>
      <c r="AE163" s="122"/>
      <c r="AF163" s="122"/>
      <c r="AG163" s="119"/>
      <c r="AH163" s="119"/>
      <c r="AI163" s="119"/>
      <c r="AJ163" s="119"/>
      <c r="AK163" s="124"/>
      <c r="AL163" s="119"/>
      <c r="AM163" s="119"/>
      <c r="AN163" s="119"/>
      <c r="AO163" s="119"/>
      <c r="AP163" s="123"/>
      <c r="AQ163" s="119"/>
      <c r="AR163" s="119"/>
      <c r="AS163" s="119"/>
      <c r="AT163" s="119"/>
      <c r="AU163" s="122"/>
      <c r="AV163" s="119"/>
      <c r="AW163" s="119"/>
      <c r="AX163" s="119"/>
      <c r="AY163" s="119"/>
      <c r="AZ163" s="123"/>
      <c r="BA163" s="119"/>
      <c r="BB163" s="119"/>
      <c r="BC163" s="119"/>
      <c r="BD163" s="119"/>
      <c r="BE163" s="119"/>
      <c r="BF163" s="119"/>
      <c r="BG163" s="119"/>
      <c r="BH163" s="119"/>
      <c r="BI163" s="119"/>
      <c r="BJ163" s="119"/>
      <c r="BK163" s="119"/>
      <c r="BL163" s="119"/>
      <c r="BM163" s="122"/>
      <c r="BN163" s="122"/>
      <c r="BO163" s="122"/>
      <c r="BP163" s="119"/>
      <c r="BQ163" s="119"/>
      <c r="BR163" s="119"/>
      <c r="BS163" s="120"/>
    </row>
    <row r="164" spans="1:71" s="3" customFormat="1" ht="14.25">
      <c r="A164" s="226"/>
      <c r="B164" s="90"/>
      <c r="C164" s="91"/>
      <c r="D164" s="88"/>
      <c r="E164" s="89"/>
      <c r="F164" s="140"/>
      <c r="G164" s="91"/>
      <c r="H164" s="88"/>
      <c r="I164" s="88"/>
      <c r="J164" s="88"/>
      <c r="K164" s="88"/>
      <c r="L164" s="188"/>
      <c r="M164" s="88"/>
      <c r="N164" s="88"/>
      <c r="O164" s="88"/>
      <c r="P164" s="89"/>
      <c r="Q164" s="90"/>
      <c r="R164" s="87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140"/>
      <c r="AK164" s="86"/>
      <c r="AL164" s="87"/>
      <c r="AM164" s="88"/>
      <c r="AN164" s="88"/>
      <c r="AO164" s="140"/>
      <c r="AP164" s="90"/>
      <c r="AQ164" s="87"/>
      <c r="AR164" s="88"/>
      <c r="AS164" s="88"/>
      <c r="AT164" s="88"/>
      <c r="AU164" s="188"/>
      <c r="AV164" s="88"/>
      <c r="AW164" s="88"/>
      <c r="AX164" s="88"/>
      <c r="AY164" s="140"/>
      <c r="AZ164" s="91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145"/>
    </row>
    <row r="165" spans="1:71" s="4" customFormat="1" ht="14.25">
      <c r="A165" s="227"/>
      <c r="B165" s="96"/>
      <c r="C165" s="97"/>
      <c r="D165" s="94"/>
      <c r="E165" s="95"/>
      <c r="F165" s="143"/>
      <c r="G165" s="97"/>
      <c r="H165" s="94"/>
      <c r="I165" s="94"/>
      <c r="J165" s="94"/>
      <c r="K165" s="94"/>
      <c r="L165" s="189"/>
      <c r="M165" s="94"/>
      <c r="N165" s="94"/>
      <c r="O165" s="94"/>
      <c r="P165" s="95"/>
      <c r="Q165" s="96"/>
      <c r="R165" s="93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143"/>
      <c r="AK165" s="92"/>
      <c r="AL165" s="93"/>
      <c r="AM165" s="94"/>
      <c r="AN165" s="94"/>
      <c r="AO165" s="143"/>
      <c r="AP165" s="96"/>
      <c r="AQ165" s="93"/>
      <c r="AR165" s="94"/>
      <c r="AS165" s="94"/>
      <c r="AT165" s="94"/>
      <c r="AU165" s="189"/>
      <c r="AV165" s="94"/>
      <c r="AW165" s="94"/>
      <c r="AX165" s="94"/>
      <c r="AY165" s="143"/>
      <c r="AZ165" s="97"/>
      <c r="BA165" s="94"/>
      <c r="BB165" s="94"/>
      <c r="BC165" s="94"/>
      <c r="BD165" s="94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146"/>
    </row>
    <row r="166" spans="1:71" s="4" customFormat="1" ht="14.25">
      <c r="A166" s="227"/>
      <c r="B166" s="96"/>
      <c r="C166" s="97"/>
      <c r="D166" s="94"/>
      <c r="E166" s="95"/>
      <c r="F166" s="143"/>
      <c r="G166" s="97"/>
      <c r="H166" s="94"/>
      <c r="I166" s="94"/>
      <c r="J166" s="94"/>
      <c r="K166" s="94"/>
      <c r="L166" s="189"/>
      <c r="M166" s="94"/>
      <c r="N166" s="94"/>
      <c r="O166" s="94"/>
      <c r="P166" s="95"/>
      <c r="Q166" s="96"/>
      <c r="R166" s="93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143"/>
      <c r="AK166" s="92"/>
      <c r="AL166" s="93"/>
      <c r="AM166" s="94"/>
      <c r="AN166" s="94"/>
      <c r="AO166" s="143"/>
      <c r="AP166" s="96"/>
      <c r="AQ166" s="93"/>
      <c r="AR166" s="94"/>
      <c r="AS166" s="94"/>
      <c r="AT166" s="94"/>
      <c r="AU166" s="189"/>
      <c r="AV166" s="94"/>
      <c r="AW166" s="94"/>
      <c r="AX166" s="94"/>
      <c r="AY166" s="143"/>
      <c r="AZ166" s="97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94"/>
      <c r="BQ166" s="94"/>
      <c r="BR166" s="94"/>
      <c r="BS166" s="146"/>
    </row>
    <row r="167" spans="1:71" s="4" customFormat="1" ht="14.25">
      <c r="A167" s="227"/>
      <c r="B167" s="96"/>
      <c r="C167" s="97"/>
      <c r="D167" s="94"/>
      <c r="E167" s="95"/>
      <c r="F167" s="143"/>
      <c r="G167" s="97"/>
      <c r="H167" s="94"/>
      <c r="I167" s="94"/>
      <c r="J167" s="94"/>
      <c r="K167" s="94"/>
      <c r="L167" s="189"/>
      <c r="M167" s="94"/>
      <c r="N167" s="94"/>
      <c r="O167" s="94"/>
      <c r="P167" s="95"/>
      <c r="Q167" s="96"/>
      <c r="R167" s="93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143"/>
      <c r="AK167" s="92"/>
      <c r="AL167" s="93"/>
      <c r="AM167" s="94"/>
      <c r="AN167" s="94"/>
      <c r="AO167" s="143"/>
      <c r="AP167" s="96"/>
      <c r="AQ167" s="93"/>
      <c r="AR167" s="94"/>
      <c r="AS167" s="94"/>
      <c r="AT167" s="94"/>
      <c r="AU167" s="189"/>
      <c r="AV167" s="94"/>
      <c r="AW167" s="94"/>
      <c r="AX167" s="94"/>
      <c r="AY167" s="143"/>
      <c r="AZ167" s="97"/>
      <c r="BA167" s="94"/>
      <c r="BB167" s="94"/>
      <c r="BC167" s="94"/>
      <c r="BD167" s="94"/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146"/>
    </row>
    <row r="168" spans="1:71" s="4" customFormat="1" ht="14.25">
      <c r="A168" s="227"/>
      <c r="B168" s="96"/>
      <c r="C168" s="97"/>
      <c r="D168" s="94"/>
      <c r="E168" s="95"/>
      <c r="F168" s="143"/>
      <c r="G168" s="97"/>
      <c r="H168" s="94"/>
      <c r="I168" s="94"/>
      <c r="J168" s="94"/>
      <c r="K168" s="94"/>
      <c r="L168" s="189"/>
      <c r="M168" s="94"/>
      <c r="N168" s="94"/>
      <c r="O168" s="94"/>
      <c r="P168" s="95"/>
      <c r="Q168" s="96"/>
      <c r="R168" s="93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143"/>
      <c r="AK168" s="92"/>
      <c r="AL168" s="93"/>
      <c r="AM168" s="94"/>
      <c r="AN168" s="94"/>
      <c r="AO168" s="143"/>
      <c r="AP168" s="96"/>
      <c r="AQ168" s="93"/>
      <c r="AR168" s="94"/>
      <c r="AS168" s="94"/>
      <c r="AT168" s="94"/>
      <c r="AU168" s="189"/>
      <c r="AV168" s="94"/>
      <c r="AW168" s="94"/>
      <c r="AX168" s="94"/>
      <c r="AY168" s="143"/>
      <c r="AZ168" s="97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146"/>
    </row>
    <row r="169" spans="1:71" s="4" customFormat="1" ht="14.25">
      <c r="A169" s="227"/>
      <c r="B169" s="96"/>
      <c r="C169" s="97"/>
      <c r="D169" s="94"/>
      <c r="E169" s="95"/>
      <c r="F169" s="143"/>
      <c r="G169" s="97"/>
      <c r="H169" s="94"/>
      <c r="I169" s="94"/>
      <c r="J169" s="94"/>
      <c r="K169" s="94"/>
      <c r="L169" s="189"/>
      <c r="M169" s="94"/>
      <c r="N169" s="94"/>
      <c r="O169" s="94"/>
      <c r="P169" s="95"/>
      <c r="Q169" s="96"/>
      <c r="R169" s="93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143"/>
      <c r="AK169" s="92"/>
      <c r="AL169" s="93"/>
      <c r="AM169" s="94"/>
      <c r="AN169" s="94"/>
      <c r="AO169" s="143"/>
      <c r="AP169" s="96"/>
      <c r="AQ169" s="93"/>
      <c r="AR169" s="94"/>
      <c r="AS169" s="94"/>
      <c r="AT169" s="94"/>
      <c r="AU169" s="189"/>
      <c r="AV169" s="94"/>
      <c r="AW169" s="94"/>
      <c r="AX169" s="94"/>
      <c r="AY169" s="143"/>
      <c r="AZ169" s="97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146"/>
    </row>
    <row r="170" spans="1:71" s="4" customFormat="1" ht="14.25">
      <c r="A170" s="227"/>
      <c r="B170" s="96"/>
      <c r="C170" s="97"/>
      <c r="D170" s="94"/>
      <c r="E170" s="95"/>
      <c r="F170" s="143"/>
      <c r="G170" s="97"/>
      <c r="H170" s="94"/>
      <c r="I170" s="94"/>
      <c r="J170" s="94"/>
      <c r="K170" s="94"/>
      <c r="L170" s="189"/>
      <c r="M170" s="94"/>
      <c r="N170" s="94"/>
      <c r="O170" s="94"/>
      <c r="P170" s="95"/>
      <c r="Q170" s="96"/>
      <c r="R170" s="93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143"/>
      <c r="AK170" s="92"/>
      <c r="AL170" s="93"/>
      <c r="AM170" s="94"/>
      <c r="AN170" s="94"/>
      <c r="AO170" s="143"/>
      <c r="AP170" s="96"/>
      <c r="AQ170" s="93"/>
      <c r="AR170" s="94"/>
      <c r="AS170" s="94"/>
      <c r="AT170" s="94"/>
      <c r="AU170" s="189"/>
      <c r="AV170" s="94"/>
      <c r="AW170" s="94"/>
      <c r="AX170" s="94"/>
      <c r="AY170" s="143"/>
      <c r="AZ170" s="97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146"/>
    </row>
    <row r="171" spans="1:71" s="4" customFormat="1" ht="14.25">
      <c r="A171" s="228"/>
      <c r="B171" s="102"/>
      <c r="C171" s="103"/>
      <c r="D171" s="100"/>
      <c r="E171" s="101"/>
      <c r="F171" s="144"/>
      <c r="G171" s="103"/>
      <c r="H171" s="100"/>
      <c r="I171" s="100"/>
      <c r="J171" s="100"/>
      <c r="K171" s="100"/>
      <c r="L171" s="190"/>
      <c r="M171" s="100"/>
      <c r="N171" s="100"/>
      <c r="O171" s="100"/>
      <c r="P171" s="101"/>
      <c r="Q171" s="102"/>
      <c r="R171" s="99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44"/>
      <c r="AK171" s="98"/>
      <c r="AL171" s="99"/>
      <c r="AM171" s="100"/>
      <c r="AN171" s="100"/>
      <c r="AO171" s="144"/>
      <c r="AP171" s="102"/>
      <c r="AQ171" s="99"/>
      <c r="AR171" s="100"/>
      <c r="AS171" s="100"/>
      <c r="AT171" s="100"/>
      <c r="AU171" s="190"/>
      <c r="AV171" s="100"/>
      <c r="AW171" s="100"/>
      <c r="AX171" s="100"/>
      <c r="AY171" s="144"/>
      <c r="AZ171" s="103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47"/>
    </row>
    <row r="172" spans="1:71" s="4" customFormat="1" ht="14.25">
      <c r="A172" s="229"/>
      <c r="B172" s="102"/>
      <c r="C172" s="103"/>
      <c r="D172" s="100"/>
      <c r="E172" s="101"/>
      <c r="F172" s="144"/>
      <c r="G172" s="103"/>
      <c r="H172" s="100"/>
      <c r="I172" s="100"/>
      <c r="J172" s="100"/>
      <c r="K172" s="100"/>
      <c r="L172" s="190"/>
      <c r="M172" s="100"/>
      <c r="N172" s="100"/>
      <c r="O172" s="100"/>
      <c r="P172" s="101"/>
      <c r="Q172" s="102"/>
      <c r="R172" s="99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44"/>
      <c r="AK172" s="98"/>
      <c r="AL172" s="99"/>
      <c r="AM172" s="100"/>
      <c r="AN172" s="100"/>
      <c r="AO172" s="144"/>
      <c r="AP172" s="102"/>
      <c r="AQ172" s="99"/>
      <c r="AR172" s="100"/>
      <c r="AS172" s="100"/>
      <c r="AT172" s="100"/>
      <c r="AU172" s="190"/>
      <c r="AV172" s="100"/>
      <c r="AW172" s="100"/>
      <c r="AX172" s="100"/>
      <c r="AY172" s="144"/>
      <c r="AZ172" s="103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47"/>
    </row>
    <row r="173" spans="1:71" s="5" customFormat="1" ht="14.25">
      <c r="A173" s="230"/>
      <c r="B173" s="263"/>
      <c r="C173" s="108"/>
      <c r="D173" s="105"/>
      <c r="E173" s="106"/>
      <c r="F173" s="141"/>
      <c r="G173" s="142"/>
      <c r="H173" s="105"/>
      <c r="I173" s="105"/>
      <c r="J173" s="105"/>
      <c r="K173" s="105"/>
      <c r="L173" s="191"/>
      <c r="M173" s="105"/>
      <c r="N173" s="105"/>
      <c r="O173" s="105"/>
      <c r="P173" s="106"/>
      <c r="Q173" s="107"/>
      <c r="R173" s="104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41"/>
      <c r="AK173" s="290"/>
      <c r="AL173" s="104"/>
      <c r="AM173" s="105"/>
      <c r="AN173" s="105"/>
      <c r="AO173" s="141"/>
      <c r="AP173" s="107"/>
      <c r="AQ173" s="104"/>
      <c r="AR173" s="105"/>
      <c r="AS173" s="105"/>
      <c r="AT173" s="105"/>
      <c r="AU173" s="191"/>
      <c r="AV173" s="105"/>
      <c r="AW173" s="105"/>
      <c r="AX173" s="105"/>
      <c r="AY173" s="141"/>
      <c r="AZ173" s="108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299"/>
    </row>
    <row r="174" spans="1:71" s="155" customFormat="1" ht="30" customHeight="1">
      <c r="A174" s="254"/>
      <c r="B174" s="264"/>
      <c r="C174" s="135"/>
      <c r="D174" s="138"/>
      <c r="E174" s="138"/>
      <c r="F174" s="139"/>
      <c r="G174" s="135"/>
      <c r="H174" s="138"/>
      <c r="I174" s="138"/>
      <c r="J174" s="138"/>
      <c r="K174" s="138"/>
      <c r="L174" s="192"/>
      <c r="M174" s="138"/>
      <c r="N174" s="138"/>
      <c r="O174" s="138"/>
      <c r="P174" s="139"/>
      <c r="Q174" s="135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9"/>
      <c r="AK174" s="133"/>
      <c r="AL174" s="283"/>
      <c r="AM174" s="138"/>
      <c r="AN174" s="138"/>
      <c r="AO174" s="139"/>
      <c r="AP174" s="135"/>
      <c r="AQ174" s="138"/>
      <c r="AR174" s="138"/>
      <c r="AS174" s="138"/>
      <c r="AT174" s="138"/>
      <c r="AU174" s="192"/>
      <c r="AV174" s="138"/>
      <c r="AW174" s="138"/>
      <c r="AX174" s="138"/>
      <c r="AY174" s="139"/>
      <c r="AZ174" s="135"/>
      <c r="BA174" s="138"/>
      <c r="BB174" s="138"/>
      <c r="BC174" s="138"/>
      <c r="BD174" s="138"/>
      <c r="BE174" s="138"/>
      <c r="BF174" s="138"/>
      <c r="BG174" s="138"/>
      <c r="BH174" s="138"/>
      <c r="BI174" s="138"/>
      <c r="BJ174" s="138"/>
      <c r="BK174" s="138"/>
      <c r="BL174" s="138"/>
      <c r="BM174" s="138"/>
      <c r="BN174" s="138"/>
      <c r="BO174" s="138"/>
      <c r="BP174" s="138"/>
      <c r="BQ174" s="138"/>
      <c r="BR174" s="138"/>
      <c r="BS174" s="300"/>
    </row>
    <row r="175" spans="1:71" s="159" customFormat="1" ht="15" customHeight="1">
      <c r="A175" s="255"/>
      <c r="B175" s="169"/>
      <c r="C175" s="156"/>
      <c r="D175" s="157"/>
      <c r="E175" s="158"/>
      <c r="F175" s="158"/>
      <c r="G175" s="156"/>
      <c r="H175" s="157"/>
      <c r="I175" s="157"/>
      <c r="J175" s="157"/>
      <c r="K175" s="167"/>
      <c r="L175" s="195"/>
      <c r="M175" s="167"/>
      <c r="N175" s="167"/>
      <c r="O175" s="167"/>
      <c r="P175" s="168"/>
      <c r="Q175" s="166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8"/>
      <c r="AK175" s="160"/>
      <c r="AL175" s="164"/>
      <c r="AM175" s="167"/>
      <c r="AN175" s="167"/>
      <c r="AO175" s="168"/>
      <c r="AP175" s="166"/>
      <c r="AQ175" s="167"/>
      <c r="AR175" s="167"/>
      <c r="AS175" s="167"/>
      <c r="AT175" s="167"/>
      <c r="AU175" s="195"/>
      <c r="AV175" s="167"/>
      <c r="AW175" s="167"/>
      <c r="AX175" s="167"/>
      <c r="AY175" s="168"/>
      <c r="AZ175" s="166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7"/>
      <c r="BQ175" s="167"/>
      <c r="BR175" s="167"/>
      <c r="BS175" s="165"/>
    </row>
    <row r="176" spans="1:71" ht="15">
      <c r="A176" s="256"/>
      <c r="B176" s="169"/>
      <c r="C176" s="169"/>
      <c r="D176" s="167"/>
      <c r="E176" s="167"/>
      <c r="F176" s="168"/>
      <c r="G176" s="166"/>
      <c r="H176" s="164"/>
      <c r="I176" s="164"/>
      <c r="J176" s="164"/>
      <c r="K176" s="164"/>
      <c r="L176" s="199"/>
      <c r="M176" s="164"/>
      <c r="N176" s="164"/>
      <c r="O176" s="164"/>
      <c r="P176" s="163"/>
      <c r="Q176" s="166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3"/>
      <c r="AK176" s="160"/>
      <c r="AL176" s="164"/>
      <c r="AM176" s="164"/>
      <c r="AN176" s="164"/>
      <c r="AO176" s="163"/>
      <c r="AP176" s="166"/>
      <c r="AQ176" s="164"/>
      <c r="AR176" s="164"/>
      <c r="AS176" s="164"/>
      <c r="AT176" s="164"/>
      <c r="AU176" s="199"/>
      <c r="AV176" s="164"/>
      <c r="AW176" s="164"/>
      <c r="AX176" s="164"/>
      <c r="AY176" s="163"/>
      <c r="AZ176" s="166"/>
      <c r="BA176" s="164"/>
      <c r="BB176" s="164"/>
      <c r="BC176" s="164"/>
      <c r="BD176" s="164"/>
      <c r="BE176" s="164"/>
      <c r="BF176" s="164"/>
      <c r="BG176" s="164"/>
      <c r="BH176" s="164"/>
      <c r="BI176" s="164"/>
      <c r="BJ176" s="164"/>
      <c r="BK176" s="164"/>
      <c r="BL176" s="164"/>
      <c r="BM176" s="164"/>
      <c r="BN176" s="164"/>
      <c r="BO176" s="164"/>
      <c r="BP176" s="164"/>
      <c r="BQ176" s="164"/>
      <c r="BR176" s="164"/>
      <c r="BS176" s="162"/>
    </row>
    <row r="177" spans="1:72" s="17" customFormat="1" ht="14.25" customHeight="1" thickBot="1">
      <c r="A177" s="231"/>
      <c r="B177" s="77"/>
      <c r="C177" s="266"/>
      <c r="E177" s="67"/>
      <c r="F177" s="67"/>
      <c r="G177" s="266"/>
      <c r="L177" s="200"/>
      <c r="P177" s="67"/>
      <c r="Q177" s="148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50"/>
      <c r="AK177" s="151"/>
      <c r="AL177" s="284"/>
      <c r="AM177" s="153"/>
      <c r="AN177" s="153"/>
      <c r="AO177" s="154"/>
      <c r="AP177" s="152"/>
      <c r="AQ177" s="153"/>
      <c r="AR177" s="153"/>
      <c r="AS177" s="153"/>
      <c r="AT177" s="153"/>
      <c r="AU177" s="211"/>
      <c r="AV177" s="153"/>
      <c r="AW177" s="153"/>
      <c r="AX177" s="153"/>
      <c r="AY177" s="154"/>
      <c r="AZ177" s="152"/>
      <c r="BA177" s="153"/>
      <c r="BB177" s="153"/>
      <c r="BC177" s="153"/>
      <c r="BD177" s="153"/>
      <c r="BE177" s="153"/>
      <c r="BF177" s="153"/>
      <c r="BG177" s="153"/>
      <c r="BH177" s="153"/>
      <c r="BI177" s="153"/>
      <c r="BJ177" s="153"/>
      <c r="BK177" s="153"/>
      <c r="BL177" s="153"/>
      <c r="BM177" s="153"/>
      <c r="BN177" s="153"/>
      <c r="BO177" s="153"/>
      <c r="BP177" s="153"/>
      <c r="BQ177" s="153"/>
      <c r="BR177" s="153"/>
      <c r="BS177" s="301"/>
      <c r="BT177" s="16"/>
    </row>
    <row r="178" spans="1:72" s="2" customFormat="1" ht="88.5" customHeight="1" thickBot="1">
      <c r="A178" s="221"/>
      <c r="B178" s="259"/>
      <c r="C178" s="259"/>
      <c r="D178" s="131"/>
      <c r="E178" s="131"/>
      <c r="F178" s="131"/>
      <c r="G178" s="259"/>
      <c r="H178" s="131"/>
      <c r="I178" s="1"/>
      <c r="J178" s="1"/>
      <c r="K178" s="1"/>
      <c r="L178" s="186"/>
      <c r="M178" s="1"/>
      <c r="N178" s="1"/>
      <c r="O178" s="1"/>
      <c r="P178" s="1"/>
      <c r="Q178" s="260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289"/>
      <c r="AL178" s="1"/>
      <c r="AM178" s="1"/>
      <c r="AN178" s="1"/>
      <c r="AO178" s="1"/>
      <c r="AP178" s="260"/>
      <c r="AQ178" s="1"/>
      <c r="AR178" s="1"/>
      <c r="AS178" s="1"/>
      <c r="AT178" s="1"/>
      <c r="AU178" s="186"/>
      <c r="AX178" s="1"/>
      <c r="AY178" s="1"/>
      <c r="AZ178" s="260"/>
      <c r="BA178" s="1"/>
      <c r="BB178" s="1"/>
      <c r="BC178" s="1"/>
      <c r="BD178" s="1"/>
      <c r="BG178" s="1"/>
      <c r="BH178" s="1"/>
      <c r="BI178" s="1"/>
      <c r="BJ178" s="1"/>
      <c r="BK178" s="1"/>
      <c r="BL178" s="1"/>
      <c r="BM178" s="1"/>
      <c r="BP178" s="1"/>
      <c r="BQ178" s="1"/>
      <c r="BR178" s="1"/>
      <c r="BS178" s="298"/>
      <c r="BT178" s="1"/>
    </row>
    <row r="179" spans="1:71" s="27" customFormat="1" ht="24.75" customHeight="1" thickBot="1">
      <c r="A179" s="224"/>
      <c r="B179" s="129"/>
      <c r="C179" s="129"/>
      <c r="D179" s="127"/>
      <c r="E179" s="127"/>
      <c r="F179" s="127"/>
      <c r="G179" s="129"/>
      <c r="H179" s="127"/>
      <c r="I179" s="127"/>
      <c r="J179" s="127"/>
      <c r="K179" s="127"/>
      <c r="L179" s="187"/>
      <c r="M179" s="127"/>
      <c r="N179" s="127"/>
      <c r="O179" s="127"/>
      <c r="P179" s="127"/>
      <c r="Q179" s="129"/>
      <c r="R179" s="126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5"/>
      <c r="AL179" s="282"/>
      <c r="AM179" s="127"/>
      <c r="AN179" s="127"/>
      <c r="AO179" s="127"/>
      <c r="AP179" s="130"/>
      <c r="AQ179" s="127"/>
      <c r="AR179" s="127"/>
      <c r="AS179" s="127"/>
      <c r="AT179" s="127"/>
      <c r="AU179" s="187"/>
      <c r="AV179" s="127"/>
      <c r="AW179" s="127"/>
      <c r="AX179" s="127"/>
      <c r="AY179" s="127"/>
      <c r="AZ179" s="129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8"/>
    </row>
    <row r="180" spans="1:71" s="31" customFormat="1" ht="12.75" customHeight="1">
      <c r="A180" s="220"/>
      <c r="B180" s="111"/>
      <c r="C180" s="114"/>
      <c r="D180" s="110"/>
      <c r="E180" s="110"/>
      <c r="F180" s="110"/>
      <c r="G180" s="114"/>
      <c r="H180" s="110"/>
      <c r="I180" s="110"/>
      <c r="J180" s="110"/>
      <c r="K180" s="110"/>
      <c r="L180" s="110"/>
      <c r="M180" s="110"/>
      <c r="N180" s="110"/>
      <c r="O180" s="110"/>
      <c r="P180" s="110"/>
      <c r="Q180" s="111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0"/>
      <c r="AE180" s="110"/>
      <c r="AF180" s="110"/>
      <c r="AG180" s="112"/>
      <c r="AH180" s="112"/>
      <c r="AI180" s="112"/>
      <c r="AJ180" s="112"/>
      <c r="AK180" s="113"/>
      <c r="AL180" s="110"/>
      <c r="AM180" s="110"/>
      <c r="AN180" s="110"/>
      <c r="AO180" s="110"/>
      <c r="AP180" s="114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1"/>
      <c r="BA180" s="115"/>
      <c r="BB180" s="115"/>
      <c r="BC180" s="115"/>
      <c r="BD180" s="115"/>
      <c r="BE180" s="115"/>
      <c r="BF180" s="112"/>
      <c r="BG180" s="115"/>
      <c r="BH180" s="115"/>
      <c r="BI180" s="115"/>
      <c r="BJ180" s="112"/>
      <c r="BK180" s="115"/>
      <c r="BL180" s="115"/>
      <c r="BM180" s="112"/>
      <c r="BN180" s="112"/>
      <c r="BO180" s="112"/>
      <c r="BP180" s="115"/>
      <c r="BQ180" s="115"/>
      <c r="BR180" s="115"/>
      <c r="BS180" s="294"/>
    </row>
    <row r="181" spans="1:71" s="31" customFormat="1" ht="12.75" customHeight="1">
      <c r="A181" s="220"/>
      <c r="B181" s="111"/>
      <c r="C181" s="111"/>
      <c r="D181" s="112"/>
      <c r="E181" s="112"/>
      <c r="F181" s="112"/>
      <c r="G181" s="111"/>
      <c r="H181" s="117"/>
      <c r="I181" s="112"/>
      <c r="J181" s="112"/>
      <c r="K181" s="112"/>
      <c r="L181" s="110"/>
      <c r="M181" s="112"/>
      <c r="N181" s="112"/>
      <c r="O181" s="112"/>
      <c r="P181" s="112"/>
      <c r="Q181" s="111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0"/>
      <c r="AE181" s="110"/>
      <c r="AF181" s="110"/>
      <c r="AG181" s="112"/>
      <c r="AH181" s="112"/>
      <c r="AI181" s="112"/>
      <c r="AJ181" s="112"/>
      <c r="AK181" s="109"/>
      <c r="AL181" s="110"/>
      <c r="AM181" s="110"/>
      <c r="AN181" s="110"/>
      <c r="AO181" s="110"/>
      <c r="AP181" s="118"/>
      <c r="AQ181" s="115"/>
      <c r="AR181" s="115"/>
      <c r="AS181" s="115"/>
      <c r="AT181" s="115"/>
      <c r="AU181" s="115"/>
      <c r="AV181" s="112"/>
      <c r="AW181" s="112"/>
      <c r="AX181" s="115"/>
      <c r="AY181" s="112"/>
      <c r="AZ181" s="111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0"/>
      <c r="BN181" s="110"/>
      <c r="BO181" s="110"/>
      <c r="BP181" s="112"/>
      <c r="BQ181" s="112"/>
      <c r="BR181" s="112"/>
      <c r="BS181" s="116"/>
    </row>
    <row r="182" spans="1:71" s="31" customFormat="1" ht="12.75" customHeight="1">
      <c r="A182" s="220"/>
      <c r="B182" s="111"/>
      <c r="C182" s="111"/>
      <c r="D182" s="112"/>
      <c r="E182" s="112"/>
      <c r="F182" s="112"/>
      <c r="G182" s="111"/>
      <c r="H182" s="117"/>
      <c r="I182" s="112"/>
      <c r="J182" s="112"/>
      <c r="K182" s="112"/>
      <c r="L182" s="110"/>
      <c r="M182" s="112"/>
      <c r="N182" s="112"/>
      <c r="O182" s="112"/>
      <c r="P182" s="112"/>
      <c r="Q182" s="111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0"/>
      <c r="AE182" s="110"/>
      <c r="AF182" s="110"/>
      <c r="AG182" s="112"/>
      <c r="AH182" s="112"/>
      <c r="AI182" s="112"/>
      <c r="AJ182" s="112"/>
      <c r="AK182" s="109"/>
      <c r="AL182" s="115"/>
      <c r="AM182" s="115"/>
      <c r="AN182" s="112"/>
      <c r="AO182" s="115"/>
      <c r="AP182" s="111"/>
      <c r="AQ182" s="112"/>
      <c r="AR182" s="112"/>
      <c r="AS182" s="112"/>
      <c r="AT182" s="112"/>
      <c r="AU182" s="110"/>
      <c r="AV182" s="112"/>
      <c r="AW182" s="112"/>
      <c r="AX182" s="112"/>
      <c r="AY182" s="112"/>
      <c r="AZ182" s="111"/>
      <c r="BA182" s="112"/>
      <c r="BB182" s="112"/>
      <c r="BC182" s="112"/>
      <c r="BD182" s="112"/>
      <c r="BE182" s="112"/>
      <c r="BF182" s="112"/>
      <c r="BG182" s="112"/>
      <c r="BH182" s="112"/>
      <c r="BI182" s="112"/>
      <c r="BJ182" s="112"/>
      <c r="BK182" s="112"/>
      <c r="BL182" s="112"/>
      <c r="BM182" s="110"/>
      <c r="BN182" s="110"/>
      <c r="BO182" s="110"/>
      <c r="BP182" s="112"/>
      <c r="BQ182" s="112"/>
      <c r="BR182" s="112"/>
      <c r="BS182" s="116"/>
    </row>
    <row r="183" spans="1:71" s="42" customFormat="1" ht="12.75" customHeight="1" thickBot="1">
      <c r="A183" s="225"/>
      <c r="B183" s="123"/>
      <c r="C183" s="123"/>
      <c r="D183" s="119"/>
      <c r="E183" s="119"/>
      <c r="F183" s="119"/>
      <c r="G183" s="123"/>
      <c r="H183" s="121"/>
      <c r="I183" s="119"/>
      <c r="J183" s="119"/>
      <c r="K183" s="119"/>
      <c r="L183" s="122"/>
      <c r="M183" s="119"/>
      <c r="N183" s="119"/>
      <c r="O183" s="119"/>
      <c r="P183" s="119"/>
      <c r="Q183" s="123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22"/>
      <c r="AE183" s="122"/>
      <c r="AF183" s="122"/>
      <c r="AG183" s="119"/>
      <c r="AH183" s="119"/>
      <c r="AI183" s="119"/>
      <c r="AJ183" s="119"/>
      <c r="AK183" s="124"/>
      <c r="AL183" s="119"/>
      <c r="AM183" s="119"/>
      <c r="AN183" s="119"/>
      <c r="AO183" s="119"/>
      <c r="AP183" s="123"/>
      <c r="AQ183" s="119"/>
      <c r="AR183" s="119"/>
      <c r="AS183" s="119"/>
      <c r="AT183" s="119"/>
      <c r="AU183" s="122"/>
      <c r="AV183" s="119"/>
      <c r="AW183" s="119"/>
      <c r="AX183" s="119"/>
      <c r="AY183" s="119"/>
      <c r="AZ183" s="123"/>
      <c r="BA183" s="119"/>
      <c r="BB183" s="119"/>
      <c r="BC183" s="119"/>
      <c r="BD183" s="119"/>
      <c r="BE183" s="119"/>
      <c r="BF183" s="119"/>
      <c r="BG183" s="119"/>
      <c r="BH183" s="119"/>
      <c r="BI183" s="119"/>
      <c r="BJ183" s="119"/>
      <c r="BK183" s="119"/>
      <c r="BL183" s="119"/>
      <c r="BM183" s="122"/>
      <c r="BN183" s="122"/>
      <c r="BO183" s="122"/>
      <c r="BP183" s="119"/>
      <c r="BQ183" s="119"/>
      <c r="BR183" s="119"/>
      <c r="BS183" s="120"/>
    </row>
    <row r="184" spans="1:71" s="3" customFormat="1" ht="14.25">
      <c r="A184" s="226"/>
      <c r="B184" s="90"/>
      <c r="C184" s="91"/>
      <c r="D184" s="88"/>
      <c r="E184" s="89"/>
      <c r="F184" s="140"/>
      <c r="G184" s="91"/>
      <c r="H184" s="88"/>
      <c r="I184" s="88"/>
      <c r="J184" s="88"/>
      <c r="K184" s="88"/>
      <c r="L184" s="188"/>
      <c r="M184" s="88"/>
      <c r="N184" s="88"/>
      <c r="O184" s="88"/>
      <c r="P184" s="89"/>
      <c r="Q184" s="90"/>
      <c r="R184" s="87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140"/>
      <c r="AK184" s="86"/>
      <c r="AL184" s="87"/>
      <c r="AM184" s="88"/>
      <c r="AN184" s="88"/>
      <c r="AO184" s="140"/>
      <c r="AP184" s="90"/>
      <c r="AQ184" s="87"/>
      <c r="AR184" s="88"/>
      <c r="AS184" s="88"/>
      <c r="AT184" s="88"/>
      <c r="AU184" s="188"/>
      <c r="AV184" s="88"/>
      <c r="AW184" s="88"/>
      <c r="AX184" s="88"/>
      <c r="AY184" s="140"/>
      <c r="AZ184" s="91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145"/>
    </row>
    <row r="185" spans="1:71" s="4" customFormat="1" ht="14.25">
      <c r="A185" s="227"/>
      <c r="B185" s="96"/>
      <c r="C185" s="97"/>
      <c r="D185" s="94"/>
      <c r="E185" s="95"/>
      <c r="F185" s="143"/>
      <c r="G185" s="97"/>
      <c r="H185" s="94"/>
      <c r="I185" s="94"/>
      <c r="J185" s="94"/>
      <c r="K185" s="94"/>
      <c r="L185" s="189"/>
      <c r="M185" s="94"/>
      <c r="N185" s="94"/>
      <c r="O185" s="94"/>
      <c r="P185" s="95"/>
      <c r="Q185" s="96"/>
      <c r="R185" s="93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143"/>
      <c r="AK185" s="92"/>
      <c r="AL185" s="93"/>
      <c r="AM185" s="94"/>
      <c r="AN185" s="94"/>
      <c r="AO185" s="143"/>
      <c r="AP185" s="96"/>
      <c r="AQ185" s="93"/>
      <c r="AR185" s="94"/>
      <c r="AS185" s="94"/>
      <c r="AT185" s="94"/>
      <c r="AU185" s="189"/>
      <c r="AV185" s="94"/>
      <c r="AW185" s="94"/>
      <c r="AX185" s="94"/>
      <c r="AY185" s="143"/>
      <c r="AZ185" s="97"/>
      <c r="BA185" s="94"/>
      <c r="BB185" s="94"/>
      <c r="BC185" s="94"/>
      <c r="BD185" s="94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4"/>
      <c r="BQ185" s="94"/>
      <c r="BR185" s="94"/>
      <c r="BS185" s="146"/>
    </row>
    <row r="186" spans="1:71" s="4" customFormat="1" ht="14.25">
      <c r="A186" s="227"/>
      <c r="B186" s="96"/>
      <c r="C186" s="97"/>
      <c r="D186" s="94"/>
      <c r="E186" s="95"/>
      <c r="F186" s="143"/>
      <c r="G186" s="97"/>
      <c r="H186" s="94"/>
      <c r="I186" s="94"/>
      <c r="J186" s="94"/>
      <c r="K186" s="94"/>
      <c r="L186" s="189"/>
      <c r="M186" s="94"/>
      <c r="N186" s="94"/>
      <c r="O186" s="94"/>
      <c r="P186" s="95"/>
      <c r="Q186" s="96"/>
      <c r="R186" s="93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143"/>
      <c r="AK186" s="92"/>
      <c r="AL186" s="93"/>
      <c r="AM186" s="94"/>
      <c r="AN186" s="94"/>
      <c r="AO186" s="143"/>
      <c r="AP186" s="96"/>
      <c r="AQ186" s="93"/>
      <c r="AR186" s="94"/>
      <c r="AS186" s="94"/>
      <c r="AT186" s="94"/>
      <c r="AU186" s="189"/>
      <c r="AV186" s="94"/>
      <c r="AW186" s="94"/>
      <c r="AX186" s="94"/>
      <c r="AY186" s="143"/>
      <c r="AZ186" s="97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146"/>
    </row>
    <row r="187" spans="1:71" s="4" customFormat="1" ht="14.25">
      <c r="A187" s="227"/>
      <c r="B187" s="96"/>
      <c r="C187" s="97"/>
      <c r="D187" s="94"/>
      <c r="E187" s="95"/>
      <c r="F187" s="143"/>
      <c r="G187" s="97"/>
      <c r="H187" s="94"/>
      <c r="I187" s="94"/>
      <c r="J187" s="94"/>
      <c r="K187" s="94"/>
      <c r="L187" s="189"/>
      <c r="M187" s="94"/>
      <c r="N187" s="94"/>
      <c r="O187" s="94"/>
      <c r="P187" s="95"/>
      <c r="Q187" s="96"/>
      <c r="R187" s="93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143"/>
      <c r="AK187" s="92"/>
      <c r="AL187" s="93"/>
      <c r="AM187" s="94"/>
      <c r="AN187" s="94"/>
      <c r="AO187" s="143"/>
      <c r="AP187" s="96"/>
      <c r="AQ187" s="93"/>
      <c r="AR187" s="94"/>
      <c r="AS187" s="94"/>
      <c r="AT187" s="94"/>
      <c r="AU187" s="189"/>
      <c r="AV187" s="94"/>
      <c r="AW187" s="94"/>
      <c r="AX187" s="94"/>
      <c r="AY187" s="143"/>
      <c r="AZ187" s="97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146"/>
    </row>
    <row r="188" spans="1:71" s="4" customFormat="1" ht="14.25">
      <c r="A188" s="227"/>
      <c r="B188" s="96"/>
      <c r="C188" s="97"/>
      <c r="D188" s="94"/>
      <c r="E188" s="95"/>
      <c r="F188" s="143"/>
      <c r="G188" s="97"/>
      <c r="H188" s="94"/>
      <c r="I188" s="94"/>
      <c r="J188" s="94"/>
      <c r="K188" s="94"/>
      <c r="L188" s="189"/>
      <c r="M188" s="94"/>
      <c r="N188" s="94"/>
      <c r="O188" s="94"/>
      <c r="P188" s="95"/>
      <c r="Q188" s="96"/>
      <c r="R188" s="93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143"/>
      <c r="AK188" s="92"/>
      <c r="AL188" s="93"/>
      <c r="AM188" s="94"/>
      <c r="AN188" s="94"/>
      <c r="AO188" s="143"/>
      <c r="AP188" s="96"/>
      <c r="AQ188" s="93"/>
      <c r="AR188" s="94"/>
      <c r="AS188" s="94"/>
      <c r="AT188" s="94"/>
      <c r="AU188" s="189"/>
      <c r="AV188" s="94"/>
      <c r="AW188" s="94"/>
      <c r="AX188" s="94"/>
      <c r="AY188" s="143"/>
      <c r="AZ188" s="97"/>
      <c r="BA188" s="94"/>
      <c r="BB188" s="94"/>
      <c r="BC188" s="94"/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146"/>
    </row>
    <row r="189" spans="1:71" s="4" customFormat="1" ht="14.25">
      <c r="A189" s="227"/>
      <c r="B189" s="96"/>
      <c r="C189" s="97"/>
      <c r="D189" s="94"/>
      <c r="E189" s="95"/>
      <c r="F189" s="143"/>
      <c r="G189" s="97"/>
      <c r="H189" s="94"/>
      <c r="I189" s="94"/>
      <c r="J189" s="94"/>
      <c r="K189" s="94"/>
      <c r="L189" s="189"/>
      <c r="M189" s="94"/>
      <c r="N189" s="94"/>
      <c r="O189" s="94"/>
      <c r="P189" s="95"/>
      <c r="Q189" s="96"/>
      <c r="R189" s="93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143"/>
      <c r="AK189" s="92"/>
      <c r="AL189" s="93"/>
      <c r="AM189" s="94"/>
      <c r="AN189" s="94"/>
      <c r="AO189" s="143"/>
      <c r="AP189" s="96"/>
      <c r="AQ189" s="93"/>
      <c r="AR189" s="94"/>
      <c r="AS189" s="94"/>
      <c r="AT189" s="94"/>
      <c r="AU189" s="189"/>
      <c r="AV189" s="94"/>
      <c r="AW189" s="94"/>
      <c r="AX189" s="94"/>
      <c r="AY189" s="143"/>
      <c r="AZ189" s="97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146"/>
    </row>
    <row r="190" spans="1:71" s="4" customFormat="1" ht="14.25">
      <c r="A190" s="227"/>
      <c r="B190" s="96"/>
      <c r="C190" s="97"/>
      <c r="D190" s="94"/>
      <c r="E190" s="95"/>
      <c r="F190" s="143"/>
      <c r="G190" s="97"/>
      <c r="H190" s="94"/>
      <c r="I190" s="94"/>
      <c r="J190" s="94"/>
      <c r="K190" s="94"/>
      <c r="L190" s="189"/>
      <c r="M190" s="94"/>
      <c r="N190" s="94"/>
      <c r="O190" s="94"/>
      <c r="P190" s="95"/>
      <c r="Q190" s="96"/>
      <c r="R190" s="93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143"/>
      <c r="AK190" s="92"/>
      <c r="AL190" s="93"/>
      <c r="AM190" s="94"/>
      <c r="AN190" s="94"/>
      <c r="AO190" s="143"/>
      <c r="AP190" s="96"/>
      <c r="AQ190" s="93"/>
      <c r="AR190" s="94"/>
      <c r="AS190" s="94"/>
      <c r="AT190" s="94"/>
      <c r="AU190" s="189"/>
      <c r="AV190" s="94"/>
      <c r="AW190" s="94"/>
      <c r="AX190" s="94"/>
      <c r="AY190" s="143"/>
      <c r="AZ190" s="97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146"/>
    </row>
    <row r="191" spans="1:71" s="4" customFormat="1" ht="14.25">
      <c r="A191" s="228"/>
      <c r="B191" s="102"/>
      <c r="C191" s="103"/>
      <c r="D191" s="100"/>
      <c r="E191" s="101"/>
      <c r="F191" s="144"/>
      <c r="G191" s="103"/>
      <c r="H191" s="100"/>
      <c r="I191" s="100"/>
      <c r="J191" s="100"/>
      <c r="K191" s="100"/>
      <c r="L191" s="190"/>
      <c r="M191" s="100"/>
      <c r="N191" s="100"/>
      <c r="O191" s="100"/>
      <c r="P191" s="101"/>
      <c r="Q191" s="102"/>
      <c r="R191" s="99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44"/>
      <c r="AK191" s="98"/>
      <c r="AL191" s="99"/>
      <c r="AM191" s="100"/>
      <c r="AN191" s="100"/>
      <c r="AO191" s="144"/>
      <c r="AP191" s="102"/>
      <c r="AQ191" s="99"/>
      <c r="AR191" s="100"/>
      <c r="AS191" s="100"/>
      <c r="AT191" s="100"/>
      <c r="AU191" s="190"/>
      <c r="AV191" s="100"/>
      <c r="AW191" s="100"/>
      <c r="AX191" s="100"/>
      <c r="AY191" s="144"/>
      <c r="AZ191" s="103"/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100"/>
      <c r="BS191" s="147"/>
    </row>
    <row r="192" spans="1:71" s="4" customFormat="1" ht="14.25">
      <c r="A192" s="229"/>
      <c r="B192" s="102"/>
      <c r="C192" s="103"/>
      <c r="D192" s="100"/>
      <c r="E192" s="101"/>
      <c r="F192" s="144"/>
      <c r="G192" s="103"/>
      <c r="H192" s="100"/>
      <c r="I192" s="100"/>
      <c r="J192" s="100"/>
      <c r="K192" s="100"/>
      <c r="L192" s="190"/>
      <c r="M192" s="100"/>
      <c r="N192" s="100"/>
      <c r="O192" s="100"/>
      <c r="P192" s="101"/>
      <c r="Q192" s="102"/>
      <c r="R192" s="99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44"/>
      <c r="AK192" s="98"/>
      <c r="AL192" s="99"/>
      <c r="AM192" s="100"/>
      <c r="AN192" s="100"/>
      <c r="AO192" s="144"/>
      <c r="AP192" s="102"/>
      <c r="AQ192" s="99"/>
      <c r="AR192" s="100"/>
      <c r="AS192" s="100"/>
      <c r="AT192" s="100"/>
      <c r="AU192" s="190"/>
      <c r="AV192" s="100"/>
      <c r="AW192" s="100"/>
      <c r="AX192" s="100"/>
      <c r="AY192" s="144"/>
      <c r="AZ192" s="103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100"/>
      <c r="BS192" s="147"/>
    </row>
    <row r="193" spans="1:71" s="5" customFormat="1" ht="14.25">
      <c r="A193" s="230"/>
      <c r="B193" s="263"/>
      <c r="C193" s="108"/>
      <c r="D193" s="105"/>
      <c r="E193" s="106"/>
      <c r="F193" s="141"/>
      <c r="G193" s="142"/>
      <c r="H193" s="105"/>
      <c r="I193" s="105"/>
      <c r="J193" s="105"/>
      <c r="K193" s="105"/>
      <c r="L193" s="191"/>
      <c r="M193" s="105"/>
      <c r="N193" s="105"/>
      <c r="O193" s="105"/>
      <c r="P193" s="106"/>
      <c r="Q193" s="107"/>
      <c r="R193" s="104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41"/>
      <c r="AK193" s="290"/>
      <c r="AL193" s="104"/>
      <c r="AM193" s="105"/>
      <c r="AN193" s="105"/>
      <c r="AO193" s="141"/>
      <c r="AP193" s="107"/>
      <c r="AQ193" s="104"/>
      <c r="AR193" s="105"/>
      <c r="AS193" s="105"/>
      <c r="AT193" s="105"/>
      <c r="AU193" s="191"/>
      <c r="AV193" s="105"/>
      <c r="AW193" s="105"/>
      <c r="AX193" s="105"/>
      <c r="AY193" s="141"/>
      <c r="AZ193" s="108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299"/>
    </row>
    <row r="194" spans="1:71" s="155" customFormat="1" ht="30" customHeight="1">
      <c r="A194" s="254"/>
      <c r="B194" s="264"/>
      <c r="C194" s="135"/>
      <c r="D194" s="138"/>
      <c r="E194" s="138"/>
      <c r="F194" s="139"/>
      <c r="G194" s="135"/>
      <c r="H194" s="138"/>
      <c r="I194" s="138"/>
      <c r="J194" s="138"/>
      <c r="K194" s="138"/>
      <c r="L194" s="192"/>
      <c r="M194" s="138"/>
      <c r="N194" s="138"/>
      <c r="O194" s="138"/>
      <c r="P194" s="139"/>
      <c r="Q194" s="135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39"/>
      <c r="AK194" s="133"/>
      <c r="AL194" s="283"/>
      <c r="AM194" s="138"/>
      <c r="AN194" s="138"/>
      <c r="AO194" s="139"/>
      <c r="AP194" s="135"/>
      <c r="AQ194" s="138"/>
      <c r="AR194" s="138"/>
      <c r="AS194" s="138"/>
      <c r="AT194" s="138"/>
      <c r="AU194" s="192"/>
      <c r="AV194" s="138"/>
      <c r="AW194" s="138"/>
      <c r="AX194" s="138"/>
      <c r="AY194" s="139"/>
      <c r="AZ194" s="135"/>
      <c r="BA194" s="138"/>
      <c r="BB194" s="138"/>
      <c r="BC194" s="138"/>
      <c r="BD194" s="138"/>
      <c r="BE194" s="138"/>
      <c r="BF194" s="138"/>
      <c r="BG194" s="138"/>
      <c r="BH194" s="138"/>
      <c r="BI194" s="138"/>
      <c r="BJ194" s="138"/>
      <c r="BK194" s="138"/>
      <c r="BL194" s="138"/>
      <c r="BM194" s="138"/>
      <c r="BN194" s="138"/>
      <c r="BO194" s="138"/>
      <c r="BP194" s="138"/>
      <c r="BQ194" s="138"/>
      <c r="BR194" s="138"/>
      <c r="BS194" s="300"/>
    </row>
    <row r="195" spans="1:71" s="159" customFormat="1" ht="15" customHeight="1">
      <c r="A195" s="255"/>
      <c r="B195" s="169"/>
      <c r="C195" s="156"/>
      <c r="D195" s="157"/>
      <c r="E195" s="158"/>
      <c r="F195" s="158"/>
      <c r="G195" s="156"/>
      <c r="H195" s="157"/>
      <c r="I195" s="157"/>
      <c r="J195" s="157"/>
      <c r="K195" s="167"/>
      <c r="L195" s="195"/>
      <c r="M195" s="167"/>
      <c r="N195" s="167"/>
      <c r="O195" s="167"/>
      <c r="P195" s="168"/>
      <c r="Q195" s="166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8"/>
      <c r="AK195" s="160"/>
      <c r="AL195" s="164"/>
      <c r="AM195" s="167"/>
      <c r="AN195" s="167"/>
      <c r="AO195" s="168"/>
      <c r="AP195" s="166"/>
      <c r="AQ195" s="167"/>
      <c r="AR195" s="167"/>
      <c r="AS195" s="167"/>
      <c r="AT195" s="167"/>
      <c r="AU195" s="195"/>
      <c r="AV195" s="167"/>
      <c r="AW195" s="167"/>
      <c r="AX195" s="167"/>
      <c r="AY195" s="168"/>
      <c r="AZ195" s="166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7"/>
      <c r="BQ195" s="167"/>
      <c r="BR195" s="167"/>
      <c r="BS195" s="165"/>
    </row>
    <row r="196" spans="1:71" ht="15">
      <c r="A196" s="256"/>
      <c r="B196" s="169"/>
      <c r="C196" s="169"/>
      <c r="D196" s="167"/>
      <c r="E196" s="167"/>
      <c r="F196" s="168"/>
      <c r="G196" s="166"/>
      <c r="H196" s="164"/>
      <c r="I196" s="164"/>
      <c r="J196" s="164"/>
      <c r="K196" s="164"/>
      <c r="L196" s="199"/>
      <c r="M196" s="164"/>
      <c r="N196" s="164"/>
      <c r="O196" s="164"/>
      <c r="P196" s="163"/>
      <c r="Q196" s="166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  <c r="AG196" s="164"/>
      <c r="AH196" s="164"/>
      <c r="AI196" s="164"/>
      <c r="AJ196" s="163"/>
      <c r="AK196" s="160"/>
      <c r="AL196" s="164"/>
      <c r="AM196" s="164"/>
      <c r="AN196" s="164"/>
      <c r="AO196" s="163"/>
      <c r="AP196" s="166"/>
      <c r="AQ196" s="164"/>
      <c r="AR196" s="164"/>
      <c r="AS196" s="164"/>
      <c r="AT196" s="164"/>
      <c r="AU196" s="199"/>
      <c r="AV196" s="164"/>
      <c r="AW196" s="164"/>
      <c r="AX196" s="164"/>
      <c r="AY196" s="163"/>
      <c r="AZ196" s="166"/>
      <c r="BA196" s="164"/>
      <c r="BB196" s="164"/>
      <c r="BC196" s="164"/>
      <c r="BD196" s="164"/>
      <c r="BE196" s="164"/>
      <c r="BF196" s="164"/>
      <c r="BG196" s="164"/>
      <c r="BH196" s="164"/>
      <c r="BI196" s="164"/>
      <c r="BJ196" s="164"/>
      <c r="BK196" s="164"/>
      <c r="BL196" s="164"/>
      <c r="BM196" s="164"/>
      <c r="BN196" s="164"/>
      <c r="BO196" s="164"/>
      <c r="BP196" s="164"/>
      <c r="BQ196" s="164"/>
      <c r="BR196" s="164"/>
      <c r="BS196" s="162"/>
    </row>
    <row r="197" spans="1:72" s="17" customFormat="1" ht="14.25" customHeight="1" thickBot="1">
      <c r="A197" s="231"/>
      <c r="B197" s="77"/>
      <c r="C197" s="266"/>
      <c r="E197" s="67"/>
      <c r="F197" s="67"/>
      <c r="G197" s="266"/>
      <c r="L197" s="200"/>
      <c r="P197" s="67"/>
      <c r="Q197" s="148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50"/>
      <c r="AK197" s="151"/>
      <c r="AL197" s="284"/>
      <c r="AM197" s="153"/>
      <c r="AN197" s="153"/>
      <c r="AO197" s="154"/>
      <c r="AP197" s="152"/>
      <c r="AQ197" s="153"/>
      <c r="AR197" s="153"/>
      <c r="AS197" s="153"/>
      <c r="AT197" s="153"/>
      <c r="AU197" s="211"/>
      <c r="AV197" s="153"/>
      <c r="AW197" s="153"/>
      <c r="AX197" s="153"/>
      <c r="AY197" s="154"/>
      <c r="AZ197" s="152"/>
      <c r="BA197" s="153"/>
      <c r="BB197" s="153"/>
      <c r="BC197" s="153"/>
      <c r="BD197" s="153"/>
      <c r="BE197" s="153"/>
      <c r="BF197" s="153"/>
      <c r="BG197" s="153"/>
      <c r="BH197" s="153"/>
      <c r="BI197" s="153"/>
      <c r="BJ197" s="153"/>
      <c r="BK197" s="153"/>
      <c r="BL197" s="153"/>
      <c r="BM197" s="153"/>
      <c r="BN197" s="153"/>
      <c r="BO197" s="153"/>
      <c r="BP197" s="153"/>
      <c r="BQ197" s="153"/>
      <c r="BR197" s="153"/>
      <c r="BS197" s="301"/>
      <c r="BT197" s="16"/>
    </row>
    <row r="198" spans="1:72" s="2" customFormat="1" ht="72.75" customHeight="1" thickBot="1">
      <c r="A198" s="221"/>
      <c r="B198" s="259"/>
      <c r="C198" s="259"/>
      <c r="D198" s="131"/>
      <c r="E198" s="131"/>
      <c r="F198" s="131"/>
      <c r="G198" s="259"/>
      <c r="H198" s="131"/>
      <c r="I198" s="1"/>
      <c r="J198" s="1"/>
      <c r="K198" s="1"/>
      <c r="L198" s="186"/>
      <c r="M198" s="1"/>
      <c r="N198" s="1"/>
      <c r="O198" s="1"/>
      <c r="P198" s="1"/>
      <c r="Q198" s="260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289"/>
      <c r="AL198" s="1"/>
      <c r="AM198" s="1"/>
      <c r="AN198" s="1"/>
      <c r="AO198" s="1"/>
      <c r="AP198" s="260"/>
      <c r="AQ198" s="1"/>
      <c r="AR198" s="1"/>
      <c r="AS198" s="1"/>
      <c r="AT198" s="1"/>
      <c r="AU198" s="186"/>
      <c r="AX198" s="1"/>
      <c r="AY198" s="1"/>
      <c r="AZ198" s="260"/>
      <c r="BA198" s="1"/>
      <c r="BB198" s="1"/>
      <c r="BC198" s="1"/>
      <c r="BD198" s="1"/>
      <c r="BG198" s="1"/>
      <c r="BH198" s="1"/>
      <c r="BI198" s="1"/>
      <c r="BJ198" s="1"/>
      <c r="BK198" s="1"/>
      <c r="BL198" s="1"/>
      <c r="BM198" s="1"/>
      <c r="BP198" s="1"/>
      <c r="BQ198" s="1"/>
      <c r="BR198" s="1"/>
      <c r="BS198" s="298"/>
      <c r="BT198" s="1"/>
    </row>
    <row r="199" spans="1:71" s="27" customFormat="1" ht="24.75" customHeight="1" thickBot="1">
      <c r="A199" s="224"/>
      <c r="B199" s="129"/>
      <c r="C199" s="129"/>
      <c r="D199" s="127"/>
      <c r="E199" s="127"/>
      <c r="F199" s="127"/>
      <c r="G199" s="129"/>
      <c r="H199" s="127"/>
      <c r="I199" s="127"/>
      <c r="J199" s="127"/>
      <c r="K199" s="127"/>
      <c r="L199" s="187"/>
      <c r="M199" s="127"/>
      <c r="N199" s="127"/>
      <c r="O199" s="127"/>
      <c r="P199" s="127"/>
      <c r="Q199" s="129"/>
      <c r="R199" s="126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5"/>
      <c r="AL199" s="282"/>
      <c r="AM199" s="127"/>
      <c r="AN199" s="127"/>
      <c r="AO199" s="127"/>
      <c r="AP199" s="130"/>
      <c r="AQ199" s="127"/>
      <c r="AR199" s="127"/>
      <c r="AS199" s="127"/>
      <c r="AT199" s="127"/>
      <c r="AU199" s="187"/>
      <c r="AV199" s="127"/>
      <c r="AW199" s="127"/>
      <c r="AX199" s="127"/>
      <c r="AY199" s="127"/>
      <c r="AZ199" s="129"/>
      <c r="BA199" s="127"/>
      <c r="BB199" s="127"/>
      <c r="BC199" s="127"/>
      <c r="BD199" s="127"/>
      <c r="BE199" s="127"/>
      <c r="BF199" s="127"/>
      <c r="BG199" s="127"/>
      <c r="BH199" s="127"/>
      <c r="BI199" s="127"/>
      <c r="BJ199" s="127"/>
      <c r="BK199" s="127"/>
      <c r="BL199" s="127"/>
      <c r="BM199" s="127"/>
      <c r="BN199" s="127"/>
      <c r="BO199" s="127"/>
      <c r="BP199" s="127"/>
      <c r="BQ199" s="127"/>
      <c r="BR199" s="127"/>
      <c r="BS199" s="128"/>
    </row>
    <row r="200" spans="1:71" s="31" customFormat="1" ht="12.75" customHeight="1">
      <c r="A200" s="220"/>
      <c r="B200" s="111"/>
      <c r="C200" s="114"/>
      <c r="D200" s="110"/>
      <c r="E200" s="110"/>
      <c r="F200" s="110"/>
      <c r="G200" s="114"/>
      <c r="H200" s="110"/>
      <c r="I200" s="110"/>
      <c r="J200" s="110"/>
      <c r="K200" s="110"/>
      <c r="L200" s="110"/>
      <c r="M200" s="110"/>
      <c r="N200" s="110"/>
      <c r="O200" s="110"/>
      <c r="P200" s="110"/>
      <c r="Q200" s="111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0"/>
      <c r="AE200" s="110"/>
      <c r="AF200" s="110"/>
      <c r="AG200" s="112"/>
      <c r="AH200" s="112"/>
      <c r="AI200" s="112"/>
      <c r="AJ200" s="112"/>
      <c r="AK200" s="113"/>
      <c r="AL200" s="110"/>
      <c r="AM200" s="110"/>
      <c r="AN200" s="110"/>
      <c r="AO200" s="110"/>
      <c r="AP200" s="114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1"/>
      <c r="BA200" s="115"/>
      <c r="BB200" s="115"/>
      <c r="BC200" s="115"/>
      <c r="BD200" s="115"/>
      <c r="BE200" s="115"/>
      <c r="BF200" s="112"/>
      <c r="BG200" s="115"/>
      <c r="BH200" s="115"/>
      <c r="BI200" s="115"/>
      <c r="BJ200" s="112"/>
      <c r="BK200" s="115"/>
      <c r="BL200" s="115"/>
      <c r="BM200" s="112"/>
      <c r="BN200" s="112"/>
      <c r="BO200" s="112"/>
      <c r="BP200" s="115"/>
      <c r="BQ200" s="115"/>
      <c r="BR200" s="115"/>
      <c r="BS200" s="294"/>
    </row>
    <row r="201" spans="1:71" s="31" customFormat="1" ht="12.75" customHeight="1">
      <c r="A201" s="220"/>
      <c r="B201" s="111"/>
      <c r="C201" s="111"/>
      <c r="D201" s="112"/>
      <c r="E201" s="112"/>
      <c r="F201" s="112"/>
      <c r="G201" s="111"/>
      <c r="H201" s="117"/>
      <c r="I201" s="112"/>
      <c r="J201" s="112"/>
      <c r="K201" s="112"/>
      <c r="L201" s="110"/>
      <c r="M201" s="112"/>
      <c r="N201" s="112"/>
      <c r="O201" s="112"/>
      <c r="P201" s="112"/>
      <c r="Q201" s="111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0"/>
      <c r="AE201" s="110"/>
      <c r="AF201" s="110"/>
      <c r="AG201" s="112"/>
      <c r="AH201" s="112"/>
      <c r="AI201" s="112"/>
      <c r="AJ201" s="112"/>
      <c r="AK201" s="109"/>
      <c r="AL201" s="110"/>
      <c r="AM201" s="110"/>
      <c r="AN201" s="110"/>
      <c r="AO201" s="110"/>
      <c r="AP201" s="118"/>
      <c r="AQ201" s="115"/>
      <c r="AR201" s="115"/>
      <c r="AS201" s="115"/>
      <c r="AT201" s="115"/>
      <c r="AU201" s="115"/>
      <c r="AV201" s="112"/>
      <c r="AW201" s="112"/>
      <c r="AX201" s="115"/>
      <c r="AY201" s="112"/>
      <c r="AZ201" s="111"/>
      <c r="BA201" s="112"/>
      <c r="BB201" s="112"/>
      <c r="BC201" s="112"/>
      <c r="BD201" s="112"/>
      <c r="BE201" s="112"/>
      <c r="BF201" s="112"/>
      <c r="BG201" s="112"/>
      <c r="BH201" s="112"/>
      <c r="BI201" s="112"/>
      <c r="BJ201" s="112"/>
      <c r="BK201" s="112"/>
      <c r="BL201" s="112"/>
      <c r="BM201" s="110"/>
      <c r="BN201" s="110"/>
      <c r="BO201" s="110"/>
      <c r="BP201" s="112"/>
      <c r="BQ201" s="112"/>
      <c r="BR201" s="112"/>
      <c r="BS201" s="116"/>
    </row>
    <row r="202" spans="1:71" s="31" customFormat="1" ht="12.75" customHeight="1">
      <c r="A202" s="220"/>
      <c r="B202" s="111"/>
      <c r="C202" s="111"/>
      <c r="D202" s="112"/>
      <c r="E202" s="112"/>
      <c r="F202" s="112"/>
      <c r="G202" s="111"/>
      <c r="H202" s="117"/>
      <c r="I202" s="112"/>
      <c r="J202" s="112"/>
      <c r="K202" s="112"/>
      <c r="L202" s="110"/>
      <c r="M202" s="112"/>
      <c r="N202" s="112"/>
      <c r="O202" s="112"/>
      <c r="P202" s="112"/>
      <c r="Q202" s="111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0"/>
      <c r="AE202" s="110"/>
      <c r="AF202" s="110"/>
      <c r="AG202" s="112"/>
      <c r="AH202" s="112"/>
      <c r="AI202" s="112"/>
      <c r="AJ202" s="112"/>
      <c r="AK202" s="109"/>
      <c r="AL202" s="115"/>
      <c r="AM202" s="115"/>
      <c r="AN202" s="112"/>
      <c r="AO202" s="115"/>
      <c r="AP202" s="111"/>
      <c r="AQ202" s="112"/>
      <c r="AR202" s="112"/>
      <c r="AS202" s="112"/>
      <c r="AT202" s="112"/>
      <c r="AU202" s="110"/>
      <c r="AV202" s="112"/>
      <c r="AW202" s="112"/>
      <c r="AX202" s="112"/>
      <c r="AY202" s="112"/>
      <c r="AZ202" s="111"/>
      <c r="BA202" s="112"/>
      <c r="BB202" s="112"/>
      <c r="BC202" s="112"/>
      <c r="BD202" s="112"/>
      <c r="BE202" s="112"/>
      <c r="BF202" s="112"/>
      <c r="BG202" s="112"/>
      <c r="BH202" s="112"/>
      <c r="BI202" s="112"/>
      <c r="BJ202" s="112"/>
      <c r="BK202" s="112"/>
      <c r="BL202" s="112"/>
      <c r="BM202" s="110"/>
      <c r="BN202" s="110"/>
      <c r="BO202" s="110"/>
      <c r="BP202" s="112"/>
      <c r="BQ202" s="112"/>
      <c r="BR202" s="112"/>
      <c r="BS202" s="116"/>
    </row>
    <row r="203" spans="1:71" s="42" customFormat="1" ht="12.75" customHeight="1" thickBot="1">
      <c r="A203" s="225"/>
      <c r="B203" s="123"/>
      <c r="C203" s="123"/>
      <c r="D203" s="119"/>
      <c r="E203" s="119"/>
      <c r="F203" s="119"/>
      <c r="G203" s="123"/>
      <c r="H203" s="121"/>
      <c r="I203" s="119"/>
      <c r="J203" s="119"/>
      <c r="K203" s="119"/>
      <c r="L203" s="122"/>
      <c r="M203" s="119"/>
      <c r="N203" s="119"/>
      <c r="O203" s="119"/>
      <c r="P203" s="119"/>
      <c r="Q203" s="123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22"/>
      <c r="AE203" s="122"/>
      <c r="AF203" s="122"/>
      <c r="AG203" s="119"/>
      <c r="AH203" s="119"/>
      <c r="AI203" s="119"/>
      <c r="AJ203" s="119"/>
      <c r="AK203" s="124"/>
      <c r="AL203" s="119"/>
      <c r="AM203" s="119"/>
      <c r="AN203" s="119"/>
      <c r="AO203" s="119"/>
      <c r="AP203" s="123"/>
      <c r="AQ203" s="119"/>
      <c r="AR203" s="119"/>
      <c r="AS203" s="119"/>
      <c r="AT203" s="119"/>
      <c r="AU203" s="122"/>
      <c r="AV203" s="119"/>
      <c r="AW203" s="119"/>
      <c r="AX203" s="119"/>
      <c r="AY203" s="119"/>
      <c r="AZ203" s="123"/>
      <c r="BA203" s="119"/>
      <c r="BB203" s="119"/>
      <c r="BC203" s="119"/>
      <c r="BD203" s="119"/>
      <c r="BE203" s="119"/>
      <c r="BF203" s="119"/>
      <c r="BG203" s="119"/>
      <c r="BH203" s="119"/>
      <c r="BI203" s="119"/>
      <c r="BJ203" s="119"/>
      <c r="BK203" s="119"/>
      <c r="BL203" s="119"/>
      <c r="BM203" s="122"/>
      <c r="BN203" s="122"/>
      <c r="BO203" s="122"/>
      <c r="BP203" s="119"/>
      <c r="BQ203" s="119"/>
      <c r="BR203" s="119"/>
      <c r="BS203" s="120"/>
    </row>
    <row r="204" spans="1:71" s="3" customFormat="1" ht="14.25">
      <c r="A204" s="226"/>
      <c r="B204" s="90"/>
      <c r="C204" s="91"/>
      <c r="D204" s="88"/>
      <c r="E204" s="89"/>
      <c r="F204" s="140"/>
      <c r="G204" s="91"/>
      <c r="H204" s="88"/>
      <c r="I204" s="88"/>
      <c r="J204" s="88"/>
      <c r="K204" s="88"/>
      <c r="L204" s="188"/>
      <c r="M204" s="88"/>
      <c r="N204" s="88"/>
      <c r="O204" s="88"/>
      <c r="P204" s="89"/>
      <c r="Q204" s="90"/>
      <c r="R204" s="87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140"/>
      <c r="AK204" s="86"/>
      <c r="AL204" s="87"/>
      <c r="AM204" s="88"/>
      <c r="AN204" s="88"/>
      <c r="AO204" s="140"/>
      <c r="AP204" s="90"/>
      <c r="AQ204" s="87"/>
      <c r="AR204" s="88"/>
      <c r="AS204" s="88"/>
      <c r="AT204" s="88"/>
      <c r="AU204" s="188"/>
      <c r="AV204" s="88"/>
      <c r="AW204" s="88"/>
      <c r="AX204" s="88"/>
      <c r="AY204" s="140"/>
      <c r="AZ204" s="91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145"/>
    </row>
    <row r="205" spans="1:71" s="4" customFormat="1" ht="14.25">
      <c r="A205" s="227"/>
      <c r="B205" s="96"/>
      <c r="C205" s="97"/>
      <c r="D205" s="94"/>
      <c r="E205" s="95"/>
      <c r="F205" s="143"/>
      <c r="G205" s="97"/>
      <c r="H205" s="94"/>
      <c r="I205" s="94"/>
      <c r="J205" s="94"/>
      <c r="K205" s="94"/>
      <c r="L205" s="189"/>
      <c r="M205" s="94"/>
      <c r="N205" s="94"/>
      <c r="O205" s="94"/>
      <c r="P205" s="95"/>
      <c r="Q205" s="96"/>
      <c r="R205" s="93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143"/>
      <c r="AK205" s="92"/>
      <c r="AL205" s="93"/>
      <c r="AM205" s="94"/>
      <c r="AN205" s="94"/>
      <c r="AO205" s="143"/>
      <c r="AP205" s="96"/>
      <c r="AQ205" s="93"/>
      <c r="AR205" s="94"/>
      <c r="AS205" s="94"/>
      <c r="AT205" s="94"/>
      <c r="AU205" s="189"/>
      <c r="AV205" s="94"/>
      <c r="AW205" s="94"/>
      <c r="AX205" s="94"/>
      <c r="AY205" s="143"/>
      <c r="AZ205" s="97"/>
      <c r="BA205" s="94"/>
      <c r="BB205" s="94"/>
      <c r="BC205" s="94"/>
      <c r="BD205" s="94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4"/>
      <c r="BQ205" s="94"/>
      <c r="BR205" s="94"/>
      <c r="BS205" s="146"/>
    </row>
    <row r="206" spans="1:71" s="4" customFormat="1" ht="14.25">
      <c r="A206" s="227"/>
      <c r="B206" s="96"/>
      <c r="C206" s="97"/>
      <c r="D206" s="94"/>
      <c r="E206" s="95"/>
      <c r="F206" s="143"/>
      <c r="G206" s="97"/>
      <c r="H206" s="94"/>
      <c r="I206" s="94"/>
      <c r="J206" s="94"/>
      <c r="K206" s="94"/>
      <c r="L206" s="189"/>
      <c r="M206" s="94"/>
      <c r="N206" s="94"/>
      <c r="O206" s="94"/>
      <c r="P206" s="95"/>
      <c r="Q206" s="96"/>
      <c r="R206" s="93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143"/>
      <c r="AK206" s="92"/>
      <c r="AL206" s="93"/>
      <c r="AM206" s="94"/>
      <c r="AN206" s="94"/>
      <c r="AO206" s="143"/>
      <c r="AP206" s="96"/>
      <c r="AQ206" s="93"/>
      <c r="AR206" s="94"/>
      <c r="AS206" s="94"/>
      <c r="AT206" s="94"/>
      <c r="AU206" s="189"/>
      <c r="AV206" s="94"/>
      <c r="AW206" s="94"/>
      <c r="AX206" s="94"/>
      <c r="AY206" s="143"/>
      <c r="AZ206" s="97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146"/>
    </row>
    <row r="207" spans="1:71" s="4" customFormat="1" ht="14.25">
      <c r="A207" s="227"/>
      <c r="B207" s="96"/>
      <c r="C207" s="97"/>
      <c r="D207" s="94"/>
      <c r="E207" s="95"/>
      <c r="F207" s="143"/>
      <c r="G207" s="97"/>
      <c r="H207" s="94"/>
      <c r="I207" s="94"/>
      <c r="J207" s="94"/>
      <c r="K207" s="94"/>
      <c r="L207" s="189"/>
      <c r="M207" s="94"/>
      <c r="N207" s="94"/>
      <c r="O207" s="94"/>
      <c r="P207" s="95"/>
      <c r="Q207" s="96"/>
      <c r="R207" s="93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143"/>
      <c r="AK207" s="92"/>
      <c r="AL207" s="93"/>
      <c r="AM207" s="94"/>
      <c r="AN207" s="94"/>
      <c r="AO207" s="143"/>
      <c r="AP207" s="96"/>
      <c r="AQ207" s="93"/>
      <c r="AR207" s="94"/>
      <c r="AS207" s="94"/>
      <c r="AT207" s="94"/>
      <c r="AU207" s="189"/>
      <c r="AV207" s="94"/>
      <c r="AW207" s="94"/>
      <c r="AX207" s="94"/>
      <c r="AY207" s="143"/>
      <c r="AZ207" s="97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4"/>
      <c r="BQ207" s="94"/>
      <c r="BR207" s="94"/>
      <c r="BS207" s="146"/>
    </row>
    <row r="208" spans="1:71" s="4" customFormat="1" ht="14.25">
      <c r="A208" s="227"/>
      <c r="B208" s="96"/>
      <c r="C208" s="97"/>
      <c r="D208" s="94"/>
      <c r="E208" s="95"/>
      <c r="F208" s="143"/>
      <c r="G208" s="97"/>
      <c r="H208" s="94"/>
      <c r="I208" s="94"/>
      <c r="J208" s="94"/>
      <c r="K208" s="94"/>
      <c r="L208" s="189"/>
      <c r="M208" s="94"/>
      <c r="N208" s="94"/>
      <c r="O208" s="94"/>
      <c r="P208" s="95"/>
      <c r="Q208" s="96"/>
      <c r="R208" s="93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143"/>
      <c r="AK208" s="92"/>
      <c r="AL208" s="93"/>
      <c r="AM208" s="94"/>
      <c r="AN208" s="94"/>
      <c r="AO208" s="143"/>
      <c r="AP208" s="96"/>
      <c r="AQ208" s="93"/>
      <c r="AR208" s="94"/>
      <c r="AS208" s="94"/>
      <c r="AT208" s="94"/>
      <c r="AU208" s="189"/>
      <c r="AV208" s="94"/>
      <c r="AW208" s="94"/>
      <c r="AX208" s="94"/>
      <c r="AY208" s="143"/>
      <c r="AZ208" s="97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146"/>
    </row>
    <row r="209" spans="1:71" s="4" customFormat="1" ht="14.25">
      <c r="A209" s="227"/>
      <c r="B209" s="96"/>
      <c r="C209" s="97"/>
      <c r="D209" s="94"/>
      <c r="E209" s="95"/>
      <c r="F209" s="143"/>
      <c r="G209" s="97"/>
      <c r="H209" s="94"/>
      <c r="I209" s="94"/>
      <c r="J209" s="94"/>
      <c r="K209" s="94"/>
      <c r="L209" s="189"/>
      <c r="M209" s="94"/>
      <c r="N209" s="94"/>
      <c r="O209" s="94"/>
      <c r="P209" s="95"/>
      <c r="Q209" s="96"/>
      <c r="R209" s="93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143"/>
      <c r="AK209" s="92"/>
      <c r="AL209" s="93"/>
      <c r="AM209" s="94"/>
      <c r="AN209" s="94"/>
      <c r="AO209" s="143"/>
      <c r="AP209" s="96"/>
      <c r="AQ209" s="93"/>
      <c r="AR209" s="94"/>
      <c r="AS209" s="94"/>
      <c r="AT209" s="94"/>
      <c r="AU209" s="189"/>
      <c r="AV209" s="94"/>
      <c r="AW209" s="94"/>
      <c r="AX209" s="94"/>
      <c r="AY209" s="143"/>
      <c r="AZ209" s="97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4"/>
      <c r="BQ209" s="94"/>
      <c r="BR209" s="94"/>
      <c r="BS209" s="146"/>
    </row>
    <row r="210" spans="1:71" s="4" customFormat="1" ht="14.25">
      <c r="A210" s="227"/>
      <c r="B210" s="96"/>
      <c r="C210" s="97"/>
      <c r="D210" s="94"/>
      <c r="E210" s="95"/>
      <c r="F210" s="143"/>
      <c r="G210" s="97"/>
      <c r="H210" s="94"/>
      <c r="I210" s="94"/>
      <c r="J210" s="94"/>
      <c r="K210" s="94"/>
      <c r="L210" s="189"/>
      <c r="M210" s="94"/>
      <c r="N210" s="94"/>
      <c r="O210" s="94"/>
      <c r="P210" s="95"/>
      <c r="Q210" s="96"/>
      <c r="R210" s="93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143"/>
      <c r="AK210" s="92"/>
      <c r="AL210" s="93"/>
      <c r="AM210" s="94"/>
      <c r="AN210" s="94"/>
      <c r="AO210" s="143"/>
      <c r="AP210" s="96"/>
      <c r="AQ210" s="93"/>
      <c r="AR210" s="94"/>
      <c r="AS210" s="94"/>
      <c r="AT210" s="94"/>
      <c r="AU210" s="189"/>
      <c r="AV210" s="94"/>
      <c r="AW210" s="94"/>
      <c r="AX210" s="94"/>
      <c r="AY210" s="143"/>
      <c r="AZ210" s="97"/>
      <c r="BA210" s="94"/>
      <c r="BB210" s="94"/>
      <c r="BC210" s="94"/>
      <c r="BD210" s="94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4"/>
      <c r="BQ210" s="94"/>
      <c r="BR210" s="94"/>
      <c r="BS210" s="146"/>
    </row>
    <row r="211" spans="1:71" s="4" customFormat="1" ht="14.25">
      <c r="A211" s="228"/>
      <c r="B211" s="102"/>
      <c r="C211" s="103"/>
      <c r="D211" s="100"/>
      <c r="E211" s="101"/>
      <c r="F211" s="144"/>
      <c r="G211" s="103"/>
      <c r="H211" s="100"/>
      <c r="I211" s="100"/>
      <c r="J211" s="100"/>
      <c r="K211" s="100"/>
      <c r="L211" s="190"/>
      <c r="M211" s="100"/>
      <c r="N211" s="100"/>
      <c r="O211" s="100"/>
      <c r="P211" s="101"/>
      <c r="Q211" s="102"/>
      <c r="R211" s="99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44"/>
      <c r="AK211" s="98"/>
      <c r="AL211" s="99"/>
      <c r="AM211" s="100"/>
      <c r="AN211" s="100"/>
      <c r="AO211" s="144"/>
      <c r="AP211" s="102"/>
      <c r="AQ211" s="99"/>
      <c r="AR211" s="100"/>
      <c r="AS211" s="100"/>
      <c r="AT211" s="100"/>
      <c r="AU211" s="190"/>
      <c r="AV211" s="100"/>
      <c r="AW211" s="100"/>
      <c r="AX211" s="100"/>
      <c r="AY211" s="144"/>
      <c r="AZ211" s="103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100"/>
      <c r="BS211" s="147"/>
    </row>
    <row r="212" spans="1:71" s="4" customFormat="1" ht="14.25">
      <c r="A212" s="229"/>
      <c r="B212" s="102"/>
      <c r="C212" s="103"/>
      <c r="D212" s="100"/>
      <c r="E212" s="101"/>
      <c r="F212" s="144"/>
      <c r="G212" s="103"/>
      <c r="H212" s="100"/>
      <c r="I212" s="100"/>
      <c r="J212" s="100"/>
      <c r="K212" s="100"/>
      <c r="L212" s="190"/>
      <c r="M212" s="100"/>
      <c r="N212" s="100"/>
      <c r="O212" s="100"/>
      <c r="P212" s="101"/>
      <c r="Q212" s="102"/>
      <c r="R212" s="99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44"/>
      <c r="AK212" s="98"/>
      <c r="AL212" s="99"/>
      <c r="AM212" s="100"/>
      <c r="AN212" s="100"/>
      <c r="AO212" s="144"/>
      <c r="AP212" s="102"/>
      <c r="AQ212" s="99"/>
      <c r="AR212" s="100"/>
      <c r="AS212" s="100"/>
      <c r="AT212" s="100"/>
      <c r="AU212" s="190"/>
      <c r="AV212" s="100"/>
      <c r="AW212" s="100"/>
      <c r="AX212" s="100"/>
      <c r="AY212" s="144"/>
      <c r="AZ212" s="103"/>
      <c r="BA212" s="100"/>
      <c r="BB212" s="100"/>
      <c r="BC212" s="100"/>
      <c r="BD212" s="100"/>
      <c r="BE212" s="100"/>
      <c r="BF212" s="100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100"/>
      <c r="BS212" s="147"/>
    </row>
    <row r="213" spans="1:71" s="5" customFormat="1" ht="14.25">
      <c r="A213" s="230"/>
      <c r="B213" s="263"/>
      <c r="C213" s="108"/>
      <c r="D213" s="105"/>
      <c r="E213" s="106"/>
      <c r="F213" s="141"/>
      <c r="G213" s="142"/>
      <c r="H213" s="105"/>
      <c r="I213" s="105"/>
      <c r="J213" s="105"/>
      <c r="K213" s="105"/>
      <c r="L213" s="191"/>
      <c r="M213" s="105"/>
      <c r="N213" s="105"/>
      <c r="O213" s="105"/>
      <c r="P213" s="106"/>
      <c r="Q213" s="107"/>
      <c r="R213" s="104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41"/>
      <c r="AK213" s="290"/>
      <c r="AL213" s="104"/>
      <c r="AM213" s="105"/>
      <c r="AN213" s="105"/>
      <c r="AO213" s="141"/>
      <c r="AP213" s="107"/>
      <c r="AQ213" s="104"/>
      <c r="AR213" s="105"/>
      <c r="AS213" s="105"/>
      <c r="AT213" s="105"/>
      <c r="AU213" s="191"/>
      <c r="AV213" s="105"/>
      <c r="AW213" s="105"/>
      <c r="AX213" s="105"/>
      <c r="AY213" s="141"/>
      <c r="AZ213" s="108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299"/>
    </row>
    <row r="214" spans="1:71" s="155" customFormat="1" ht="30" customHeight="1">
      <c r="A214" s="254"/>
      <c r="B214" s="264"/>
      <c r="C214" s="135"/>
      <c r="D214" s="138"/>
      <c r="E214" s="138"/>
      <c r="F214" s="139"/>
      <c r="G214" s="135"/>
      <c r="H214" s="138"/>
      <c r="I214" s="138"/>
      <c r="J214" s="138"/>
      <c r="K214" s="138"/>
      <c r="L214" s="192"/>
      <c r="M214" s="138"/>
      <c r="N214" s="138"/>
      <c r="O214" s="138"/>
      <c r="P214" s="139"/>
      <c r="Q214" s="135"/>
      <c r="R214" s="138"/>
      <c r="S214" s="138"/>
      <c r="T214" s="138"/>
      <c r="U214" s="138"/>
      <c r="V214" s="138"/>
      <c r="W214" s="138"/>
      <c r="X214" s="138"/>
      <c r="Y214" s="138"/>
      <c r="Z214" s="138"/>
      <c r="AA214" s="138"/>
      <c r="AB214" s="138"/>
      <c r="AC214" s="138"/>
      <c r="AD214" s="138"/>
      <c r="AE214" s="138"/>
      <c r="AF214" s="138"/>
      <c r="AG214" s="138"/>
      <c r="AH214" s="138"/>
      <c r="AI214" s="138"/>
      <c r="AJ214" s="139"/>
      <c r="AK214" s="133"/>
      <c r="AL214" s="283"/>
      <c r="AM214" s="138"/>
      <c r="AN214" s="138"/>
      <c r="AO214" s="139"/>
      <c r="AP214" s="135"/>
      <c r="AQ214" s="138"/>
      <c r="AR214" s="138"/>
      <c r="AS214" s="138"/>
      <c r="AT214" s="138"/>
      <c r="AU214" s="192"/>
      <c r="AV214" s="138"/>
      <c r="AW214" s="138"/>
      <c r="AX214" s="138"/>
      <c r="AY214" s="139"/>
      <c r="AZ214" s="135"/>
      <c r="BA214" s="138"/>
      <c r="BB214" s="138"/>
      <c r="BC214" s="138"/>
      <c r="BD214" s="138"/>
      <c r="BE214" s="138"/>
      <c r="BF214" s="138"/>
      <c r="BG214" s="138"/>
      <c r="BH214" s="138"/>
      <c r="BI214" s="138"/>
      <c r="BJ214" s="138"/>
      <c r="BK214" s="138"/>
      <c r="BL214" s="138"/>
      <c r="BM214" s="138"/>
      <c r="BN214" s="138"/>
      <c r="BO214" s="138"/>
      <c r="BP214" s="138"/>
      <c r="BQ214" s="138"/>
      <c r="BR214" s="138"/>
      <c r="BS214" s="300"/>
    </row>
    <row r="215" spans="1:71" s="159" customFormat="1" ht="15" customHeight="1">
      <c r="A215" s="255"/>
      <c r="B215" s="169"/>
      <c r="C215" s="156"/>
      <c r="D215" s="157"/>
      <c r="E215" s="158"/>
      <c r="F215" s="158"/>
      <c r="G215" s="156"/>
      <c r="H215" s="157"/>
      <c r="I215" s="157"/>
      <c r="J215" s="157"/>
      <c r="K215" s="167"/>
      <c r="L215" s="195"/>
      <c r="M215" s="167"/>
      <c r="N215" s="167"/>
      <c r="O215" s="167"/>
      <c r="P215" s="168"/>
      <c r="Q215" s="166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8"/>
      <c r="AK215" s="160"/>
      <c r="AL215" s="164"/>
      <c r="AM215" s="167"/>
      <c r="AN215" s="167"/>
      <c r="AO215" s="168"/>
      <c r="AP215" s="166"/>
      <c r="AQ215" s="167"/>
      <c r="AR215" s="167"/>
      <c r="AS215" s="167"/>
      <c r="AT215" s="167"/>
      <c r="AU215" s="195"/>
      <c r="AV215" s="167"/>
      <c r="AW215" s="167"/>
      <c r="AX215" s="167"/>
      <c r="AY215" s="168"/>
      <c r="AZ215" s="166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7"/>
      <c r="BQ215" s="167"/>
      <c r="BR215" s="167"/>
      <c r="BS215" s="165"/>
    </row>
    <row r="216" spans="1:71" ht="15">
      <c r="A216" s="256"/>
      <c r="B216" s="169"/>
      <c r="C216" s="169"/>
      <c r="D216" s="167"/>
      <c r="E216" s="167"/>
      <c r="F216" s="168"/>
      <c r="G216" s="166"/>
      <c r="H216" s="164"/>
      <c r="I216" s="164"/>
      <c r="J216" s="164"/>
      <c r="K216" s="164"/>
      <c r="L216" s="199"/>
      <c r="M216" s="164"/>
      <c r="N216" s="164"/>
      <c r="O216" s="164"/>
      <c r="P216" s="163"/>
      <c r="Q216" s="166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3"/>
      <c r="AK216" s="160"/>
      <c r="AL216" s="164"/>
      <c r="AM216" s="164"/>
      <c r="AN216" s="164"/>
      <c r="AO216" s="163"/>
      <c r="AP216" s="166"/>
      <c r="AQ216" s="164"/>
      <c r="AR216" s="164"/>
      <c r="AS216" s="164"/>
      <c r="AT216" s="164"/>
      <c r="AU216" s="199"/>
      <c r="AV216" s="164"/>
      <c r="AW216" s="164"/>
      <c r="AX216" s="164"/>
      <c r="AY216" s="163"/>
      <c r="AZ216" s="166"/>
      <c r="BA216" s="164"/>
      <c r="BB216" s="164"/>
      <c r="BC216" s="164"/>
      <c r="BD216" s="164"/>
      <c r="BE216" s="164"/>
      <c r="BF216" s="164"/>
      <c r="BG216" s="164"/>
      <c r="BH216" s="164"/>
      <c r="BI216" s="164"/>
      <c r="BJ216" s="164"/>
      <c r="BK216" s="164"/>
      <c r="BL216" s="164"/>
      <c r="BM216" s="164"/>
      <c r="BN216" s="164"/>
      <c r="BO216" s="164"/>
      <c r="BP216" s="164"/>
      <c r="BQ216" s="164"/>
      <c r="BR216" s="164"/>
      <c r="BS216" s="162"/>
    </row>
    <row r="217" spans="1:72" s="17" customFormat="1" ht="14.25" customHeight="1" thickBot="1">
      <c r="A217" s="231"/>
      <c r="B217" s="77"/>
      <c r="C217" s="266"/>
      <c r="E217" s="67"/>
      <c r="F217" s="67"/>
      <c r="G217" s="266"/>
      <c r="L217" s="200"/>
      <c r="P217" s="67"/>
      <c r="Q217" s="148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50"/>
      <c r="AK217" s="151"/>
      <c r="AL217" s="284"/>
      <c r="AM217" s="153"/>
      <c r="AN217" s="153"/>
      <c r="AO217" s="154"/>
      <c r="AP217" s="152"/>
      <c r="AQ217" s="153"/>
      <c r="AR217" s="153"/>
      <c r="AS217" s="153"/>
      <c r="AT217" s="153"/>
      <c r="AU217" s="211"/>
      <c r="AV217" s="153"/>
      <c r="AW217" s="153"/>
      <c r="AX217" s="153"/>
      <c r="AY217" s="154"/>
      <c r="AZ217" s="152"/>
      <c r="BA217" s="153"/>
      <c r="BB217" s="153"/>
      <c r="BC217" s="153"/>
      <c r="BD217" s="153"/>
      <c r="BE217" s="153"/>
      <c r="BF217" s="153"/>
      <c r="BG217" s="153"/>
      <c r="BH217" s="153"/>
      <c r="BI217" s="153"/>
      <c r="BJ217" s="153"/>
      <c r="BK217" s="153"/>
      <c r="BL217" s="153"/>
      <c r="BM217" s="153"/>
      <c r="BN217" s="153"/>
      <c r="BO217" s="153"/>
      <c r="BP217" s="153"/>
      <c r="BQ217" s="153"/>
      <c r="BR217" s="153"/>
      <c r="BS217" s="301"/>
      <c r="BT217" s="16"/>
    </row>
    <row r="218" spans="1:72" s="2" customFormat="1" ht="63" customHeight="1" thickBot="1">
      <c r="A218" s="221"/>
      <c r="B218" s="259"/>
      <c r="C218" s="259"/>
      <c r="D218" s="131"/>
      <c r="E218" s="131"/>
      <c r="F218" s="131"/>
      <c r="G218" s="259"/>
      <c r="H218" s="131"/>
      <c r="I218" s="1"/>
      <c r="J218" s="1"/>
      <c r="K218" s="1"/>
      <c r="L218" s="186"/>
      <c r="M218" s="1"/>
      <c r="N218" s="1"/>
      <c r="O218" s="1"/>
      <c r="P218" s="1"/>
      <c r="Q218" s="260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289"/>
      <c r="AL218" s="1"/>
      <c r="AM218" s="1"/>
      <c r="AN218" s="1"/>
      <c r="AO218" s="1"/>
      <c r="AP218" s="260"/>
      <c r="AQ218" s="1"/>
      <c r="AR218" s="1"/>
      <c r="AS218" s="1"/>
      <c r="AT218" s="1"/>
      <c r="AU218" s="186"/>
      <c r="AX218" s="1"/>
      <c r="AY218" s="1"/>
      <c r="AZ218" s="260"/>
      <c r="BA218" s="1"/>
      <c r="BB218" s="1"/>
      <c r="BC218" s="1"/>
      <c r="BD218" s="1"/>
      <c r="BG218" s="1"/>
      <c r="BH218" s="1"/>
      <c r="BI218" s="1"/>
      <c r="BJ218" s="1"/>
      <c r="BK218" s="1"/>
      <c r="BL218" s="1"/>
      <c r="BM218" s="1"/>
      <c r="BP218" s="1"/>
      <c r="BQ218" s="1"/>
      <c r="BR218" s="1"/>
      <c r="BS218" s="298"/>
      <c r="BT218" s="1"/>
    </row>
    <row r="219" spans="1:71" s="27" customFormat="1" ht="24.75" customHeight="1" thickBot="1">
      <c r="A219" s="224"/>
      <c r="B219" s="129"/>
      <c r="C219" s="129"/>
      <c r="D219" s="127"/>
      <c r="E219" s="127"/>
      <c r="F219" s="127"/>
      <c r="G219" s="129"/>
      <c r="H219" s="127"/>
      <c r="I219" s="127"/>
      <c r="J219" s="127"/>
      <c r="K219" s="127"/>
      <c r="L219" s="187"/>
      <c r="M219" s="127"/>
      <c r="N219" s="127"/>
      <c r="O219" s="127"/>
      <c r="P219" s="127"/>
      <c r="Q219" s="129"/>
      <c r="R219" s="126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5"/>
      <c r="AL219" s="282"/>
      <c r="AM219" s="127"/>
      <c r="AN219" s="127"/>
      <c r="AO219" s="127"/>
      <c r="AP219" s="130"/>
      <c r="AQ219" s="127"/>
      <c r="AR219" s="127"/>
      <c r="AS219" s="127"/>
      <c r="AT219" s="127"/>
      <c r="AU219" s="187"/>
      <c r="AV219" s="127"/>
      <c r="AW219" s="127"/>
      <c r="AX219" s="127"/>
      <c r="AY219" s="127"/>
      <c r="AZ219" s="129"/>
      <c r="BA219" s="127"/>
      <c r="BB219" s="127"/>
      <c r="BC219" s="127"/>
      <c r="BD219" s="127"/>
      <c r="BE219" s="127"/>
      <c r="BF219" s="127"/>
      <c r="BG219" s="127"/>
      <c r="BH219" s="127"/>
      <c r="BI219" s="127"/>
      <c r="BJ219" s="127"/>
      <c r="BK219" s="127"/>
      <c r="BL219" s="127"/>
      <c r="BM219" s="127"/>
      <c r="BN219" s="127"/>
      <c r="BO219" s="127"/>
      <c r="BP219" s="127"/>
      <c r="BQ219" s="127"/>
      <c r="BR219" s="127"/>
      <c r="BS219" s="128"/>
    </row>
    <row r="220" spans="1:71" s="31" customFormat="1" ht="12.75" customHeight="1">
      <c r="A220" s="220"/>
      <c r="B220" s="111"/>
      <c r="C220" s="114"/>
      <c r="D220" s="110"/>
      <c r="E220" s="110"/>
      <c r="F220" s="110"/>
      <c r="G220" s="114"/>
      <c r="H220" s="110"/>
      <c r="I220" s="110"/>
      <c r="J220" s="110"/>
      <c r="K220" s="110"/>
      <c r="L220" s="110"/>
      <c r="M220" s="110"/>
      <c r="N220" s="110"/>
      <c r="O220" s="110"/>
      <c r="P220" s="110"/>
      <c r="Q220" s="111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0"/>
      <c r="AE220" s="110"/>
      <c r="AF220" s="110"/>
      <c r="AG220" s="112"/>
      <c r="AH220" s="112"/>
      <c r="AI220" s="112"/>
      <c r="AJ220" s="112"/>
      <c r="AK220" s="113"/>
      <c r="AL220" s="110"/>
      <c r="AM220" s="110"/>
      <c r="AN220" s="110"/>
      <c r="AO220" s="110"/>
      <c r="AP220" s="114"/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1"/>
      <c r="BA220" s="115"/>
      <c r="BB220" s="115"/>
      <c r="BC220" s="115"/>
      <c r="BD220" s="115"/>
      <c r="BE220" s="115"/>
      <c r="BF220" s="112"/>
      <c r="BG220" s="115"/>
      <c r="BH220" s="115"/>
      <c r="BI220" s="115"/>
      <c r="BJ220" s="112"/>
      <c r="BK220" s="115"/>
      <c r="BL220" s="115"/>
      <c r="BM220" s="112"/>
      <c r="BN220" s="112"/>
      <c r="BO220" s="112"/>
      <c r="BP220" s="115"/>
      <c r="BQ220" s="115"/>
      <c r="BR220" s="115"/>
      <c r="BS220" s="294"/>
    </row>
    <row r="221" spans="1:71" s="31" customFormat="1" ht="12.75" customHeight="1">
      <c r="A221" s="220"/>
      <c r="B221" s="111"/>
      <c r="C221" s="111"/>
      <c r="D221" s="112"/>
      <c r="E221" s="112"/>
      <c r="F221" s="112"/>
      <c r="G221" s="111"/>
      <c r="H221" s="117"/>
      <c r="I221" s="112"/>
      <c r="J221" s="112"/>
      <c r="K221" s="112"/>
      <c r="L221" s="110"/>
      <c r="M221" s="112"/>
      <c r="N221" s="112"/>
      <c r="O221" s="112"/>
      <c r="P221" s="112"/>
      <c r="Q221" s="111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0"/>
      <c r="AE221" s="110"/>
      <c r="AF221" s="110"/>
      <c r="AG221" s="112"/>
      <c r="AH221" s="112"/>
      <c r="AI221" s="112"/>
      <c r="AJ221" s="112"/>
      <c r="AK221" s="109"/>
      <c r="AL221" s="110"/>
      <c r="AM221" s="110"/>
      <c r="AN221" s="110"/>
      <c r="AO221" s="110"/>
      <c r="AP221" s="118"/>
      <c r="AQ221" s="115"/>
      <c r="AR221" s="115"/>
      <c r="AS221" s="115"/>
      <c r="AT221" s="115"/>
      <c r="AU221" s="115"/>
      <c r="AV221" s="112"/>
      <c r="AW221" s="112"/>
      <c r="AX221" s="115"/>
      <c r="AY221" s="112"/>
      <c r="AZ221" s="111"/>
      <c r="BA221" s="112"/>
      <c r="BB221" s="112"/>
      <c r="BC221" s="112"/>
      <c r="BD221" s="112"/>
      <c r="BE221" s="112"/>
      <c r="BF221" s="112"/>
      <c r="BG221" s="112"/>
      <c r="BH221" s="112"/>
      <c r="BI221" s="112"/>
      <c r="BJ221" s="112"/>
      <c r="BK221" s="112"/>
      <c r="BL221" s="112"/>
      <c r="BM221" s="110"/>
      <c r="BN221" s="110"/>
      <c r="BO221" s="110"/>
      <c r="BP221" s="112"/>
      <c r="BQ221" s="112"/>
      <c r="BR221" s="112"/>
      <c r="BS221" s="116"/>
    </row>
    <row r="222" spans="1:71" s="31" customFormat="1" ht="12.75" customHeight="1">
      <c r="A222" s="220"/>
      <c r="B222" s="111"/>
      <c r="C222" s="111"/>
      <c r="D222" s="112"/>
      <c r="E222" s="112"/>
      <c r="F222" s="112"/>
      <c r="G222" s="111"/>
      <c r="H222" s="117"/>
      <c r="I222" s="112"/>
      <c r="J222" s="112"/>
      <c r="K222" s="112"/>
      <c r="L222" s="110"/>
      <c r="M222" s="112"/>
      <c r="N222" s="112"/>
      <c r="O222" s="112"/>
      <c r="P222" s="112"/>
      <c r="Q222" s="111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0"/>
      <c r="AE222" s="110"/>
      <c r="AF222" s="110"/>
      <c r="AG222" s="112"/>
      <c r="AH222" s="112"/>
      <c r="AI222" s="112"/>
      <c r="AJ222" s="112"/>
      <c r="AK222" s="109"/>
      <c r="AL222" s="115"/>
      <c r="AM222" s="115"/>
      <c r="AN222" s="112"/>
      <c r="AO222" s="115"/>
      <c r="AP222" s="111"/>
      <c r="AQ222" s="112"/>
      <c r="AR222" s="112"/>
      <c r="AS222" s="112"/>
      <c r="AT222" s="112"/>
      <c r="AU222" s="110"/>
      <c r="AV222" s="112"/>
      <c r="AW222" s="112"/>
      <c r="AX222" s="112"/>
      <c r="AY222" s="112"/>
      <c r="AZ222" s="111"/>
      <c r="BA222" s="112"/>
      <c r="BB222" s="112"/>
      <c r="BC222" s="112"/>
      <c r="BD222" s="112"/>
      <c r="BE222" s="112"/>
      <c r="BF222" s="112"/>
      <c r="BG222" s="112"/>
      <c r="BH222" s="112"/>
      <c r="BI222" s="112"/>
      <c r="BJ222" s="112"/>
      <c r="BK222" s="112"/>
      <c r="BL222" s="112"/>
      <c r="BM222" s="110"/>
      <c r="BN222" s="110"/>
      <c r="BO222" s="110"/>
      <c r="BP222" s="112"/>
      <c r="BQ222" s="112"/>
      <c r="BR222" s="112"/>
      <c r="BS222" s="116"/>
    </row>
    <row r="223" spans="1:71" s="42" customFormat="1" ht="12.75" customHeight="1" thickBot="1">
      <c r="A223" s="225"/>
      <c r="B223" s="123"/>
      <c r="C223" s="123"/>
      <c r="D223" s="119"/>
      <c r="E223" s="119"/>
      <c r="F223" s="119"/>
      <c r="G223" s="123"/>
      <c r="H223" s="121"/>
      <c r="I223" s="119"/>
      <c r="J223" s="119"/>
      <c r="K223" s="119"/>
      <c r="L223" s="122"/>
      <c r="M223" s="119"/>
      <c r="N223" s="119"/>
      <c r="O223" s="119"/>
      <c r="P223" s="119"/>
      <c r="Q223" s="123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22"/>
      <c r="AE223" s="122"/>
      <c r="AF223" s="122"/>
      <c r="AG223" s="119"/>
      <c r="AH223" s="119"/>
      <c r="AI223" s="119"/>
      <c r="AJ223" s="119"/>
      <c r="AK223" s="124"/>
      <c r="AL223" s="119"/>
      <c r="AM223" s="119"/>
      <c r="AN223" s="119"/>
      <c r="AO223" s="119"/>
      <c r="AP223" s="123"/>
      <c r="AQ223" s="119"/>
      <c r="AR223" s="119"/>
      <c r="AS223" s="119"/>
      <c r="AT223" s="119"/>
      <c r="AU223" s="122"/>
      <c r="AV223" s="119"/>
      <c r="AW223" s="119"/>
      <c r="AX223" s="119"/>
      <c r="AY223" s="119"/>
      <c r="AZ223" s="123"/>
      <c r="BA223" s="119"/>
      <c r="BB223" s="119"/>
      <c r="BC223" s="119"/>
      <c r="BD223" s="119"/>
      <c r="BE223" s="119"/>
      <c r="BF223" s="119"/>
      <c r="BG223" s="119"/>
      <c r="BH223" s="119"/>
      <c r="BI223" s="119"/>
      <c r="BJ223" s="119"/>
      <c r="BK223" s="119"/>
      <c r="BL223" s="119"/>
      <c r="BM223" s="122"/>
      <c r="BN223" s="122"/>
      <c r="BO223" s="122"/>
      <c r="BP223" s="119"/>
      <c r="BQ223" s="119"/>
      <c r="BR223" s="119"/>
      <c r="BS223" s="120"/>
    </row>
    <row r="224" spans="1:71" s="3" customFormat="1" ht="14.25">
      <c r="A224" s="226"/>
      <c r="B224" s="90"/>
      <c r="C224" s="91"/>
      <c r="D224" s="88"/>
      <c r="E224" s="89"/>
      <c r="F224" s="140"/>
      <c r="G224" s="91"/>
      <c r="H224" s="88"/>
      <c r="I224" s="88"/>
      <c r="J224" s="88"/>
      <c r="K224" s="88"/>
      <c r="L224" s="188"/>
      <c r="M224" s="88"/>
      <c r="N224" s="88"/>
      <c r="O224" s="88"/>
      <c r="P224" s="89"/>
      <c r="Q224" s="90"/>
      <c r="R224" s="87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140"/>
      <c r="AK224" s="86"/>
      <c r="AL224" s="87"/>
      <c r="AM224" s="88"/>
      <c r="AN224" s="88"/>
      <c r="AO224" s="140"/>
      <c r="AP224" s="90"/>
      <c r="AQ224" s="87"/>
      <c r="AR224" s="88"/>
      <c r="AS224" s="88"/>
      <c r="AT224" s="88"/>
      <c r="AU224" s="188"/>
      <c r="AV224" s="88"/>
      <c r="AW224" s="88"/>
      <c r="AX224" s="88"/>
      <c r="AY224" s="140"/>
      <c r="AZ224" s="91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145"/>
    </row>
    <row r="225" spans="1:71" s="4" customFormat="1" ht="14.25">
      <c r="A225" s="227"/>
      <c r="B225" s="96"/>
      <c r="C225" s="97"/>
      <c r="D225" s="94"/>
      <c r="E225" s="95"/>
      <c r="F225" s="143"/>
      <c r="G225" s="97"/>
      <c r="H225" s="94"/>
      <c r="I225" s="94"/>
      <c r="J225" s="94"/>
      <c r="K225" s="94"/>
      <c r="L225" s="189"/>
      <c r="M225" s="94"/>
      <c r="N225" s="94"/>
      <c r="O225" s="94"/>
      <c r="P225" s="95"/>
      <c r="Q225" s="96"/>
      <c r="R225" s="93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143"/>
      <c r="AK225" s="92"/>
      <c r="AL225" s="93"/>
      <c r="AM225" s="94"/>
      <c r="AN225" s="94"/>
      <c r="AO225" s="143"/>
      <c r="AP225" s="96"/>
      <c r="AQ225" s="93"/>
      <c r="AR225" s="94"/>
      <c r="AS225" s="94"/>
      <c r="AT225" s="94"/>
      <c r="AU225" s="189"/>
      <c r="AV225" s="94"/>
      <c r="AW225" s="94"/>
      <c r="AX225" s="94"/>
      <c r="AY225" s="143"/>
      <c r="AZ225" s="97"/>
      <c r="BA225" s="94"/>
      <c r="BB225" s="94"/>
      <c r="BC225" s="94"/>
      <c r="BD225" s="94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4"/>
      <c r="BR225" s="94"/>
      <c r="BS225" s="146"/>
    </row>
    <row r="226" spans="1:71" s="4" customFormat="1" ht="14.25">
      <c r="A226" s="227"/>
      <c r="B226" s="96"/>
      <c r="C226" s="97"/>
      <c r="D226" s="94"/>
      <c r="E226" s="95"/>
      <c r="F226" s="143"/>
      <c r="G226" s="97"/>
      <c r="H226" s="94"/>
      <c r="I226" s="94"/>
      <c r="J226" s="94"/>
      <c r="K226" s="94"/>
      <c r="L226" s="189"/>
      <c r="M226" s="94"/>
      <c r="N226" s="94"/>
      <c r="O226" s="94"/>
      <c r="P226" s="95"/>
      <c r="Q226" s="96"/>
      <c r="R226" s="93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143"/>
      <c r="AK226" s="92"/>
      <c r="AL226" s="93"/>
      <c r="AM226" s="94"/>
      <c r="AN226" s="94"/>
      <c r="AO226" s="143"/>
      <c r="AP226" s="96"/>
      <c r="AQ226" s="93"/>
      <c r="AR226" s="94"/>
      <c r="AS226" s="94"/>
      <c r="AT226" s="94"/>
      <c r="AU226" s="189"/>
      <c r="AV226" s="94"/>
      <c r="AW226" s="94"/>
      <c r="AX226" s="94"/>
      <c r="AY226" s="143"/>
      <c r="AZ226" s="97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146"/>
    </row>
    <row r="227" spans="1:71" s="4" customFormat="1" ht="14.25">
      <c r="A227" s="227"/>
      <c r="B227" s="96"/>
      <c r="C227" s="97"/>
      <c r="D227" s="94"/>
      <c r="E227" s="95"/>
      <c r="F227" s="143"/>
      <c r="G227" s="97"/>
      <c r="H227" s="94"/>
      <c r="I227" s="94"/>
      <c r="J227" s="94"/>
      <c r="K227" s="94"/>
      <c r="L227" s="189"/>
      <c r="M227" s="94"/>
      <c r="N227" s="94"/>
      <c r="O227" s="94"/>
      <c r="P227" s="95"/>
      <c r="Q227" s="96"/>
      <c r="R227" s="93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143"/>
      <c r="AK227" s="92"/>
      <c r="AL227" s="93"/>
      <c r="AM227" s="94"/>
      <c r="AN227" s="94"/>
      <c r="AO227" s="143"/>
      <c r="AP227" s="96"/>
      <c r="AQ227" s="93"/>
      <c r="AR227" s="94"/>
      <c r="AS227" s="94"/>
      <c r="AT227" s="94"/>
      <c r="AU227" s="189"/>
      <c r="AV227" s="94"/>
      <c r="AW227" s="94"/>
      <c r="AX227" s="94"/>
      <c r="AY227" s="143"/>
      <c r="AZ227" s="97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4"/>
      <c r="BQ227" s="94"/>
      <c r="BR227" s="94"/>
      <c r="BS227" s="146"/>
    </row>
    <row r="228" spans="1:71" s="4" customFormat="1" ht="14.25">
      <c r="A228" s="227"/>
      <c r="B228" s="96"/>
      <c r="C228" s="97"/>
      <c r="D228" s="94"/>
      <c r="E228" s="95"/>
      <c r="F228" s="143"/>
      <c r="G228" s="97"/>
      <c r="H228" s="94"/>
      <c r="I228" s="94"/>
      <c r="J228" s="94"/>
      <c r="K228" s="94"/>
      <c r="L228" s="189"/>
      <c r="M228" s="94"/>
      <c r="N228" s="94"/>
      <c r="O228" s="94"/>
      <c r="P228" s="95"/>
      <c r="Q228" s="96"/>
      <c r="R228" s="93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143"/>
      <c r="AK228" s="92"/>
      <c r="AL228" s="93"/>
      <c r="AM228" s="94"/>
      <c r="AN228" s="94"/>
      <c r="AO228" s="143"/>
      <c r="AP228" s="96"/>
      <c r="AQ228" s="93"/>
      <c r="AR228" s="94"/>
      <c r="AS228" s="94"/>
      <c r="AT228" s="94"/>
      <c r="AU228" s="189"/>
      <c r="AV228" s="94"/>
      <c r="AW228" s="94"/>
      <c r="AX228" s="94"/>
      <c r="AY228" s="143"/>
      <c r="AZ228" s="97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146"/>
    </row>
    <row r="229" spans="1:71" s="4" customFormat="1" ht="14.25">
      <c r="A229" s="227"/>
      <c r="B229" s="96"/>
      <c r="C229" s="97"/>
      <c r="D229" s="94"/>
      <c r="E229" s="95"/>
      <c r="F229" s="143"/>
      <c r="G229" s="97"/>
      <c r="H229" s="94"/>
      <c r="I229" s="94"/>
      <c r="J229" s="94"/>
      <c r="K229" s="94"/>
      <c r="L229" s="189"/>
      <c r="M229" s="94"/>
      <c r="N229" s="94"/>
      <c r="O229" s="94"/>
      <c r="P229" s="95"/>
      <c r="Q229" s="96"/>
      <c r="R229" s="93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143"/>
      <c r="AK229" s="92"/>
      <c r="AL229" s="93"/>
      <c r="AM229" s="94"/>
      <c r="AN229" s="94"/>
      <c r="AO229" s="143"/>
      <c r="AP229" s="96"/>
      <c r="AQ229" s="93"/>
      <c r="AR229" s="94"/>
      <c r="AS229" s="94"/>
      <c r="AT229" s="94"/>
      <c r="AU229" s="189"/>
      <c r="AV229" s="94"/>
      <c r="AW229" s="94"/>
      <c r="AX229" s="94"/>
      <c r="AY229" s="143"/>
      <c r="AZ229" s="97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146"/>
    </row>
    <row r="230" spans="1:71" s="4" customFormat="1" ht="14.25">
      <c r="A230" s="227"/>
      <c r="B230" s="96"/>
      <c r="C230" s="97"/>
      <c r="D230" s="94"/>
      <c r="E230" s="95"/>
      <c r="F230" s="143"/>
      <c r="G230" s="97"/>
      <c r="H230" s="94"/>
      <c r="I230" s="94"/>
      <c r="J230" s="94"/>
      <c r="K230" s="94"/>
      <c r="L230" s="189"/>
      <c r="M230" s="94"/>
      <c r="N230" s="94"/>
      <c r="O230" s="94"/>
      <c r="P230" s="95"/>
      <c r="Q230" s="96"/>
      <c r="R230" s="93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143"/>
      <c r="AK230" s="92"/>
      <c r="AL230" s="93"/>
      <c r="AM230" s="94"/>
      <c r="AN230" s="94"/>
      <c r="AO230" s="143"/>
      <c r="AP230" s="96"/>
      <c r="AQ230" s="93"/>
      <c r="AR230" s="94"/>
      <c r="AS230" s="94"/>
      <c r="AT230" s="94"/>
      <c r="AU230" s="189"/>
      <c r="AV230" s="94"/>
      <c r="AW230" s="94"/>
      <c r="AX230" s="94"/>
      <c r="AY230" s="143"/>
      <c r="AZ230" s="97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146"/>
    </row>
    <row r="231" spans="1:71" s="4" customFormat="1" ht="14.25">
      <c r="A231" s="228"/>
      <c r="B231" s="102"/>
      <c r="C231" s="103"/>
      <c r="D231" s="100"/>
      <c r="E231" s="101"/>
      <c r="F231" s="144"/>
      <c r="G231" s="103"/>
      <c r="H231" s="100"/>
      <c r="I231" s="100"/>
      <c r="J231" s="100"/>
      <c r="K231" s="100"/>
      <c r="L231" s="190"/>
      <c r="M231" s="100"/>
      <c r="N231" s="100"/>
      <c r="O231" s="100"/>
      <c r="P231" s="101"/>
      <c r="Q231" s="102"/>
      <c r="R231" s="99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44"/>
      <c r="AK231" s="98"/>
      <c r="AL231" s="99"/>
      <c r="AM231" s="100"/>
      <c r="AN231" s="100"/>
      <c r="AO231" s="144"/>
      <c r="AP231" s="102"/>
      <c r="AQ231" s="99"/>
      <c r="AR231" s="100"/>
      <c r="AS231" s="100"/>
      <c r="AT231" s="100"/>
      <c r="AU231" s="190"/>
      <c r="AV231" s="100"/>
      <c r="AW231" s="100"/>
      <c r="AX231" s="100"/>
      <c r="AY231" s="144"/>
      <c r="AZ231" s="103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100"/>
      <c r="BS231" s="147"/>
    </row>
    <row r="232" spans="1:71" s="4" customFormat="1" ht="14.25">
      <c r="A232" s="229"/>
      <c r="B232" s="102"/>
      <c r="C232" s="103"/>
      <c r="D232" s="100"/>
      <c r="E232" s="101"/>
      <c r="F232" s="144"/>
      <c r="G232" s="103"/>
      <c r="H232" s="100"/>
      <c r="I232" s="100"/>
      <c r="J232" s="100"/>
      <c r="K232" s="100"/>
      <c r="L232" s="190"/>
      <c r="M232" s="100"/>
      <c r="N232" s="100"/>
      <c r="O232" s="100"/>
      <c r="P232" s="101"/>
      <c r="Q232" s="102"/>
      <c r="R232" s="99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44"/>
      <c r="AK232" s="98"/>
      <c r="AL232" s="99"/>
      <c r="AM232" s="100"/>
      <c r="AN232" s="100"/>
      <c r="AO232" s="144"/>
      <c r="AP232" s="102"/>
      <c r="AQ232" s="99"/>
      <c r="AR232" s="100"/>
      <c r="AS232" s="100"/>
      <c r="AT232" s="100"/>
      <c r="AU232" s="190"/>
      <c r="AV232" s="100"/>
      <c r="AW232" s="100"/>
      <c r="AX232" s="100"/>
      <c r="AY232" s="144"/>
      <c r="AZ232" s="103"/>
      <c r="BA232" s="100"/>
      <c r="BB232" s="100"/>
      <c r="BC232" s="100"/>
      <c r="BD232" s="100"/>
      <c r="BE232" s="100"/>
      <c r="BF232" s="100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100"/>
      <c r="BS232" s="147"/>
    </row>
    <row r="233" spans="1:71" s="5" customFormat="1" ht="14.25">
      <c r="A233" s="230"/>
      <c r="B233" s="263"/>
      <c r="C233" s="108"/>
      <c r="D233" s="105"/>
      <c r="E233" s="106"/>
      <c r="F233" s="141"/>
      <c r="G233" s="142"/>
      <c r="H233" s="105"/>
      <c r="I233" s="105"/>
      <c r="J233" s="105"/>
      <c r="K233" s="105"/>
      <c r="L233" s="191"/>
      <c r="M233" s="105"/>
      <c r="N233" s="105"/>
      <c r="O233" s="105"/>
      <c r="P233" s="106"/>
      <c r="Q233" s="107"/>
      <c r="R233" s="104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41"/>
      <c r="AK233" s="290"/>
      <c r="AL233" s="104"/>
      <c r="AM233" s="105"/>
      <c r="AN233" s="105"/>
      <c r="AO233" s="141"/>
      <c r="AP233" s="107"/>
      <c r="AQ233" s="104"/>
      <c r="AR233" s="105"/>
      <c r="AS233" s="105"/>
      <c r="AT233" s="105"/>
      <c r="AU233" s="191"/>
      <c r="AV233" s="105"/>
      <c r="AW233" s="105"/>
      <c r="AX233" s="105"/>
      <c r="AY233" s="141"/>
      <c r="AZ233" s="108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299"/>
    </row>
    <row r="234" spans="1:71" s="155" customFormat="1" ht="30" customHeight="1">
      <c r="A234" s="254"/>
      <c r="B234" s="264"/>
      <c r="C234" s="135"/>
      <c r="D234" s="138"/>
      <c r="E234" s="138"/>
      <c r="F234" s="139"/>
      <c r="G234" s="135"/>
      <c r="H234" s="138"/>
      <c r="I234" s="138"/>
      <c r="J234" s="138"/>
      <c r="K234" s="138"/>
      <c r="L234" s="192"/>
      <c r="M234" s="138"/>
      <c r="N234" s="138"/>
      <c r="O234" s="138"/>
      <c r="P234" s="139"/>
      <c r="Q234" s="135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138"/>
      <c r="AE234" s="138"/>
      <c r="AF234" s="138"/>
      <c r="AG234" s="138"/>
      <c r="AH234" s="138"/>
      <c r="AI234" s="138"/>
      <c r="AJ234" s="139"/>
      <c r="AK234" s="133"/>
      <c r="AL234" s="283"/>
      <c r="AM234" s="138"/>
      <c r="AN234" s="138"/>
      <c r="AO234" s="139"/>
      <c r="AP234" s="135"/>
      <c r="AQ234" s="138"/>
      <c r="AR234" s="138"/>
      <c r="AS234" s="138"/>
      <c r="AT234" s="138"/>
      <c r="AU234" s="192"/>
      <c r="AV234" s="138"/>
      <c r="AW234" s="138"/>
      <c r="AX234" s="138"/>
      <c r="AY234" s="139"/>
      <c r="AZ234" s="135"/>
      <c r="BA234" s="138"/>
      <c r="BB234" s="138"/>
      <c r="BC234" s="138"/>
      <c r="BD234" s="138"/>
      <c r="BE234" s="138"/>
      <c r="BF234" s="138"/>
      <c r="BG234" s="138"/>
      <c r="BH234" s="138"/>
      <c r="BI234" s="138"/>
      <c r="BJ234" s="138"/>
      <c r="BK234" s="138"/>
      <c r="BL234" s="138"/>
      <c r="BM234" s="138"/>
      <c r="BN234" s="138"/>
      <c r="BO234" s="138"/>
      <c r="BP234" s="138"/>
      <c r="BQ234" s="138"/>
      <c r="BR234" s="138"/>
      <c r="BS234" s="300"/>
    </row>
    <row r="235" spans="1:71" s="159" customFormat="1" ht="15" customHeight="1">
      <c r="A235" s="255"/>
      <c r="B235" s="169"/>
      <c r="C235" s="156"/>
      <c r="D235" s="157"/>
      <c r="E235" s="158"/>
      <c r="F235" s="158"/>
      <c r="G235" s="156"/>
      <c r="H235" s="157"/>
      <c r="I235" s="157"/>
      <c r="J235" s="157"/>
      <c r="K235" s="167"/>
      <c r="L235" s="195"/>
      <c r="M235" s="167"/>
      <c r="N235" s="167"/>
      <c r="O235" s="167"/>
      <c r="P235" s="168"/>
      <c r="Q235" s="166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8"/>
      <c r="AK235" s="160"/>
      <c r="AL235" s="164"/>
      <c r="AM235" s="167"/>
      <c r="AN235" s="167"/>
      <c r="AO235" s="168"/>
      <c r="AP235" s="166"/>
      <c r="AQ235" s="167"/>
      <c r="AR235" s="167"/>
      <c r="AS235" s="167"/>
      <c r="AT235" s="167"/>
      <c r="AU235" s="195"/>
      <c r="AV235" s="167"/>
      <c r="AW235" s="167"/>
      <c r="AX235" s="167"/>
      <c r="AY235" s="168"/>
      <c r="AZ235" s="166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7"/>
      <c r="BQ235" s="167"/>
      <c r="BR235" s="167"/>
      <c r="BS235" s="165"/>
    </row>
    <row r="236" spans="1:71" ht="15">
      <c r="A236" s="256"/>
      <c r="B236" s="169"/>
      <c r="C236" s="169"/>
      <c r="D236" s="167"/>
      <c r="E236" s="167"/>
      <c r="F236" s="168"/>
      <c r="G236" s="166"/>
      <c r="H236" s="164"/>
      <c r="I236" s="164"/>
      <c r="J236" s="164"/>
      <c r="K236" s="164"/>
      <c r="L236" s="199"/>
      <c r="M236" s="164"/>
      <c r="N236" s="164"/>
      <c r="O236" s="164"/>
      <c r="P236" s="163"/>
      <c r="Q236" s="166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  <c r="AG236" s="164"/>
      <c r="AH236" s="164"/>
      <c r="AI236" s="164"/>
      <c r="AJ236" s="163"/>
      <c r="AK236" s="160"/>
      <c r="AL236" s="164"/>
      <c r="AM236" s="164"/>
      <c r="AN236" s="164"/>
      <c r="AO236" s="163"/>
      <c r="AP236" s="166"/>
      <c r="AQ236" s="164"/>
      <c r="AR236" s="164"/>
      <c r="AS236" s="164"/>
      <c r="AT236" s="164"/>
      <c r="AU236" s="199"/>
      <c r="AV236" s="164"/>
      <c r="AW236" s="164"/>
      <c r="AX236" s="164"/>
      <c r="AY236" s="163"/>
      <c r="AZ236" s="166"/>
      <c r="BA236" s="164"/>
      <c r="BB236" s="164"/>
      <c r="BC236" s="164"/>
      <c r="BD236" s="164"/>
      <c r="BE236" s="164"/>
      <c r="BF236" s="164"/>
      <c r="BG236" s="164"/>
      <c r="BH236" s="164"/>
      <c r="BI236" s="164"/>
      <c r="BJ236" s="164"/>
      <c r="BK236" s="164"/>
      <c r="BL236" s="164"/>
      <c r="BM236" s="164"/>
      <c r="BN236" s="164"/>
      <c r="BO236" s="164"/>
      <c r="BP236" s="164"/>
      <c r="BQ236" s="164"/>
      <c r="BR236" s="164"/>
      <c r="BS236" s="162"/>
    </row>
    <row r="237" spans="1:72" s="17" customFormat="1" ht="14.25" customHeight="1" thickBot="1">
      <c r="A237" s="231"/>
      <c r="B237" s="77"/>
      <c r="C237" s="266"/>
      <c r="E237" s="67"/>
      <c r="F237" s="67"/>
      <c r="G237" s="266"/>
      <c r="L237" s="200"/>
      <c r="P237" s="67"/>
      <c r="Q237" s="148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50"/>
      <c r="AK237" s="151"/>
      <c r="AL237" s="284"/>
      <c r="AM237" s="153"/>
      <c r="AN237" s="153"/>
      <c r="AO237" s="154"/>
      <c r="AP237" s="152"/>
      <c r="AQ237" s="153"/>
      <c r="AR237" s="153"/>
      <c r="AS237" s="153"/>
      <c r="AT237" s="153"/>
      <c r="AU237" s="211"/>
      <c r="AV237" s="153"/>
      <c r="AW237" s="153"/>
      <c r="AX237" s="153"/>
      <c r="AY237" s="154"/>
      <c r="AZ237" s="152"/>
      <c r="BA237" s="153"/>
      <c r="BB237" s="153"/>
      <c r="BC237" s="153"/>
      <c r="BD237" s="153"/>
      <c r="BE237" s="153"/>
      <c r="BF237" s="153"/>
      <c r="BG237" s="153"/>
      <c r="BH237" s="153"/>
      <c r="BI237" s="153"/>
      <c r="BJ237" s="153"/>
      <c r="BK237" s="153"/>
      <c r="BL237" s="153"/>
      <c r="BM237" s="153"/>
      <c r="BN237" s="153"/>
      <c r="BO237" s="153"/>
      <c r="BP237" s="153"/>
      <c r="BQ237" s="153"/>
      <c r="BR237" s="153"/>
      <c r="BS237" s="301"/>
      <c r="BT237" s="16"/>
    </row>
    <row r="238" spans="1:72" s="2" customFormat="1" ht="59.25" customHeight="1" thickBot="1">
      <c r="A238" s="221"/>
      <c r="B238" s="259"/>
      <c r="C238" s="259"/>
      <c r="D238" s="131"/>
      <c r="E238" s="131"/>
      <c r="F238" s="131"/>
      <c r="G238" s="259"/>
      <c r="H238" s="131"/>
      <c r="I238" s="1"/>
      <c r="J238" s="1"/>
      <c r="K238" s="1"/>
      <c r="L238" s="186"/>
      <c r="M238" s="1"/>
      <c r="N238" s="1"/>
      <c r="O238" s="1"/>
      <c r="P238" s="1"/>
      <c r="Q238" s="260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289"/>
      <c r="AL238" s="1"/>
      <c r="AM238" s="1"/>
      <c r="AN238" s="1"/>
      <c r="AO238" s="1"/>
      <c r="AP238" s="260"/>
      <c r="AQ238" s="1"/>
      <c r="AR238" s="1"/>
      <c r="AS238" s="1"/>
      <c r="AT238" s="1"/>
      <c r="AU238" s="186"/>
      <c r="AX238" s="1"/>
      <c r="AY238" s="1"/>
      <c r="AZ238" s="260"/>
      <c r="BA238" s="1"/>
      <c r="BB238" s="1"/>
      <c r="BC238" s="1"/>
      <c r="BD238" s="1"/>
      <c r="BG238" s="1"/>
      <c r="BH238" s="1"/>
      <c r="BI238" s="1"/>
      <c r="BJ238" s="1"/>
      <c r="BK238" s="1"/>
      <c r="BL238" s="1"/>
      <c r="BM238" s="1"/>
      <c r="BP238" s="1"/>
      <c r="BQ238" s="1"/>
      <c r="BR238" s="1"/>
      <c r="BS238" s="298"/>
      <c r="BT238" s="1"/>
    </row>
    <row r="239" spans="1:71" s="27" customFormat="1" ht="24.75" customHeight="1" thickBot="1">
      <c r="A239" s="224"/>
      <c r="B239" s="129"/>
      <c r="C239" s="129"/>
      <c r="D239" s="127"/>
      <c r="E239" s="127"/>
      <c r="F239" s="127"/>
      <c r="G239" s="129"/>
      <c r="H239" s="127"/>
      <c r="I239" s="127"/>
      <c r="J239" s="127"/>
      <c r="K239" s="127"/>
      <c r="L239" s="187"/>
      <c r="M239" s="127"/>
      <c r="N239" s="127"/>
      <c r="O239" s="127"/>
      <c r="P239" s="127"/>
      <c r="Q239" s="129"/>
      <c r="R239" s="126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  <c r="AH239" s="127"/>
      <c r="AI239" s="127"/>
      <c r="AJ239" s="127"/>
      <c r="AK239" s="125"/>
      <c r="AL239" s="282"/>
      <c r="AM239" s="127"/>
      <c r="AN239" s="127"/>
      <c r="AO239" s="127"/>
      <c r="AP239" s="130"/>
      <c r="AQ239" s="127"/>
      <c r="AR239" s="127"/>
      <c r="AS239" s="127"/>
      <c r="AT239" s="127"/>
      <c r="AU239" s="187"/>
      <c r="AV239" s="127"/>
      <c r="AW239" s="127"/>
      <c r="AX239" s="127"/>
      <c r="AY239" s="127"/>
      <c r="AZ239" s="129"/>
      <c r="BA239" s="127"/>
      <c r="BB239" s="127"/>
      <c r="BC239" s="127"/>
      <c r="BD239" s="127"/>
      <c r="BE239" s="127"/>
      <c r="BF239" s="127"/>
      <c r="BG239" s="127"/>
      <c r="BH239" s="127"/>
      <c r="BI239" s="127"/>
      <c r="BJ239" s="127"/>
      <c r="BK239" s="127"/>
      <c r="BL239" s="127"/>
      <c r="BM239" s="127"/>
      <c r="BN239" s="127"/>
      <c r="BO239" s="127"/>
      <c r="BP239" s="127"/>
      <c r="BQ239" s="127"/>
      <c r="BR239" s="127"/>
      <c r="BS239" s="128"/>
    </row>
    <row r="240" spans="1:71" s="31" customFormat="1" ht="12.75" customHeight="1">
      <c r="A240" s="220"/>
      <c r="B240" s="111"/>
      <c r="C240" s="114"/>
      <c r="D240" s="110"/>
      <c r="E240" s="110"/>
      <c r="F240" s="110"/>
      <c r="G240" s="114"/>
      <c r="H240" s="110"/>
      <c r="I240" s="110"/>
      <c r="J240" s="110"/>
      <c r="K240" s="110"/>
      <c r="L240" s="110"/>
      <c r="M240" s="110"/>
      <c r="N240" s="110"/>
      <c r="O240" s="110"/>
      <c r="P240" s="110"/>
      <c r="Q240" s="111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0"/>
      <c r="AE240" s="110"/>
      <c r="AF240" s="110"/>
      <c r="AG240" s="112"/>
      <c r="AH240" s="112"/>
      <c r="AI240" s="112"/>
      <c r="AJ240" s="112"/>
      <c r="AK240" s="113"/>
      <c r="AL240" s="110"/>
      <c r="AM240" s="110"/>
      <c r="AN240" s="110"/>
      <c r="AO240" s="110"/>
      <c r="AP240" s="114"/>
      <c r="AQ240" s="110"/>
      <c r="AR240" s="110"/>
      <c r="AS240" s="110"/>
      <c r="AT240" s="110"/>
      <c r="AU240" s="110"/>
      <c r="AV240" s="110"/>
      <c r="AW240" s="110"/>
      <c r="AX240" s="110"/>
      <c r="AY240" s="110"/>
      <c r="AZ240" s="111"/>
      <c r="BA240" s="115"/>
      <c r="BB240" s="115"/>
      <c r="BC240" s="115"/>
      <c r="BD240" s="115"/>
      <c r="BE240" s="115"/>
      <c r="BF240" s="112"/>
      <c r="BG240" s="115"/>
      <c r="BH240" s="115"/>
      <c r="BI240" s="115"/>
      <c r="BJ240" s="112"/>
      <c r="BK240" s="115"/>
      <c r="BL240" s="115"/>
      <c r="BM240" s="112"/>
      <c r="BN240" s="112"/>
      <c r="BO240" s="112"/>
      <c r="BP240" s="115"/>
      <c r="BQ240" s="115"/>
      <c r="BR240" s="115"/>
      <c r="BS240" s="294"/>
    </row>
    <row r="241" spans="1:71" s="31" customFormat="1" ht="12.75" customHeight="1">
      <c r="A241" s="220"/>
      <c r="B241" s="111"/>
      <c r="C241" s="111"/>
      <c r="D241" s="112"/>
      <c r="E241" s="112"/>
      <c r="F241" s="112"/>
      <c r="G241" s="111"/>
      <c r="H241" s="117"/>
      <c r="I241" s="112"/>
      <c r="J241" s="112"/>
      <c r="K241" s="112"/>
      <c r="L241" s="110"/>
      <c r="M241" s="112"/>
      <c r="N241" s="112"/>
      <c r="O241" s="112"/>
      <c r="P241" s="112"/>
      <c r="Q241" s="111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0"/>
      <c r="AE241" s="110"/>
      <c r="AF241" s="110"/>
      <c r="AG241" s="112"/>
      <c r="AH241" s="112"/>
      <c r="AI241" s="112"/>
      <c r="AJ241" s="112"/>
      <c r="AK241" s="109"/>
      <c r="AL241" s="110"/>
      <c r="AM241" s="110"/>
      <c r="AN241" s="110"/>
      <c r="AO241" s="110"/>
      <c r="AP241" s="118"/>
      <c r="AQ241" s="115"/>
      <c r="AR241" s="115"/>
      <c r="AS241" s="115"/>
      <c r="AT241" s="115"/>
      <c r="AU241" s="115"/>
      <c r="AV241" s="112"/>
      <c r="AW241" s="112"/>
      <c r="AX241" s="115"/>
      <c r="AY241" s="112"/>
      <c r="AZ241" s="111"/>
      <c r="BA241" s="112"/>
      <c r="BB241" s="112"/>
      <c r="BC241" s="112"/>
      <c r="BD241" s="112"/>
      <c r="BE241" s="112"/>
      <c r="BF241" s="112"/>
      <c r="BG241" s="112"/>
      <c r="BH241" s="112"/>
      <c r="BI241" s="112"/>
      <c r="BJ241" s="112"/>
      <c r="BK241" s="112"/>
      <c r="BL241" s="112"/>
      <c r="BM241" s="110"/>
      <c r="BN241" s="110"/>
      <c r="BO241" s="110"/>
      <c r="BP241" s="112"/>
      <c r="BQ241" s="112"/>
      <c r="BR241" s="112"/>
      <c r="BS241" s="116"/>
    </row>
    <row r="242" spans="1:71" s="31" customFormat="1" ht="12.75" customHeight="1">
      <c r="A242" s="220"/>
      <c r="B242" s="111"/>
      <c r="C242" s="111"/>
      <c r="D242" s="112"/>
      <c r="E242" s="112"/>
      <c r="F242" s="112"/>
      <c r="G242" s="111"/>
      <c r="H242" s="117"/>
      <c r="I242" s="112"/>
      <c r="J242" s="112"/>
      <c r="K242" s="112"/>
      <c r="L242" s="110"/>
      <c r="M242" s="112"/>
      <c r="N242" s="112"/>
      <c r="O242" s="112"/>
      <c r="P242" s="112"/>
      <c r="Q242" s="111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0"/>
      <c r="AE242" s="110"/>
      <c r="AF242" s="110"/>
      <c r="AG242" s="112"/>
      <c r="AH242" s="112"/>
      <c r="AI242" s="112"/>
      <c r="AJ242" s="112"/>
      <c r="AK242" s="109"/>
      <c r="AL242" s="115"/>
      <c r="AM242" s="115"/>
      <c r="AN242" s="112"/>
      <c r="AO242" s="115"/>
      <c r="AP242" s="111"/>
      <c r="AQ242" s="112"/>
      <c r="AR242" s="112"/>
      <c r="AS242" s="112"/>
      <c r="AT242" s="112"/>
      <c r="AU242" s="110"/>
      <c r="AV242" s="112"/>
      <c r="AW242" s="112"/>
      <c r="AX242" s="112"/>
      <c r="AY242" s="112"/>
      <c r="AZ242" s="111"/>
      <c r="BA242" s="112"/>
      <c r="BB242" s="112"/>
      <c r="BC242" s="112"/>
      <c r="BD242" s="112"/>
      <c r="BE242" s="112"/>
      <c r="BF242" s="112"/>
      <c r="BG242" s="112"/>
      <c r="BH242" s="112"/>
      <c r="BI242" s="112"/>
      <c r="BJ242" s="112"/>
      <c r="BK242" s="112"/>
      <c r="BL242" s="112"/>
      <c r="BM242" s="110"/>
      <c r="BN242" s="110"/>
      <c r="BO242" s="110"/>
      <c r="BP242" s="112"/>
      <c r="BQ242" s="112"/>
      <c r="BR242" s="112"/>
      <c r="BS242" s="116"/>
    </row>
    <row r="243" spans="1:71" s="42" customFormat="1" ht="12.75" customHeight="1" thickBot="1">
      <c r="A243" s="225"/>
      <c r="B243" s="123"/>
      <c r="C243" s="123"/>
      <c r="D243" s="119"/>
      <c r="E243" s="119"/>
      <c r="F243" s="119"/>
      <c r="G243" s="123"/>
      <c r="H243" s="121"/>
      <c r="I243" s="119"/>
      <c r="J243" s="119"/>
      <c r="K243" s="119"/>
      <c r="L243" s="122"/>
      <c r="M243" s="119"/>
      <c r="N243" s="119"/>
      <c r="O243" s="119"/>
      <c r="P243" s="119"/>
      <c r="Q243" s="123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22"/>
      <c r="AE243" s="122"/>
      <c r="AF243" s="122"/>
      <c r="AG243" s="119"/>
      <c r="AH243" s="119"/>
      <c r="AI243" s="119"/>
      <c r="AJ243" s="119"/>
      <c r="AK243" s="124"/>
      <c r="AL243" s="119"/>
      <c r="AM243" s="119"/>
      <c r="AN243" s="119"/>
      <c r="AO243" s="119"/>
      <c r="AP243" s="123"/>
      <c r="AQ243" s="119"/>
      <c r="AR243" s="119"/>
      <c r="AS243" s="119"/>
      <c r="AT243" s="119"/>
      <c r="AU243" s="122"/>
      <c r="AV243" s="119"/>
      <c r="AW243" s="119"/>
      <c r="AX243" s="119"/>
      <c r="AY243" s="119"/>
      <c r="AZ243" s="123"/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19"/>
      <c r="BK243" s="119"/>
      <c r="BL243" s="119"/>
      <c r="BM243" s="122"/>
      <c r="BN243" s="122"/>
      <c r="BO243" s="122"/>
      <c r="BP243" s="119"/>
      <c r="BQ243" s="119"/>
      <c r="BR243" s="119"/>
      <c r="BS243" s="120"/>
    </row>
    <row r="244" spans="1:71" s="3" customFormat="1" ht="14.25">
      <c r="A244" s="226"/>
      <c r="B244" s="90"/>
      <c r="C244" s="91"/>
      <c r="D244" s="88"/>
      <c r="E244" s="89"/>
      <c r="F244" s="140"/>
      <c r="G244" s="91"/>
      <c r="H244" s="88"/>
      <c r="I244" s="88"/>
      <c r="J244" s="88"/>
      <c r="K244" s="88"/>
      <c r="L244" s="188"/>
      <c r="M244" s="88"/>
      <c r="N244" s="88"/>
      <c r="O244" s="88"/>
      <c r="P244" s="89"/>
      <c r="Q244" s="90"/>
      <c r="R244" s="87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140"/>
      <c r="AK244" s="86"/>
      <c r="AL244" s="87"/>
      <c r="AM244" s="88"/>
      <c r="AN244" s="88"/>
      <c r="AO244" s="140"/>
      <c r="AP244" s="90"/>
      <c r="AQ244" s="87"/>
      <c r="AR244" s="88"/>
      <c r="AS244" s="88"/>
      <c r="AT244" s="88"/>
      <c r="AU244" s="188"/>
      <c r="AV244" s="88"/>
      <c r="AW244" s="88"/>
      <c r="AX244" s="88"/>
      <c r="AY244" s="140"/>
      <c r="AZ244" s="91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145"/>
    </row>
    <row r="245" spans="1:71" s="4" customFormat="1" ht="14.25">
      <c r="A245" s="227"/>
      <c r="B245" s="96"/>
      <c r="C245" s="97"/>
      <c r="D245" s="94"/>
      <c r="E245" s="95"/>
      <c r="F245" s="143"/>
      <c r="G245" s="97"/>
      <c r="H245" s="94"/>
      <c r="I245" s="94"/>
      <c r="J245" s="94"/>
      <c r="K245" s="94"/>
      <c r="L245" s="189"/>
      <c r="M245" s="94"/>
      <c r="N245" s="94"/>
      <c r="O245" s="94"/>
      <c r="P245" s="95"/>
      <c r="Q245" s="96"/>
      <c r="R245" s="93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143"/>
      <c r="AK245" s="92"/>
      <c r="AL245" s="93"/>
      <c r="AM245" s="94"/>
      <c r="AN245" s="94"/>
      <c r="AO245" s="143"/>
      <c r="AP245" s="96"/>
      <c r="AQ245" s="93"/>
      <c r="AR245" s="94"/>
      <c r="AS245" s="94"/>
      <c r="AT245" s="94"/>
      <c r="AU245" s="189"/>
      <c r="AV245" s="94"/>
      <c r="AW245" s="94"/>
      <c r="AX245" s="94"/>
      <c r="AY245" s="143"/>
      <c r="AZ245" s="97"/>
      <c r="BA245" s="94"/>
      <c r="BB245" s="94"/>
      <c r="BC245" s="94"/>
      <c r="BD245" s="94"/>
      <c r="BE245" s="94"/>
      <c r="BF245" s="94"/>
      <c r="BG245" s="94"/>
      <c r="BH245" s="94"/>
      <c r="BI245" s="94"/>
      <c r="BJ245" s="94"/>
      <c r="BK245" s="94"/>
      <c r="BL245" s="94"/>
      <c r="BM245" s="94"/>
      <c r="BN245" s="94"/>
      <c r="BO245" s="94"/>
      <c r="BP245" s="94"/>
      <c r="BQ245" s="94"/>
      <c r="BR245" s="94"/>
      <c r="BS245" s="146"/>
    </row>
    <row r="246" spans="1:71" s="4" customFormat="1" ht="14.25">
      <c r="A246" s="227"/>
      <c r="B246" s="96"/>
      <c r="C246" s="97"/>
      <c r="D246" s="94"/>
      <c r="E246" s="95"/>
      <c r="F246" s="143"/>
      <c r="G246" s="97"/>
      <c r="H246" s="94"/>
      <c r="I246" s="94"/>
      <c r="J246" s="94"/>
      <c r="K246" s="94"/>
      <c r="L246" s="189"/>
      <c r="M246" s="94"/>
      <c r="N246" s="94"/>
      <c r="O246" s="94"/>
      <c r="P246" s="95"/>
      <c r="Q246" s="96"/>
      <c r="R246" s="93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143"/>
      <c r="AK246" s="92"/>
      <c r="AL246" s="93"/>
      <c r="AM246" s="94"/>
      <c r="AN246" s="94"/>
      <c r="AO246" s="143"/>
      <c r="AP246" s="96"/>
      <c r="AQ246" s="93"/>
      <c r="AR246" s="94"/>
      <c r="AS246" s="94"/>
      <c r="AT246" s="94"/>
      <c r="AU246" s="189"/>
      <c r="AV246" s="94"/>
      <c r="AW246" s="94"/>
      <c r="AX246" s="94"/>
      <c r="AY246" s="143"/>
      <c r="AZ246" s="97"/>
      <c r="BA246" s="94"/>
      <c r="BB246" s="94"/>
      <c r="BC246" s="94"/>
      <c r="BD246" s="94"/>
      <c r="BE246" s="94"/>
      <c r="BF246" s="94"/>
      <c r="BG246" s="94"/>
      <c r="BH246" s="94"/>
      <c r="BI246" s="94"/>
      <c r="BJ246" s="94"/>
      <c r="BK246" s="94"/>
      <c r="BL246" s="94"/>
      <c r="BM246" s="94"/>
      <c r="BN246" s="94"/>
      <c r="BO246" s="94"/>
      <c r="BP246" s="94"/>
      <c r="BQ246" s="94"/>
      <c r="BR246" s="94"/>
      <c r="BS246" s="146"/>
    </row>
    <row r="247" spans="1:71" s="4" customFormat="1" ht="14.25">
      <c r="A247" s="227"/>
      <c r="B247" s="96"/>
      <c r="C247" s="97"/>
      <c r="D247" s="94"/>
      <c r="E247" s="95"/>
      <c r="F247" s="143"/>
      <c r="G247" s="97"/>
      <c r="H247" s="94"/>
      <c r="I247" s="94"/>
      <c r="J247" s="94"/>
      <c r="K247" s="94"/>
      <c r="L247" s="189"/>
      <c r="M247" s="94"/>
      <c r="N247" s="94"/>
      <c r="O247" s="94"/>
      <c r="P247" s="95"/>
      <c r="Q247" s="96"/>
      <c r="R247" s="93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143"/>
      <c r="AK247" s="92"/>
      <c r="AL247" s="93"/>
      <c r="AM247" s="94"/>
      <c r="AN247" s="94"/>
      <c r="AO247" s="143"/>
      <c r="AP247" s="96"/>
      <c r="AQ247" s="93"/>
      <c r="AR247" s="94"/>
      <c r="AS247" s="94"/>
      <c r="AT247" s="94"/>
      <c r="AU247" s="189"/>
      <c r="AV247" s="94"/>
      <c r="AW247" s="94"/>
      <c r="AX247" s="94"/>
      <c r="AY247" s="143"/>
      <c r="AZ247" s="97"/>
      <c r="BA247" s="94"/>
      <c r="BB247" s="94"/>
      <c r="BC247" s="94"/>
      <c r="BD247" s="94"/>
      <c r="BE247" s="94"/>
      <c r="BF247" s="94"/>
      <c r="BG247" s="94"/>
      <c r="BH247" s="94"/>
      <c r="BI247" s="94"/>
      <c r="BJ247" s="94"/>
      <c r="BK247" s="94"/>
      <c r="BL247" s="94"/>
      <c r="BM247" s="94"/>
      <c r="BN247" s="94"/>
      <c r="BO247" s="94"/>
      <c r="BP247" s="94"/>
      <c r="BQ247" s="94"/>
      <c r="BR247" s="94"/>
      <c r="BS247" s="146"/>
    </row>
    <row r="248" spans="1:71" s="4" customFormat="1" ht="14.25">
      <c r="A248" s="227"/>
      <c r="B248" s="96"/>
      <c r="C248" s="97"/>
      <c r="D248" s="94"/>
      <c r="E248" s="95"/>
      <c r="F248" s="143"/>
      <c r="G248" s="97"/>
      <c r="H248" s="94"/>
      <c r="I248" s="94"/>
      <c r="J248" s="94"/>
      <c r="K248" s="94"/>
      <c r="L248" s="189"/>
      <c r="M248" s="94"/>
      <c r="N248" s="94"/>
      <c r="O248" s="94"/>
      <c r="P248" s="95"/>
      <c r="Q248" s="96"/>
      <c r="R248" s="93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143"/>
      <c r="AK248" s="92"/>
      <c r="AL248" s="93"/>
      <c r="AM248" s="94"/>
      <c r="AN248" s="94"/>
      <c r="AO248" s="143"/>
      <c r="AP248" s="96"/>
      <c r="AQ248" s="93"/>
      <c r="AR248" s="94"/>
      <c r="AS248" s="94"/>
      <c r="AT248" s="94"/>
      <c r="AU248" s="189"/>
      <c r="AV248" s="94"/>
      <c r="AW248" s="94"/>
      <c r="AX248" s="94"/>
      <c r="AY248" s="143"/>
      <c r="AZ248" s="97"/>
      <c r="BA248" s="94"/>
      <c r="BB248" s="94"/>
      <c r="BC248" s="94"/>
      <c r="BD248" s="94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94"/>
      <c r="BQ248" s="94"/>
      <c r="BR248" s="94"/>
      <c r="BS248" s="146"/>
    </row>
    <row r="249" spans="1:71" s="4" customFormat="1" ht="14.25">
      <c r="A249" s="227"/>
      <c r="B249" s="96"/>
      <c r="C249" s="97"/>
      <c r="D249" s="94"/>
      <c r="E249" s="95"/>
      <c r="F249" s="143"/>
      <c r="G249" s="97"/>
      <c r="H249" s="94"/>
      <c r="I249" s="94"/>
      <c r="J249" s="94"/>
      <c r="K249" s="94"/>
      <c r="L249" s="189"/>
      <c r="M249" s="94"/>
      <c r="N249" s="94"/>
      <c r="O249" s="94"/>
      <c r="P249" s="95"/>
      <c r="Q249" s="96"/>
      <c r="R249" s="93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143"/>
      <c r="AK249" s="92"/>
      <c r="AL249" s="93"/>
      <c r="AM249" s="94"/>
      <c r="AN249" s="94"/>
      <c r="AO249" s="143"/>
      <c r="AP249" s="96"/>
      <c r="AQ249" s="93"/>
      <c r="AR249" s="94"/>
      <c r="AS249" s="94"/>
      <c r="AT249" s="94"/>
      <c r="AU249" s="189"/>
      <c r="AV249" s="94"/>
      <c r="AW249" s="94"/>
      <c r="AX249" s="94"/>
      <c r="AY249" s="143"/>
      <c r="AZ249" s="97"/>
      <c r="BA249" s="94"/>
      <c r="BB249" s="94"/>
      <c r="BC249" s="94"/>
      <c r="BD249" s="94"/>
      <c r="BE249" s="94"/>
      <c r="BF249" s="94"/>
      <c r="BG249" s="94"/>
      <c r="BH249" s="94"/>
      <c r="BI249" s="94"/>
      <c r="BJ249" s="94"/>
      <c r="BK249" s="94"/>
      <c r="BL249" s="94"/>
      <c r="BM249" s="94"/>
      <c r="BN249" s="94"/>
      <c r="BO249" s="94"/>
      <c r="BP249" s="94"/>
      <c r="BQ249" s="94"/>
      <c r="BR249" s="94"/>
      <c r="BS249" s="146"/>
    </row>
    <row r="250" spans="1:71" s="4" customFormat="1" ht="14.25">
      <c r="A250" s="227"/>
      <c r="B250" s="96"/>
      <c r="C250" s="97"/>
      <c r="D250" s="94"/>
      <c r="E250" s="95"/>
      <c r="F250" s="143"/>
      <c r="G250" s="97"/>
      <c r="H250" s="94"/>
      <c r="I250" s="94"/>
      <c r="J250" s="94"/>
      <c r="K250" s="94"/>
      <c r="L250" s="189"/>
      <c r="M250" s="94"/>
      <c r="N250" s="94"/>
      <c r="O250" s="94"/>
      <c r="P250" s="95"/>
      <c r="Q250" s="96"/>
      <c r="R250" s="93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143"/>
      <c r="AK250" s="92"/>
      <c r="AL250" s="93"/>
      <c r="AM250" s="94"/>
      <c r="AN250" s="94"/>
      <c r="AO250" s="143"/>
      <c r="AP250" s="96"/>
      <c r="AQ250" s="93"/>
      <c r="AR250" s="94"/>
      <c r="AS250" s="94"/>
      <c r="AT250" s="94"/>
      <c r="AU250" s="189"/>
      <c r="AV250" s="94"/>
      <c r="AW250" s="94"/>
      <c r="AX250" s="94"/>
      <c r="AY250" s="143"/>
      <c r="AZ250" s="97"/>
      <c r="BA250" s="94"/>
      <c r="BB250" s="94"/>
      <c r="BC250" s="94"/>
      <c r="BD250" s="94"/>
      <c r="BE250" s="94"/>
      <c r="BF250" s="94"/>
      <c r="BG250" s="94"/>
      <c r="BH250" s="94"/>
      <c r="BI250" s="94"/>
      <c r="BJ250" s="94"/>
      <c r="BK250" s="94"/>
      <c r="BL250" s="94"/>
      <c r="BM250" s="94"/>
      <c r="BN250" s="94"/>
      <c r="BO250" s="94"/>
      <c r="BP250" s="94"/>
      <c r="BQ250" s="94"/>
      <c r="BR250" s="94"/>
      <c r="BS250" s="146"/>
    </row>
    <row r="251" spans="1:71" s="4" customFormat="1" ht="14.25">
      <c r="A251" s="228"/>
      <c r="B251" s="102"/>
      <c r="C251" s="103"/>
      <c r="D251" s="100"/>
      <c r="E251" s="101"/>
      <c r="F251" s="144"/>
      <c r="G251" s="103"/>
      <c r="H251" s="100"/>
      <c r="I251" s="100"/>
      <c r="J251" s="100"/>
      <c r="K251" s="100"/>
      <c r="L251" s="190"/>
      <c r="M251" s="100"/>
      <c r="N251" s="100"/>
      <c r="O251" s="100"/>
      <c r="P251" s="101"/>
      <c r="Q251" s="102"/>
      <c r="R251" s="99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44"/>
      <c r="AK251" s="98"/>
      <c r="AL251" s="99"/>
      <c r="AM251" s="100"/>
      <c r="AN251" s="100"/>
      <c r="AO251" s="144"/>
      <c r="AP251" s="102"/>
      <c r="AQ251" s="99"/>
      <c r="AR251" s="100"/>
      <c r="AS251" s="100"/>
      <c r="AT251" s="100"/>
      <c r="AU251" s="190"/>
      <c r="AV251" s="100"/>
      <c r="AW251" s="100"/>
      <c r="AX251" s="100"/>
      <c r="AY251" s="144"/>
      <c r="AZ251" s="103"/>
      <c r="BA251" s="100"/>
      <c r="BB251" s="100"/>
      <c r="BC251" s="100"/>
      <c r="BD251" s="100"/>
      <c r="BE251" s="100"/>
      <c r="BF251" s="100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100"/>
      <c r="BS251" s="147"/>
    </row>
    <row r="252" spans="1:71" s="4" customFormat="1" ht="14.25">
      <c r="A252" s="229"/>
      <c r="B252" s="102"/>
      <c r="C252" s="103"/>
      <c r="D252" s="100"/>
      <c r="E252" s="101"/>
      <c r="F252" s="144"/>
      <c r="G252" s="103"/>
      <c r="H252" s="100"/>
      <c r="I252" s="100"/>
      <c r="J252" s="100"/>
      <c r="K252" s="100"/>
      <c r="L252" s="190"/>
      <c r="M252" s="100"/>
      <c r="N252" s="100"/>
      <c r="O252" s="100"/>
      <c r="P252" s="101"/>
      <c r="Q252" s="102"/>
      <c r="R252" s="99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44"/>
      <c r="AK252" s="98"/>
      <c r="AL252" s="99"/>
      <c r="AM252" s="100"/>
      <c r="AN252" s="100"/>
      <c r="AO252" s="144"/>
      <c r="AP252" s="102"/>
      <c r="AQ252" s="99"/>
      <c r="AR252" s="100"/>
      <c r="AS252" s="100"/>
      <c r="AT252" s="100"/>
      <c r="AU252" s="190"/>
      <c r="AV252" s="100"/>
      <c r="AW252" s="100"/>
      <c r="AX252" s="100"/>
      <c r="AY252" s="144"/>
      <c r="AZ252" s="103"/>
      <c r="BA252" s="100"/>
      <c r="BB252" s="100"/>
      <c r="BC252" s="100"/>
      <c r="BD252" s="100"/>
      <c r="BE252" s="100"/>
      <c r="BF252" s="100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100"/>
      <c r="BS252" s="147"/>
    </row>
    <row r="253" spans="1:71" s="5" customFormat="1" ht="14.25">
      <c r="A253" s="230"/>
      <c r="B253" s="263"/>
      <c r="C253" s="108"/>
      <c r="D253" s="105"/>
      <c r="E253" s="106"/>
      <c r="F253" s="141"/>
      <c r="G253" s="142"/>
      <c r="H253" s="105"/>
      <c r="I253" s="105"/>
      <c r="J253" s="105"/>
      <c r="K253" s="105"/>
      <c r="L253" s="191"/>
      <c r="M253" s="105"/>
      <c r="N253" s="105"/>
      <c r="O253" s="105"/>
      <c r="P253" s="106"/>
      <c r="Q253" s="107"/>
      <c r="R253" s="104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41"/>
      <c r="AK253" s="290"/>
      <c r="AL253" s="104"/>
      <c r="AM253" s="105"/>
      <c r="AN253" s="105"/>
      <c r="AO253" s="141"/>
      <c r="AP253" s="107"/>
      <c r="AQ253" s="104"/>
      <c r="AR253" s="105"/>
      <c r="AS253" s="105"/>
      <c r="AT253" s="105"/>
      <c r="AU253" s="191"/>
      <c r="AV253" s="105"/>
      <c r="AW253" s="105"/>
      <c r="AX253" s="105"/>
      <c r="AY253" s="141"/>
      <c r="AZ253" s="108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299"/>
    </row>
    <row r="254" spans="1:71" s="155" customFormat="1" ht="30" customHeight="1">
      <c r="A254" s="254"/>
      <c r="B254" s="264"/>
      <c r="C254" s="135"/>
      <c r="D254" s="138"/>
      <c r="E254" s="138"/>
      <c r="F254" s="139"/>
      <c r="G254" s="135"/>
      <c r="H254" s="138"/>
      <c r="I254" s="138"/>
      <c r="J254" s="138"/>
      <c r="K254" s="138"/>
      <c r="L254" s="192"/>
      <c r="M254" s="138"/>
      <c r="N254" s="138"/>
      <c r="O254" s="138"/>
      <c r="P254" s="139"/>
      <c r="Q254" s="135"/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9"/>
      <c r="AK254" s="133"/>
      <c r="AL254" s="283"/>
      <c r="AM254" s="138"/>
      <c r="AN254" s="138"/>
      <c r="AO254" s="139"/>
      <c r="AP254" s="135"/>
      <c r="AQ254" s="138"/>
      <c r="AR254" s="138"/>
      <c r="AS254" s="138"/>
      <c r="AT254" s="138"/>
      <c r="AU254" s="192"/>
      <c r="AV254" s="138"/>
      <c r="AW254" s="138"/>
      <c r="AX254" s="138"/>
      <c r="AY254" s="139"/>
      <c r="AZ254" s="135"/>
      <c r="BA254" s="138"/>
      <c r="BB254" s="138"/>
      <c r="BC254" s="138"/>
      <c r="BD254" s="138"/>
      <c r="BE254" s="138"/>
      <c r="BF254" s="138"/>
      <c r="BG254" s="138"/>
      <c r="BH254" s="138"/>
      <c r="BI254" s="138"/>
      <c r="BJ254" s="138"/>
      <c r="BK254" s="138"/>
      <c r="BL254" s="138"/>
      <c r="BM254" s="138"/>
      <c r="BN254" s="138"/>
      <c r="BO254" s="138"/>
      <c r="BP254" s="138"/>
      <c r="BQ254" s="138"/>
      <c r="BR254" s="138"/>
      <c r="BS254" s="300"/>
    </row>
    <row r="255" spans="1:71" s="159" customFormat="1" ht="15" customHeight="1">
      <c r="A255" s="255"/>
      <c r="B255" s="169"/>
      <c r="C255" s="156"/>
      <c r="D255" s="157"/>
      <c r="E255" s="158"/>
      <c r="F255" s="158"/>
      <c r="G255" s="156"/>
      <c r="H255" s="157"/>
      <c r="I255" s="157"/>
      <c r="J255" s="157"/>
      <c r="K255" s="167"/>
      <c r="L255" s="195"/>
      <c r="M255" s="167"/>
      <c r="N255" s="167"/>
      <c r="O255" s="167"/>
      <c r="P255" s="168"/>
      <c r="Q255" s="166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8"/>
      <c r="AK255" s="160"/>
      <c r="AL255" s="164"/>
      <c r="AM255" s="167"/>
      <c r="AN255" s="167"/>
      <c r="AO255" s="168"/>
      <c r="AP255" s="166"/>
      <c r="AQ255" s="167"/>
      <c r="AR255" s="167"/>
      <c r="AS255" s="167"/>
      <c r="AT255" s="167"/>
      <c r="AU255" s="195"/>
      <c r="AV255" s="167"/>
      <c r="AW255" s="167"/>
      <c r="AX255" s="167"/>
      <c r="AY255" s="168"/>
      <c r="AZ255" s="166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7"/>
      <c r="BQ255" s="167"/>
      <c r="BR255" s="167"/>
      <c r="BS255" s="165"/>
    </row>
    <row r="256" spans="1:71" ht="15">
      <c r="A256" s="256"/>
      <c r="B256" s="169"/>
      <c r="C256" s="169"/>
      <c r="D256" s="167"/>
      <c r="E256" s="167"/>
      <c r="F256" s="168"/>
      <c r="G256" s="166"/>
      <c r="H256" s="164"/>
      <c r="I256" s="164"/>
      <c r="J256" s="164"/>
      <c r="K256" s="164"/>
      <c r="L256" s="199"/>
      <c r="M256" s="164"/>
      <c r="N256" s="164"/>
      <c r="O256" s="164"/>
      <c r="P256" s="163"/>
      <c r="Q256" s="166"/>
      <c r="R256" s="164"/>
      <c r="S256" s="164"/>
      <c r="T256" s="164"/>
      <c r="U256" s="164"/>
      <c r="V256" s="164"/>
      <c r="W256" s="164"/>
      <c r="X256" s="164"/>
      <c r="Y256" s="164"/>
      <c r="Z256" s="164"/>
      <c r="AA256" s="164"/>
      <c r="AB256" s="164"/>
      <c r="AC256" s="164"/>
      <c r="AD256" s="164"/>
      <c r="AE256" s="164"/>
      <c r="AF256" s="164"/>
      <c r="AG256" s="164"/>
      <c r="AH256" s="164"/>
      <c r="AI256" s="164"/>
      <c r="AJ256" s="163"/>
      <c r="AK256" s="160"/>
      <c r="AL256" s="164"/>
      <c r="AM256" s="164"/>
      <c r="AN256" s="164"/>
      <c r="AO256" s="163"/>
      <c r="AP256" s="166"/>
      <c r="AQ256" s="164"/>
      <c r="AR256" s="164"/>
      <c r="AS256" s="164"/>
      <c r="AT256" s="164"/>
      <c r="AU256" s="199"/>
      <c r="AV256" s="164"/>
      <c r="AW256" s="164"/>
      <c r="AX256" s="164"/>
      <c r="AY256" s="163"/>
      <c r="AZ256" s="166"/>
      <c r="BA256" s="164"/>
      <c r="BB256" s="164"/>
      <c r="BC256" s="164"/>
      <c r="BD256" s="164"/>
      <c r="BE256" s="164"/>
      <c r="BF256" s="164"/>
      <c r="BG256" s="164"/>
      <c r="BH256" s="164"/>
      <c r="BI256" s="164"/>
      <c r="BJ256" s="164"/>
      <c r="BK256" s="164"/>
      <c r="BL256" s="164"/>
      <c r="BM256" s="164"/>
      <c r="BN256" s="164"/>
      <c r="BO256" s="164"/>
      <c r="BP256" s="164"/>
      <c r="BQ256" s="164"/>
      <c r="BR256" s="164"/>
      <c r="BS256" s="162"/>
    </row>
    <row r="257" spans="1:72" s="17" customFormat="1" ht="14.25" customHeight="1" thickBot="1">
      <c r="A257" s="231"/>
      <c r="B257" s="77"/>
      <c r="C257" s="266"/>
      <c r="E257" s="67"/>
      <c r="F257" s="67"/>
      <c r="G257" s="266"/>
      <c r="L257" s="200"/>
      <c r="P257" s="67"/>
      <c r="Q257" s="148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50"/>
      <c r="AK257" s="151"/>
      <c r="AL257" s="284"/>
      <c r="AM257" s="153"/>
      <c r="AN257" s="153"/>
      <c r="AO257" s="154"/>
      <c r="AP257" s="152"/>
      <c r="AQ257" s="153"/>
      <c r="AR257" s="153"/>
      <c r="AS257" s="153"/>
      <c r="AT257" s="153"/>
      <c r="AU257" s="211"/>
      <c r="AV257" s="153"/>
      <c r="AW257" s="153"/>
      <c r="AX257" s="153"/>
      <c r="AY257" s="154"/>
      <c r="AZ257" s="152"/>
      <c r="BA257" s="153"/>
      <c r="BB257" s="153"/>
      <c r="BC257" s="153"/>
      <c r="BD257" s="153"/>
      <c r="BE257" s="153"/>
      <c r="BF257" s="153"/>
      <c r="BG257" s="153"/>
      <c r="BH257" s="153"/>
      <c r="BI257" s="153"/>
      <c r="BJ257" s="153"/>
      <c r="BK257" s="153"/>
      <c r="BL257" s="153"/>
      <c r="BM257" s="153"/>
      <c r="BN257" s="153"/>
      <c r="BO257" s="153"/>
      <c r="BP257" s="153"/>
      <c r="BQ257" s="153"/>
      <c r="BR257" s="153"/>
      <c r="BS257" s="301"/>
      <c r="BT257" s="16"/>
    </row>
    <row r="258" spans="1:72" s="2" customFormat="1" ht="88.5" customHeight="1" thickBot="1">
      <c r="A258" s="221"/>
      <c r="B258" s="259"/>
      <c r="C258" s="259"/>
      <c r="D258" s="131"/>
      <c r="E258" s="131"/>
      <c r="F258" s="131"/>
      <c r="G258" s="259"/>
      <c r="H258" s="131"/>
      <c r="I258" s="1"/>
      <c r="J258" s="1"/>
      <c r="K258" s="1"/>
      <c r="L258" s="186"/>
      <c r="M258" s="1"/>
      <c r="N258" s="1"/>
      <c r="O258" s="1"/>
      <c r="P258" s="1"/>
      <c r="Q258" s="260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289"/>
      <c r="AL258" s="1"/>
      <c r="AM258" s="1"/>
      <c r="AN258" s="1"/>
      <c r="AO258" s="1"/>
      <c r="AP258" s="260"/>
      <c r="AQ258" s="1"/>
      <c r="AR258" s="1"/>
      <c r="AS258" s="1"/>
      <c r="AT258" s="1"/>
      <c r="AU258" s="186"/>
      <c r="AX258" s="1"/>
      <c r="AY258" s="1"/>
      <c r="AZ258" s="260"/>
      <c r="BA258" s="1"/>
      <c r="BB258" s="1"/>
      <c r="BC258" s="1"/>
      <c r="BD258" s="1"/>
      <c r="BG258" s="1"/>
      <c r="BH258" s="1"/>
      <c r="BI258" s="1"/>
      <c r="BJ258" s="1"/>
      <c r="BK258" s="1"/>
      <c r="BL258" s="1"/>
      <c r="BM258" s="1"/>
      <c r="BP258" s="1"/>
      <c r="BQ258" s="1"/>
      <c r="BR258" s="1"/>
      <c r="BS258" s="298"/>
      <c r="BT258" s="1"/>
    </row>
    <row r="259" spans="1:71" s="27" customFormat="1" ht="24.75" customHeight="1" thickBot="1">
      <c r="A259" s="224"/>
      <c r="B259" s="129"/>
      <c r="C259" s="129"/>
      <c r="D259" s="127"/>
      <c r="E259" s="127"/>
      <c r="F259" s="127"/>
      <c r="G259" s="129"/>
      <c r="H259" s="127"/>
      <c r="I259" s="127"/>
      <c r="J259" s="127"/>
      <c r="K259" s="127"/>
      <c r="L259" s="187"/>
      <c r="M259" s="127"/>
      <c r="N259" s="127"/>
      <c r="O259" s="127"/>
      <c r="P259" s="127"/>
      <c r="Q259" s="129"/>
      <c r="R259" s="126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5"/>
      <c r="AL259" s="282"/>
      <c r="AM259" s="127"/>
      <c r="AN259" s="127"/>
      <c r="AO259" s="127"/>
      <c r="AP259" s="130"/>
      <c r="AQ259" s="127"/>
      <c r="AR259" s="127"/>
      <c r="AS259" s="127"/>
      <c r="AT259" s="127"/>
      <c r="AU259" s="187"/>
      <c r="AV259" s="127"/>
      <c r="AW259" s="127"/>
      <c r="AX259" s="127"/>
      <c r="AY259" s="127"/>
      <c r="AZ259" s="129"/>
      <c r="BA259" s="127"/>
      <c r="BB259" s="127"/>
      <c r="BC259" s="127"/>
      <c r="BD259" s="127"/>
      <c r="BE259" s="127"/>
      <c r="BF259" s="127"/>
      <c r="BG259" s="127"/>
      <c r="BH259" s="127"/>
      <c r="BI259" s="127"/>
      <c r="BJ259" s="127"/>
      <c r="BK259" s="127"/>
      <c r="BL259" s="127"/>
      <c r="BM259" s="127"/>
      <c r="BN259" s="127"/>
      <c r="BO259" s="127"/>
      <c r="BP259" s="127"/>
      <c r="BQ259" s="127"/>
      <c r="BR259" s="127"/>
      <c r="BS259" s="128"/>
    </row>
    <row r="260" spans="1:71" s="31" customFormat="1" ht="12.75" customHeight="1">
      <c r="A260" s="220"/>
      <c r="B260" s="111"/>
      <c r="C260" s="114"/>
      <c r="D260" s="110"/>
      <c r="E260" s="110"/>
      <c r="F260" s="110"/>
      <c r="G260" s="114"/>
      <c r="H260" s="110"/>
      <c r="I260" s="110"/>
      <c r="J260" s="110"/>
      <c r="K260" s="110"/>
      <c r="L260" s="110"/>
      <c r="M260" s="110"/>
      <c r="N260" s="110"/>
      <c r="O260" s="110"/>
      <c r="P260" s="110"/>
      <c r="Q260" s="111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0"/>
      <c r="AE260" s="110"/>
      <c r="AF260" s="110"/>
      <c r="AG260" s="112"/>
      <c r="AH260" s="112"/>
      <c r="AI260" s="112"/>
      <c r="AJ260" s="112"/>
      <c r="AK260" s="113"/>
      <c r="AL260" s="110"/>
      <c r="AM260" s="110"/>
      <c r="AN260" s="110"/>
      <c r="AO260" s="110"/>
      <c r="AP260" s="114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11"/>
      <c r="BA260" s="115"/>
      <c r="BB260" s="115"/>
      <c r="BC260" s="115"/>
      <c r="BD260" s="115"/>
      <c r="BE260" s="115"/>
      <c r="BF260" s="112"/>
      <c r="BG260" s="115"/>
      <c r="BH260" s="115"/>
      <c r="BI260" s="115"/>
      <c r="BJ260" s="112"/>
      <c r="BK260" s="115"/>
      <c r="BL260" s="115"/>
      <c r="BM260" s="112"/>
      <c r="BN260" s="112"/>
      <c r="BO260" s="112"/>
      <c r="BP260" s="115"/>
      <c r="BQ260" s="115"/>
      <c r="BR260" s="115"/>
      <c r="BS260" s="294"/>
    </row>
    <row r="261" spans="1:71" s="31" customFormat="1" ht="12.75" customHeight="1">
      <c r="A261" s="220"/>
      <c r="B261" s="111"/>
      <c r="C261" s="111"/>
      <c r="D261" s="112"/>
      <c r="E261" s="112"/>
      <c r="F261" s="112"/>
      <c r="G261" s="111"/>
      <c r="H261" s="117"/>
      <c r="I261" s="112"/>
      <c r="J261" s="112"/>
      <c r="K261" s="112"/>
      <c r="L261" s="110"/>
      <c r="M261" s="112"/>
      <c r="N261" s="112"/>
      <c r="O261" s="112"/>
      <c r="P261" s="112"/>
      <c r="Q261" s="111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0"/>
      <c r="AE261" s="110"/>
      <c r="AF261" s="110"/>
      <c r="AG261" s="112"/>
      <c r="AH261" s="112"/>
      <c r="AI261" s="112"/>
      <c r="AJ261" s="112"/>
      <c r="AK261" s="109"/>
      <c r="AL261" s="110"/>
      <c r="AM261" s="110"/>
      <c r="AN261" s="110"/>
      <c r="AO261" s="110"/>
      <c r="AP261" s="118"/>
      <c r="AQ261" s="115"/>
      <c r="AR261" s="115"/>
      <c r="AS261" s="115"/>
      <c r="AT261" s="115"/>
      <c r="AU261" s="115"/>
      <c r="AV261" s="112"/>
      <c r="AW261" s="112"/>
      <c r="AX261" s="115"/>
      <c r="AY261" s="112"/>
      <c r="AZ261" s="111"/>
      <c r="BA261" s="112"/>
      <c r="BB261" s="112"/>
      <c r="BC261" s="112"/>
      <c r="BD261" s="112"/>
      <c r="BE261" s="112"/>
      <c r="BF261" s="112"/>
      <c r="BG261" s="112"/>
      <c r="BH261" s="112"/>
      <c r="BI261" s="112"/>
      <c r="BJ261" s="112"/>
      <c r="BK261" s="112"/>
      <c r="BL261" s="112"/>
      <c r="BM261" s="110"/>
      <c r="BN261" s="110"/>
      <c r="BO261" s="110"/>
      <c r="BP261" s="112"/>
      <c r="BQ261" s="112"/>
      <c r="BR261" s="112"/>
      <c r="BS261" s="116"/>
    </row>
    <row r="262" spans="1:71" s="31" customFormat="1" ht="12.75" customHeight="1">
      <c r="A262" s="220"/>
      <c r="B262" s="111"/>
      <c r="C262" s="111"/>
      <c r="D262" s="112"/>
      <c r="E262" s="112"/>
      <c r="F262" s="112"/>
      <c r="G262" s="111"/>
      <c r="H262" s="117"/>
      <c r="I262" s="112"/>
      <c r="J262" s="112"/>
      <c r="K262" s="112"/>
      <c r="L262" s="110"/>
      <c r="M262" s="112"/>
      <c r="N262" s="112"/>
      <c r="O262" s="112"/>
      <c r="P262" s="112"/>
      <c r="Q262" s="111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0"/>
      <c r="AE262" s="110"/>
      <c r="AF262" s="110"/>
      <c r="AG262" s="112"/>
      <c r="AH262" s="112"/>
      <c r="AI262" s="112"/>
      <c r="AJ262" s="112"/>
      <c r="AK262" s="109"/>
      <c r="AL262" s="115"/>
      <c r="AM262" s="115"/>
      <c r="AN262" s="112"/>
      <c r="AO262" s="115"/>
      <c r="AP262" s="111"/>
      <c r="AQ262" s="112"/>
      <c r="AR262" s="112"/>
      <c r="AS262" s="112"/>
      <c r="AT262" s="112"/>
      <c r="AU262" s="110"/>
      <c r="AV262" s="112"/>
      <c r="AW262" s="112"/>
      <c r="AX262" s="112"/>
      <c r="AY262" s="112"/>
      <c r="AZ262" s="111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0"/>
      <c r="BN262" s="110"/>
      <c r="BO262" s="110"/>
      <c r="BP262" s="112"/>
      <c r="BQ262" s="112"/>
      <c r="BR262" s="112"/>
      <c r="BS262" s="116"/>
    </row>
    <row r="263" spans="1:71" s="42" customFormat="1" ht="12.75" customHeight="1" thickBot="1">
      <c r="A263" s="225"/>
      <c r="B263" s="123"/>
      <c r="C263" s="123"/>
      <c r="D263" s="119"/>
      <c r="E263" s="119"/>
      <c r="F263" s="119"/>
      <c r="G263" s="123"/>
      <c r="H263" s="121"/>
      <c r="I263" s="119"/>
      <c r="J263" s="119"/>
      <c r="K263" s="119"/>
      <c r="L263" s="122"/>
      <c r="M263" s="119"/>
      <c r="N263" s="119"/>
      <c r="O263" s="119"/>
      <c r="P263" s="119"/>
      <c r="Q263" s="123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22"/>
      <c r="AE263" s="122"/>
      <c r="AF263" s="122"/>
      <c r="AG263" s="119"/>
      <c r="AH263" s="119"/>
      <c r="AI263" s="119"/>
      <c r="AJ263" s="119"/>
      <c r="AK263" s="124"/>
      <c r="AL263" s="119"/>
      <c r="AM263" s="119"/>
      <c r="AN263" s="119"/>
      <c r="AO263" s="119"/>
      <c r="AP263" s="123"/>
      <c r="AQ263" s="119"/>
      <c r="AR263" s="119"/>
      <c r="AS263" s="119"/>
      <c r="AT263" s="119"/>
      <c r="AU263" s="122"/>
      <c r="AV263" s="119"/>
      <c r="AW263" s="119"/>
      <c r="AX263" s="119"/>
      <c r="AY263" s="119"/>
      <c r="AZ263" s="123"/>
      <c r="BA263" s="119"/>
      <c r="BB263" s="119"/>
      <c r="BC263" s="119"/>
      <c r="BD263" s="119"/>
      <c r="BE263" s="119"/>
      <c r="BF263" s="119"/>
      <c r="BG263" s="119"/>
      <c r="BH263" s="119"/>
      <c r="BI263" s="119"/>
      <c r="BJ263" s="119"/>
      <c r="BK263" s="119"/>
      <c r="BL263" s="119"/>
      <c r="BM263" s="122"/>
      <c r="BN263" s="122"/>
      <c r="BO263" s="122"/>
      <c r="BP263" s="119"/>
      <c r="BQ263" s="119"/>
      <c r="BR263" s="119"/>
      <c r="BS263" s="120"/>
    </row>
    <row r="264" spans="1:71" s="3" customFormat="1" ht="14.25">
      <c r="A264" s="226"/>
      <c r="B264" s="90"/>
      <c r="C264" s="91"/>
      <c r="D264" s="88"/>
      <c r="E264" s="89"/>
      <c r="F264" s="140"/>
      <c r="G264" s="91"/>
      <c r="H264" s="88"/>
      <c r="I264" s="88"/>
      <c r="J264" s="88"/>
      <c r="K264" s="88"/>
      <c r="L264" s="188"/>
      <c r="M264" s="88"/>
      <c r="N264" s="88"/>
      <c r="O264" s="88"/>
      <c r="P264" s="89"/>
      <c r="Q264" s="90"/>
      <c r="R264" s="87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140"/>
      <c r="AK264" s="86"/>
      <c r="AL264" s="87"/>
      <c r="AM264" s="88"/>
      <c r="AN264" s="88"/>
      <c r="AO264" s="140"/>
      <c r="AP264" s="90"/>
      <c r="AQ264" s="87"/>
      <c r="AR264" s="88"/>
      <c r="AS264" s="88"/>
      <c r="AT264" s="88"/>
      <c r="AU264" s="188"/>
      <c r="AV264" s="88"/>
      <c r="AW264" s="88"/>
      <c r="AX264" s="88"/>
      <c r="AY264" s="140"/>
      <c r="AZ264" s="91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145"/>
    </row>
    <row r="265" spans="1:71" s="4" customFormat="1" ht="14.25">
      <c r="A265" s="227"/>
      <c r="B265" s="96"/>
      <c r="C265" s="97"/>
      <c r="D265" s="94"/>
      <c r="E265" s="95"/>
      <c r="F265" s="143"/>
      <c r="G265" s="97"/>
      <c r="H265" s="94"/>
      <c r="I265" s="94"/>
      <c r="J265" s="94"/>
      <c r="K265" s="94"/>
      <c r="L265" s="189"/>
      <c r="M265" s="94"/>
      <c r="N265" s="94"/>
      <c r="O265" s="94"/>
      <c r="P265" s="95"/>
      <c r="Q265" s="96"/>
      <c r="R265" s="93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143"/>
      <c r="AK265" s="92"/>
      <c r="AL265" s="93"/>
      <c r="AM265" s="94"/>
      <c r="AN265" s="94"/>
      <c r="AO265" s="143"/>
      <c r="AP265" s="96"/>
      <c r="AQ265" s="93"/>
      <c r="AR265" s="94"/>
      <c r="AS265" s="94"/>
      <c r="AT265" s="94"/>
      <c r="AU265" s="189"/>
      <c r="AV265" s="94"/>
      <c r="AW265" s="94"/>
      <c r="AX265" s="94"/>
      <c r="AY265" s="143"/>
      <c r="AZ265" s="97"/>
      <c r="BA265" s="94"/>
      <c r="BB265" s="94"/>
      <c r="BC265" s="94"/>
      <c r="BD265" s="94"/>
      <c r="BE265" s="94"/>
      <c r="BF265" s="94"/>
      <c r="BG265" s="94"/>
      <c r="BH265" s="94"/>
      <c r="BI265" s="94"/>
      <c r="BJ265" s="94"/>
      <c r="BK265" s="94"/>
      <c r="BL265" s="94"/>
      <c r="BM265" s="94"/>
      <c r="BN265" s="94"/>
      <c r="BO265" s="94"/>
      <c r="BP265" s="94"/>
      <c r="BQ265" s="94"/>
      <c r="BR265" s="94"/>
      <c r="BS265" s="146"/>
    </row>
    <row r="266" spans="1:71" s="4" customFormat="1" ht="14.25">
      <c r="A266" s="227"/>
      <c r="B266" s="96"/>
      <c r="C266" s="97"/>
      <c r="D266" s="94"/>
      <c r="E266" s="95"/>
      <c r="F266" s="143"/>
      <c r="G266" s="97"/>
      <c r="H266" s="94"/>
      <c r="I266" s="94"/>
      <c r="J266" s="94"/>
      <c r="K266" s="94"/>
      <c r="L266" s="189"/>
      <c r="M266" s="94"/>
      <c r="N266" s="94"/>
      <c r="O266" s="94"/>
      <c r="P266" s="95"/>
      <c r="Q266" s="96"/>
      <c r="R266" s="93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143"/>
      <c r="AK266" s="92"/>
      <c r="AL266" s="93"/>
      <c r="AM266" s="94"/>
      <c r="AN266" s="94"/>
      <c r="AO266" s="143"/>
      <c r="AP266" s="96"/>
      <c r="AQ266" s="93"/>
      <c r="AR266" s="94"/>
      <c r="AS266" s="94"/>
      <c r="AT266" s="94"/>
      <c r="AU266" s="189"/>
      <c r="AV266" s="94"/>
      <c r="AW266" s="94"/>
      <c r="AX266" s="94"/>
      <c r="AY266" s="143"/>
      <c r="AZ266" s="97"/>
      <c r="BA266" s="94"/>
      <c r="BB266" s="94"/>
      <c r="BC266" s="94"/>
      <c r="BD266" s="94"/>
      <c r="BE266" s="94"/>
      <c r="BF266" s="94"/>
      <c r="BG266" s="94"/>
      <c r="BH266" s="94"/>
      <c r="BI266" s="94"/>
      <c r="BJ266" s="94"/>
      <c r="BK266" s="94"/>
      <c r="BL266" s="94"/>
      <c r="BM266" s="94"/>
      <c r="BN266" s="94"/>
      <c r="BO266" s="94"/>
      <c r="BP266" s="94"/>
      <c r="BQ266" s="94"/>
      <c r="BR266" s="94"/>
      <c r="BS266" s="146"/>
    </row>
    <row r="267" spans="1:71" s="4" customFormat="1" ht="14.25">
      <c r="A267" s="227"/>
      <c r="B267" s="96"/>
      <c r="C267" s="97"/>
      <c r="D267" s="94"/>
      <c r="E267" s="95"/>
      <c r="F267" s="143"/>
      <c r="G267" s="97"/>
      <c r="H267" s="94"/>
      <c r="I267" s="94"/>
      <c r="J267" s="94"/>
      <c r="K267" s="94"/>
      <c r="L267" s="189"/>
      <c r="M267" s="94"/>
      <c r="N267" s="94"/>
      <c r="O267" s="94"/>
      <c r="P267" s="95"/>
      <c r="Q267" s="96"/>
      <c r="R267" s="93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143"/>
      <c r="AK267" s="92"/>
      <c r="AL267" s="93"/>
      <c r="AM267" s="94"/>
      <c r="AN267" s="94"/>
      <c r="AO267" s="143"/>
      <c r="AP267" s="96"/>
      <c r="AQ267" s="93"/>
      <c r="AR267" s="94"/>
      <c r="AS267" s="94"/>
      <c r="AT267" s="94"/>
      <c r="AU267" s="189"/>
      <c r="AV267" s="94"/>
      <c r="AW267" s="94"/>
      <c r="AX267" s="94"/>
      <c r="AY267" s="143"/>
      <c r="AZ267" s="97"/>
      <c r="BA267" s="94"/>
      <c r="BB267" s="94"/>
      <c r="BC267" s="94"/>
      <c r="BD267" s="94"/>
      <c r="BE267" s="94"/>
      <c r="BF267" s="94"/>
      <c r="BG267" s="94"/>
      <c r="BH267" s="94"/>
      <c r="BI267" s="94"/>
      <c r="BJ267" s="94"/>
      <c r="BK267" s="94"/>
      <c r="BL267" s="94"/>
      <c r="BM267" s="94"/>
      <c r="BN267" s="94"/>
      <c r="BO267" s="94"/>
      <c r="BP267" s="94"/>
      <c r="BQ267" s="94"/>
      <c r="BR267" s="94"/>
      <c r="BS267" s="146"/>
    </row>
    <row r="268" spans="1:71" s="4" customFormat="1" ht="14.25">
      <c r="A268" s="227"/>
      <c r="B268" s="96"/>
      <c r="C268" s="97"/>
      <c r="D268" s="94"/>
      <c r="E268" s="95"/>
      <c r="F268" s="143"/>
      <c r="G268" s="97"/>
      <c r="H268" s="94"/>
      <c r="I268" s="94"/>
      <c r="J268" s="94"/>
      <c r="K268" s="94"/>
      <c r="L268" s="189"/>
      <c r="M268" s="94"/>
      <c r="N268" s="94"/>
      <c r="O268" s="94"/>
      <c r="P268" s="95"/>
      <c r="Q268" s="96"/>
      <c r="R268" s="93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143"/>
      <c r="AK268" s="92"/>
      <c r="AL268" s="93"/>
      <c r="AM268" s="94"/>
      <c r="AN268" s="94"/>
      <c r="AO268" s="143"/>
      <c r="AP268" s="96"/>
      <c r="AQ268" s="93"/>
      <c r="AR268" s="94"/>
      <c r="AS268" s="94"/>
      <c r="AT268" s="94"/>
      <c r="AU268" s="189"/>
      <c r="AV268" s="94"/>
      <c r="AW268" s="94"/>
      <c r="AX268" s="94"/>
      <c r="AY268" s="143"/>
      <c r="AZ268" s="97"/>
      <c r="BA268" s="94"/>
      <c r="BB268" s="94"/>
      <c r="BC268" s="94"/>
      <c r="BD268" s="94"/>
      <c r="BE268" s="94"/>
      <c r="BF268" s="94"/>
      <c r="BG268" s="94"/>
      <c r="BH268" s="94"/>
      <c r="BI268" s="94"/>
      <c r="BJ268" s="94"/>
      <c r="BK268" s="94"/>
      <c r="BL268" s="94"/>
      <c r="BM268" s="94"/>
      <c r="BN268" s="94"/>
      <c r="BO268" s="94"/>
      <c r="BP268" s="94"/>
      <c r="BQ268" s="94"/>
      <c r="BR268" s="94"/>
      <c r="BS268" s="146"/>
    </row>
    <row r="269" spans="1:71" s="4" customFormat="1" ht="14.25">
      <c r="A269" s="227"/>
      <c r="B269" s="96"/>
      <c r="C269" s="97"/>
      <c r="D269" s="94"/>
      <c r="E269" s="95"/>
      <c r="F269" s="143"/>
      <c r="G269" s="97"/>
      <c r="H269" s="94"/>
      <c r="I269" s="94"/>
      <c r="J269" s="94"/>
      <c r="K269" s="94"/>
      <c r="L269" s="189"/>
      <c r="M269" s="94"/>
      <c r="N269" s="94"/>
      <c r="O269" s="94"/>
      <c r="P269" s="95"/>
      <c r="Q269" s="96"/>
      <c r="R269" s="93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143"/>
      <c r="AK269" s="92"/>
      <c r="AL269" s="93"/>
      <c r="AM269" s="94"/>
      <c r="AN269" s="94"/>
      <c r="AO269" s="143"/>
      <c r="AP269" s="96"/>
      <c r="AQ269" s="93"/>
      <c r="AR269" s="94"/>
      <c r="AS269" s="94"/>
      <c r="AT269" s="94"/>
      <c r="AU269" s="189"/>
      <c r="AV269" s="94"/>
      <c r="AW269" s="94"/>
      <c r="AX269" s="94"/>
      <c r="AY269" s="143"/>
      <c r="AZ269" s="97"/>
      <c r="BA269" s="94"/>
      <c r="BB269" s="94"/>
      <c r="BC269" s="94"/>
      <c r="BD269" s="94"/>
      <c r="BE269" s="94"/>
      <c r="BF269" s="94"/>
      <c r="BG269" s="94"/>
      <c r="BH269" s="94"/>
      <c r="BI269" s="94"/>
      <c r="BJ269" s="94"/>
      <c r="BK269" s="94"/>
      <c r="BL269" s="94"/>
      <c r="BM269" s="94"/>
      <c r="BN269" s="94"/>
      <c r="BO269" s="94"/>
      <c r="BP269" s="94"/>
      <c r="BQ269" s="94"/>
      <c r="BR269" s="94"/>
      <c r="BS269" s="146"/>
    </row>
    <row r="270" spans="1:71" s="4" customFormat="1" ht="14.25">
      <c r="A270" s="227"/>
      <c r="B270" s="96"/>
      <c r="C270" s="97"/>
      <c r="D270" s="94"/>
      <c r="E270" s="95"/>
      <c r="F270" s="143"/>
      <c r="G270" s="97"/>
      <c r="H270" s="94"/>
      <c r="I270" s="94"/>
      <c r="J270" s="94"/>
      <c r="K270" s="94"/>
      <c r="L270" s="189"/>
      <c r="M270" s="94"/>
      <c r="N270" s="94"/>
      <c r="O270" s="94"/>
      <c r="P270" s="95"/>
      <c r="Q270" s="96"/>
      <c r="R270" s="93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143"/>
      <c r="AK270" s="92"/>
      <c r="AL270" s="93"/>
      <c r="AM270" s="94"/>
      <c r="AN270" s="94"/>
      <c r="AO270" s="143"/>
      <c r="AP270" s="96"/>
      <c r="AQ270" s="93"/>
      <c r="AR270" s="94"/>
      <c r="AS270" s="94"/>
      <c r="AT270" s="94"/>
      <c r="AU270" s="189"/>
      <c r="AV270" s="94"/>
      <c r="AW270" s="94"/>
      <c r="AX270" s="94"/>
      <c r="AY270" s="143"/>
      <c r="AZ270" s="97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4"/>
      <c r="BR270" s="94"/>
      <c r="BS270" s="146"/>
    </row>
    <row r="271" spans="1:71" s="4" customFormat="1" ht="14.25">
      <c r="A271" s="228"/>
      <c r="B271" s="102"/>
      <c r="C271" s="103"/>
      <c r="D271" s="100"/>
      <c r="E271" s="101"/>
      <c r="F271" s="144"/>
      <c r="G271" s="103"/>
      <c r="H271" s="100"/>
      <c r="I271" s="100"/>
      <c r="J271" s="100"/>
      <c r="K271" s="100"/>
      <c r="L271" s="190"/>
      <c r="M271" s="100"/>
      <c r="N271" s="100"/>
      <c r="O271" s="100"/>
      <c r="P271" s="101"/>
      <c r="Q271" s="102"/>
      <c r="R271" s="99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44"/>
      <c r="AK271" s="98"/>
      <c r="AL271" s="99"/>
      <c r="AM271" s="100"/>
      <c r="AN271" s="100"/>
      <c r="AO271" s="144"/>
      <c r="AP271" s="102"/>
      <c r="AQ271" s="99"/>
      <c r="AR271" s="100"/>
      <c r="AS271" s="100"/>
      <c r="AT271" s="100"/>
      <c r="AU271" s="190"/>
      <c r="AV271" s="100"/>
      <c r="AW271" s="100"/>
      <c r="AX271" s="100"/>
      <c r="AY271" s="144"/>
      <c r="AZ271" s="103"/>
      <c r="BA271" s="100"/>
      <c r="BB271" s="100"/>
      <c r="BC271" s="100"/>
      <c r="BD271" s="100"/>
      <c r="BE271" s="100"/>
      <c r="BF271" s="100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100"/>
      <c r="BS271" s="147"/>
    </row>
    <row r="272" spans="1:71" s="4" customFormat="1" ht="14.25">
      <c r="A272" s="229"/>
      <c r="B272" s="102"/>
      <c r="C272" s="103"/>
      <c r="D272" s="100"/>
      <c r="E272" s="101"/>
      <c r="F272" s="144"/>
      <c r="G272" s="103"/>
      <c r="H272" s="100"/>
      <c r="I272" s="100"/>
      <c r="J272" s="100"/>
      <c r="K272" s="100"/>
      <c r="L272" s="190"/>
      <c r="M272" s="100"/>
      <c r="N272" s="100"/>
      <c r="O272" s="100"/>
      <c r="P272" s="101"/>
      <c r="Q272" s="102"/>
      <c r="R272" s="99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44"/>
      <c r="AK272" s="98"/>
      <c r="AL272" s="99"/>
      <c r="AM272" s="100"/>
      <c r="AN272" s="100"/>
      <c r="AO272" s="144"/>
      <c r="AP272" s="102"/>
      <c r="AQ272" s="99"/>
      <c r="AR272" s="100"/>
      <c r="AS272" s="100"/>
      <c r="AT272" s="100"/>
      <c r="AU272" s="190"/>
      <c r="AV272" s="100"/>
      <c r="AW272" s="100"/>
      <c r="AX272" s="100"/>
      <c r="AY272" s="144"/>
      <c r="AZ272" s="103"/>
      <c r="BA272" s="100"/>
      <c r="BB272" s="100"/>
      <c r="BC272" s="100"/>
      <c r="BD272" s="100"/>
      <c r="BE272" s="100"/>
      <c r="BF272" s="100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100"/>
      <c r="BS272" s="147"/>
    </row>
    <row r="273" spans="1:71" s="5" customFormat="1" ht="14.25">
      <c r="A273" s="230"/>
      <c r="B273" s="263"/>
      <c r="C273" s="108"/>
      <c r="D273" s="105"/>
      <c r="E273" s="106"/>
      <c r="F273" s="141"/>
      <c r="G273" s="142"/>
      <c r="H273" s="105"/>
      <c r="I273" s="105"/>
      <c r="J273" s="105"/>
      <c r="K273" s="105"/>
      <c r="L273" s="191"/>
      <c r="M273" s="105"/>
      <c r="N273" s="105"/>
      <c r="O273" s="105"/>
      <c r="P273" s="106"/>
      <c r="Q273" s="107"/>
      <c r="R273" s="104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41"/>
      <c r="AK273" s="290"/>
      <c r="AL273" s="104"/>
      <c r="AM273" s="105"/>
      <c r="AN273" s="105"/>
      <c r="AO273" s="141"/>
      <c r="AP273" s="107"/>
      <c r="AQ273" s="104"/>
      <c r="AR273" s="105"/>
      <c r="AS273" s="105"/>
      <c r="AT273" s="105"/>
      <c r="AU273" s="191"/>
      <c r="AV273" s="105"/>
      <c r="AW273" s="105"/>
      <c r="AX273" s="105"/>
      <c r="AY273" s="141"/>
      <c r="AZ273" s="108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299"/>
    </row>
    <row r="274" spans="1:71" s="155" customFormat="1" ht="30" customHeight="1">
      <c r="A274" s="254"/>
      <c r="B274" s="264"/>
      <c r="C274" s="135"/>
      <c r="D274" s="138"/>
      <c r="E274" s="138"/>
      <c r="F274" s="139"/>
      <c r="G274" s="135"/>
      <c r="H274" s="138"/>
      <c r="I274" s="138"/>
      <c r="J274" s="138"/>
      <c r="K274" s="138"/>
      <c r="L274" s="192"/>
      <c r="M274" s="138"/>
      <c r="N274" s="138"/>
      <c r="O274" s="138"/>
      <c r="P274" s="139"/>
      <c r="Q274" s="135"/>
      <c r="R274" s="138"/>
      <c r="S274" s="138"/>
      <c r="T274" s="138"/>
      <c r="U274" s="138"/>
      <c r="V274" s="138"/>
      <c r="W274" s="138"/>
      <c r="X274" s="138"/>
      <c r="Y274" s="138"/>
      <c r="Z274" s="138"/>
      <c r="AA274" s="138"/>
      <c r="AB274" s="138"/>
      <c r="AC274" s="138"/>
      <c r="AD274" s="138"/>
      <c r="AE274" s="138"/>
      <c r="AF274" s="138"/>
      <c r="AG274" s="138"/>
      <c r="AH274" s="138"/>
      <c r="AI274" s="138"/>
      <c r="AJ274" s="139"/>
      <c r="AK274" s="133"/>
      <c r="AL274" s="283"/>
      <c r="AM274" s="138"/>
      <c r="AN274" s="138"/>
      <c r="AO274" s="139"/>
      <c r="AP274" s="135"/>
      <c r="AQ274" s="138"/>
      <c r="AR274" s="138"/>
      <c r="AS274" s="138"/>
      <c r="AT274" s="138"/>
      <c r="AU274" s="192"/>
      <c r="AV274" s="138"/>
      <c r="AW274" s="138"/>
      <c r="AX274" s="138"/>
      <c r="AY274" s="139"/>
      <c r="AZ274" s="135"/>
      <c r="BA274" s="138"/>
      <c r="BB274" s="138"/>
      <c r="BC274" s="138"/>
      <c r="BD274" s="138"/>
      <c r="BE274" s="138"/>
      <c r="BF274" s="138"/>
      <c r="BG274" s="138"/>
      <c r="BH274" s="138"/>
      <c r="BI274" s="138"/>
      <c r="BJ274" s="138"/>
      <c r="BK274" s="138"/>
      <c r="BL274" s="138"/>
      <c r="BM274" s="138"/>
      <c r="BN274" s="138"/>
      <c r="BO274" s="138"/>
      <c r="BP274" s="138"/>
      <c r="BQ274" s="138"/>
      <c r="BR274" s="138"/>
      <c r="BS274" s="300"/>
    </row>
    <row r="275" spans="1:71" s="159" customFormat="1" ht="15" customHeight="1">
      <c r="A275" s="255"/>
      <c r="B275" s="169"/>
      <c r="C275" s="156"/>
      <c r="D275" s="157"/>
      <c r="E275" s="158"/>
      <c r="F275" s="158"/>
      <c r="G275" s="156"/>
      <c r="H275" s="157"/>
      <c r="I275" s="157"/>
      <c r="J275" s="157"/>
      <c r="K275" s="167"/>
      <c r="L275" s="195"/>
      <c r="M275" s="167"/>
      <c r="N275" s="167"/>
      <c r="O275" s="167"/>
      <c r="P275" s="168"/>
      <c r="Q275" s="166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8"/>
      <c r="AK275" s="160"/>
      <c r="AL275" s="164"/>
      <c r="AM275" s="167"/>
      <c r="AN275" s="167"/>
      <c r="AO275" s="168"/>
      <c r="AP275" s="166"/>
      <c r="AQ275" s="167"/>
      <c r="AR275" s="167"/>
      <c r="AS275" s="167"/>
      <c r="AT275" s="167"/>
      <c r="AU275" s="195"/>
      <c r="AV275" s="167"/>
      <c r="AW275" s="167"/>
      <c r="AX275" s="167"/>
      <c r="AY275" s="168"/>
      <c r="AZ275" s="166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7"/>
      <c r="BQ275" s="167"/>
      <c r="BR275" s="167"/>
      <c r="BS275" s="165"/>
    </row>
    <row r="276" spans="1:71" ht="15">
      <c r="A276" s="256"/>
      <c r="B276" s="169"/>
      <c r="C276" s="169"/>
      <c r="D276" s="167"/>
      <c r="E276" s="167"/>
      <c r="F276" s="168"/>
      <c r="G276" s="166"/>
      <c r="H276" s="164"/>
      <c r="I276" s="164"/>
      <c r="J276" s="164"/>
      <c r="K276" s="164"/>
      <c r="L276" s="199"/>
      <c r="M276" s="164"/>
      <c r="N276" s="164"/>
      <c r="O276" s="164"/>
      <c r="P276" s="163"/>
      <c r="Q276" s="166"/>
      <c r="R276" s="164"/>
      <c r="S276" s="164"/>
      <c r="T276" s="164"/>
      <c r="U276" s="164"/>
      <c r="V276" s="164"/>
      <c r="W276" s="164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3"/>
      <c r="AK276" s="160"/>
      <c r="AL276" s="164"/>
      <c r="AM276" s="164"/>
      <c r="AN276" s="164"/>
      <c r="AO276" s="163"/>
      <c r="AP276" s="166"/>
      <c r="AQ276" s="164"/>
      <c r="AR276" s="164"/>
      <c r="AS276" s="164"/>
      <c r="AT276" s="164"/>
      <c r="AU276" s="199"/>
      <c r="AV276" s="164"/>
      <c r="AW276" s="164"/>
      <c r="AX276" s="164"/>
      <c r="AY276" s="163"/>
      <c r="AZ276" s="166"/>
      <c r="BA276" s="164"/>
      <c r="BB276" s="164"/>
      <c r="BC276" s="164"/>
      <c r="BD276" s="164"/>
      <c r="BE276" s="164"/>
      <c r="BF276" s="164"/>
      <c r="BG276" s="164"/>
      <c r="BH276" s="164"/>
      <c r="BI276" s="164"/>
      <c r="BJ276" s="164"/>
      <c r="BK276" s="164"/>
      <c r="BL276" s="164"/>
      <c r="BM276" s="164"/>
      <c r="BN276" s="164"/>
      <c r="BO276" s="164"/>
      <c r="BP276" s="164"/>
      <c r="BQ276" s="164"/>
      <c r="BR276" s="164"/>
      <c r="BS276" s="162"/>
    </row>
    <row r="277" spans="1:72" s="17" customFormat="1" ht="14.25" customHeight="1" thickBot="1">
      <c r="A277" s="231"/>
      <c r="B277" s="77"/>
      <c r="C277" s="266"/>
      <c r="E277" s="67"/>
      <c r="F277" s="67"/>
      <c r="G277" s="266"/>
      <c r="L277" s="200"/>
      <c r="P277" s="67"/>
      <c r="Q277" s="148"/>
      <c r="R277" s="149"/>
      <c r="S277" s="149"/>
      <c r="T277" s="149"/>
      <c r="U277" s="149"/>
      <c r="V277" s="149"/>
      <c r="W277" s="149"/>
      <c r="X277" s="149"/>
      <c r="Y277" s="149"/>
      <c r="Z277" s="149"/>
      <c r="AA277" s="149"/>
      <c r="AB277" s="149"/>
      <c r="AC277" s="149"/>
      <c r="AD277" s="149"/>
      <c r="AE277" s="149"/>
      <c r="AF277" s="149"/>
      <c r="AG277" s="149"/>
      <c r="AH277" s="149"/>
      <c r="AI277" s="149"/>
      <c r="AJ277" s="150"/>
      <c r="AK277" s="151"/>
      <c r="AL277" s="284"/>
      <c r="AM277" s="153"/>
      <c r="AN277" s="153"/>
      <c r="AO277" s="154"/>
      <c r="AP277" s="152"/>
      <c r="AQ277" s="153"/>
      <c r="AR277" s="153"/>
      <c r="AS277" s="153"/>
      <c r="AT277" s="153"/>
      <c r="AU277" s="211"/>
      <c r="AV277" s="153"/>
      <c r="AW277" s="153"/>
      <c r="AX277" s="153"/>
      <c r="AY277" s="154"/>
      <c r="AZ277" s="152"/>
      <c r="BA277" s="153"/>
      <c r="BB277" s="153"/>
      <c r="BC277" s="153"/>
      <c r="BD277" s="153"/>
      <c r="BE277" s="153"/>
      <c r="BF277" s="153"/>
      <c r="BG277" s="153"/>
      <c r="BH277" s="153"/>
      <c r="BI277" s="153"/>
      <c r="BJ277" s="153"/>
      <c r="BK277" s="153"/>
      <c r="BL277" s="153"/>
      <c r="BM277" s="153"/>
      <c r="BN277" s="153"/>
      <c r="BO277" s="153"/>
      <c r="BP277" s="153"/>
      <c r="BQ277" s="153"/>
      <c r="BR277" s="153"/>
      <c r="BS277" s="301"/>
      <c r="BT277" s="16"/>
    </row>
    <row r="278" spans="1:72" s="2" customFormat="1" ht="72.75" customHeight="1" thickBot="1">
      <c r="A278" s="221"/>
      <c r="B278" s="259"/>
      <c r="C278" s="259"/>
      <c r="D278" s="131"/>
      <c r="E278" s="131"/>
      <c r="F278" s="131"/>
      <c r="G278" s="259"/>
      <c r="H278" s="131"/>
      <c r="I278" s="1"/>
      <c r="J278" s="1"/>
      <c r="K278" s="1"/>
      <c r="L278" s="186"/>
      <c r="M278" s="1"/>
      <c r="N278" s="1"/>
      <c r="O278" s="1"/>
      <c r="P278" s="1"/>
      <c r="Q278" s="260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289"/>
      <c r="AL278" s="1"/>
      <c r="AM278" s="1"/>
      <c r="AN278" s="1"/>
      <c r="AO278" s="1"/>
      <c r="AP278" s="260"/>
      <c r="AQ278" s="1"/>
      <c r="AR278" s="1"/>
      <c r="AS278" s="1"/>
      <c r="AT278" s="1"/>
      <c r="AU278" s="186"/>
      <c r="AX278" s="1"/>
      <c r="AY278" s="1"/>
      <c r="AZ278" s="260"/>
      <c r="BA278" s="1"/>
      <c r="BB278" s="1"/>
      <c r="BC278" s="1"/>
      <c r="BD278" s="1"/>
      <c r="BG278" s="1"/>
      <c r="BH278" s="1"/>
      <c r="BI278" s="1"/>
      <c r="BJ278" s="1"/>
      <c r="BK278" s="1"/>
      <c r="BL278" s="1"/>
      <c r="BM278" s="1"/>
      <c r="BP278" s="1"/>
      <c r="BQ278" s="1"/>
      <c r="BR278" s="1"/>
      <c r="BS278" s="298"/>
      <c r="BT278" s="1"/>
    </row>
    <row r="279" spans="1:71" s="27" customFormat="1" ht="24.75" customHeight="1" thickBot="1">
      <c r="A279" s="224"/>
      <c r="B279" s="129"/>
      <c r="C279" s="129"/>
      <c r="D279" s="127"/>
      <c r="E279" s="127"/>
      <c r="F279" s="127"/>
      <c r="G279" s="129"/>
      <c r="H279" s="127"/>
      <c r="I279" s="127"/>
      <c r="J279" s="127"/>
      <c r="K279" s="127"/>
      <c r="L279" s="187"/>
      <c r="M279" s="127"/>
      <c r="N279" s="127"/>
      <c r="O279" s="127"/>
      <c r="P279" s="127"/>
      <c r="Q279" s="129"/>
      <c r="R279" s="126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7"/>
      <c r="AE279" s="127"/>
      <c r="AF279" s="127"/>
      <c r="AG279" s="127"/>
      <c r="AH279" s="127"/>
      <c r="AI279" s="127"/>
      <c r="AJ279" s="127"/>
      <c r="AK279" s="125"/>
      <c r="AL279" s="282"/>
      <c r="AM279" s="127"/>
      <c r="AN279" s="127"/>
      <c r="AO279" s="127"/>
      <c r="AP279" s="130"/>
      <c r="AQ279" s="127"/>
      <c r="AR279" s="127"/>
      <c r="AS279" s="127"/>
      <c r="AT279" s="127"/>
      <c r="AU279" s="187"/>
      <c r="AV279" s="127"/>
      <c r="AW279" s="127"/>
      <c r="AX279" s="127"/>
      <c r="AY279" s="127"/>
      <c r="AZ279" s="129"/>
      <c r="BA279" s="127"/>
      <c r="BB279" s="127"/>
      <c r="BC279" s="127"/>
      <c r="BD279" s="127"/>
      <c r="BE279" s="127"/>
      <c r="BF279" s="127"/>
      <c r="BG279" s="127"/>
      <c r="BH279" s="127"/>
      <c r="BI279" s="127"/>
      <c r="BJ279" s="127"/>
      <c r="BK279" s="127"/>
      <c r="BL279" s="127"/>
      <c r="BM279" s="127"/>
      <c r="BN279" s="127"/>
      <c r="BO279" s="127"/>
      <c r="BP279" s="127"/>
      <c r="BQ279" s="127"/>
      <c r="BR279" s="127"/>
      <c r="BS279" s="128"/>
    </row>
    <row r="280" spans="1:71" s="31" customFormat="1" ht="12.75" customHeight="1">
      <c r="A280" s="220"/>
      <c r="B280" s="111"/>
      <c r="C280" s="114"/>
      <c r="D280" s="110"/>
      <c r="E280" s="110"/>
      <c r="F280" s="110"/>
      <c r="G280" s="114"/>
      <c r="H280" s="110"/>
      <c r="I280" s="110"/>
      <c r="J280" s="110"/>
      <c r="K280" s="110"/>
      <c r="L280" s="110"/>
      <c r="M280" s="110"/>
      <c r="N280" s="110"/>
      <c r="O280" s="110"/>
      <c r="P280" s="110"/>
      <c r="Q280" s="111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0"/>
      <c r="AE280" s="110"/>
      <c r="AF280" s="110"/>
      <c r="AG280" s="112"/>
      <c r="AH280" s="112"/>
      <c r="AI280" s="112"/>
      <c r="AJ280" s="112"/>
      <c r="AK280" s="113"/>
      <c r="AL280" s="110"/>
      <c r="AM280" s="110"/>
      <c r="AN280" s="110"/>
      <c r="AO280" s="110"/>
      <c r="AP280" s="114"/>
      <c r="AQ280" s="110"/>
      <c r="AR280" s="110"/>
      <c r="AS280" s="110"/>
      <c r="AT280" s="110"/>
      <c r="AU280" s="110"/>
      <c r="AV280" s="110"/>
      <c r="AW280" s="110"/>
      <c r="AX280" s="110"/>
      <c r="AY280" s="110"/>
      <c r="AZ280" s="111"/>
      <c r="BA280" s="115"/>
      <c r="BB280" s="115"/>
      <c r="BC280" s="115"/>
      <c r="BD280" s="115"/>
      <c r="BE280" s="115"/>
      <c r="BF280" s="112"/>
      <c r="BG280" s="115"/>
      <c r="BH280" s="115"/>
      <c r="BI280" s="115"/>
      <c r="BJ280" s="112"/>
      <c r="BK280" s="115"/>
      <c r="BL280" s="115"/>
      <c r="BM280" s="112"/>
      <c r="BN280" s="112"/>
      <c r="BO280" s="112"/>
      <c r="BP280" s="115"/>
      <c r="BQ280" s="115"/>
      <c r="BR280" s="115"/>
      <c r="BS280" s="294"/>
    </row>
    <row r="281" spans="1:71" s="31" customFormat="1" ht="12.75" customHeight="1">
      <c r="A281" s="220"/>
      <c r="B281" s="111"/>
      <c r="C281" s="111"/>
      <c r="D281" s="112"/>
      <c r="E281" s="112"/>
      <c r="F281" s="112"/>
      <c r="G281" s="111"/>
      <c r="H281" s="117"/>
      <c r="I281" s="112"/>
      <c r="J281" s="112"/>
      <c r="K281" s="112"/>
      <c r="L281" s="110"/>
      <c r="M281" s="112"/>
      <c r="N281" s="112"/>
      <c r="O281" s="112"/>
      <c r="P281" s="112"/>
      <c r="Q281" s="111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0"/>
      <c r="AE281" s="110"/>
      <c r="AF281" s="110"/>
      <c r="AG281" s="112"/>
      <c r="AH281" s="112"/>
      <c r="AI281" s="112"/>
      <c r="AJ281" s="112"/>
      <c r="AK281" s="109"/>
      <c r="AL281" s="110"/>
      <c r="AM281" s="110"/>
      <c r="AN281" s="110"/>
      <c r="AO281" s="110"/>
      <c r="AP281" s="118"/>
      <c r="AQ281" s="115"/>
      <c r="AR281" s="115"/>
      <c r="AS281" s="115"/>
      <c r="AT281" s="115"/>
      <c r="AU281" s="115"/>
      <c r="AV281" s="112"/>
      <c r="AW281" s="112"/>
      <c r="AX281" s="115"/>
      <c r="AY281" s="112"/>
      <c r="AZ281" s="111"/>
      <c r="BA281" s="112"/>
      <c r="BB281" s="112"/>
      <c r="BC281" s="112"/>
      <c r="BD281" s="112"/>
      <c r="BE281" s="112"/>
      <c r="BF281" s="112"/>
      <c r="BG281" s="112"/>
      <c r="BH281" s="112"/>
      <c r="BI281" s="112"/>
      <c r="BJ281" s="112"/>
      <c r="BK281" s="112"/>
      <c r="BL281" s="112"/>
      <c r="BM281" s="110"/>
      <c r="BN281" s="110"/>
      <c r="BO281" s="110"/>
      <c r="BP281" s="112"/>
      <c r="BQ281" s="112"/>
      <c r="BR281" s="112"/>
      <c r="BS281" s="116"/>
    </row>
    <row r="282" spans="1:71" s="31" customFormat="1" ht="12.75" customHeight="1">
      <c r="A282" s="220"/>
      <c r="B282" s="111"/>
      <c r="C282" s="111"/>
      <c r="D282" s="112"/>
      <c r="E282" s="112"/>
      <c r="F282" s="112"/>
      <c r="G282" s="111"/>
      <c r="H282" s="117"/>
      <c r="I282" s="112"/>
      <c r="J282" s="112"/>
      <c r="K282" s="112"/>
      <c r="L282" s="110"/>
      <c r="M282" s="112"/>
      <c r="N282" s="112"/>
      <c r="O282" s="112"/>
      <c r="P282" s="112"/>
      <c r="Q282" s="111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0"/>
      <c r="AE282" s="110"/>
      <c r="AF282" s="110"/>
      <c r="AG282" s="112"/>
      <c r="AH282" s="112"/>
      <c r="AI282" s="112"/>
      <c r="AJ282" s="112"/>
      <c r="AK282" s="109"/>
      <c r="AL282" s="115"/>
      <c r="AM282" s="115"/>
      <c r="AN282" s="112"/>
      <c r="AO282" s="115"/>
      <c r="AP282" s="111"/>
      <c r="AQ282" s="112"/>
      <c r="AR282" s="112"/>
      <c r="AS282" s="112"/>
      <c r="AT282" s="112"/>
      <c r="AU282" s="110"/>
      <c r="AV282" s="112"/>
      <c r="AW282" s="112"/>
      <c r="AX282" s="112"/>
      <c r="AY282" s="112"/>
      <c r="AZ282" s="111"/>
      <c r="BA282" s="112"/>
      <c r="BB282" s="112"/>
      <c r="BC282" s="112"/>
      <c r="BD282" s="112"/>
      <c r="BE282" s="112"/>
      <c r="BF282" s="112"/>
      <c r="BG282" s="112"/>
      <c r="BH282" s="112"/>
      <c r="BI282" s="112"/>
      <c r="BJ282" s="112"/>
      <c r="BK282" s="112"/>
      <c r="BL282" s="112"/>
      <c r="BM282" s="110"/>
      <c r="BN282" s="110"/>
      <c r="BO282" s="110"/>
      <c r="BP282" s="112"/>
      <c r="BQ282" s="112"/>
      <c r="BR282" s="112"/>
      <c r="BS282" s="116"/>
    </row>
    <row r="283" spans="1:71" s="42" customFormat="1" ht="12.75" customHeight="1" thickBot="1">
      <c r="A283" s="225"/>
      <c r="B283" s="123"/>
      <c r="C283" s="123"/>
      <c r="D283" s="119"/>
      <c r="E283" s="119"/>
      <c r="F283" s="119"/>
      <c r="G283" s="123"/>
      <c r="H283" s="121"/>
      <c r="I283" s="119"/>
      <c r="J283" s="119"/>
      <c r="K283" s="119"/>
      <c r="L283" s="122"/>
      <c r="M283" s="119"/>
      <c r="N283" s="119"/>
      <c r="O283" s="119"/>
      <c r="P283" s="119"/>
      <c r="Q283" s="123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22"/>
      <c r="AE283" s="122"/>
      <c r="AF283" s="122"/>
      <c r="AG283" s="119"/>
      <c r="AH283" s="119"/>
      <c r="AI283" s="119"/>
      <c r="AJ283" s="119"/>
      <c r="AK283" s="124"/>
      <c r="AL283" s="119"/>
      <c r="AM283" s="119"/>
      <c r="AN283" s="119"/>
      <c r="AO283" s="119"/>
      <c r="AP283" s="123"/>
      <c r="AQ283" s="119"/>
      <c r="AR283" s="119"/>
      <c r="AS283" s="119"/>
      <c r="AT283" s="119"/>
      <c r="AU283" s="122"/>
      <c r="AV283" s="119"/>
      <c r="AW283" s="119"/>
      <c r="AX283" s="119"/>
      <c r="AY283" s="119"/>
      <c r="AZ283" s="123"/>
      <c r="BA283" s="119"/>
      <c r="BB283" s="119"/>
      <c r="BC283" s="119"/>
      <c r="BD283" s="119"/>
      <c r="BE283" s="119"/>
      <c r="BF283" s="119"/>
      <c r="BG283" s="119"/>
      <c r="BH283" s="119"/>
      <c r="BI283" s="119"/>
      <c r="BJ283" s="119"/>
      <c r="BK283" s="119"/>
      <c r="BL283" s="119"/>
      <c r="BM283" s="122"/>
      <c r="BN283" s="122"/>
      <c r="BO283" s="122"/>
      <c r="BP283" s="119"/>
      <c r="BQ283" s="119"/>
      <c r="BR283" s="119"/>
      <c r="BS283" s="120"/>
    </row>
    <row r="284" spans="1:71" s="3" customFormat="1" ht="14.25">
      <c r="A284" s="226"/>
      <c r="B284" s="90"/>
      <c r="C284" s="91"/>
      <c r="D284" s="88"/>
      <c r="E284" s="89"/>
      <c r="F284" s="140"/>
      <c r="G284" s="91"/>
      <c r="H284" s="88"/>
      <c r="I284" s="88"/>
      <c r="J284" s="88"/>
      <c r="K284" s="88"/>
      <c r="L284" s="188"/>
      <c r="M284" s="88"/>
      <c r="N284" s="88"/>
      <c r="O284" s="88"/>
      <c r="P284" s="89"/>
      <c r="Q284" s="90"/>
      <c r="R284" s="87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140"/>
      <c r="AK284" s="86"/>
      <c r="AL284" s="87"/>
      <c r="AM284" s="88"/>
      <c r="AN284" s="88"/>
      <c r="AO284" s="140"/>
      <c r="AP284" s="90"/>
      <c r="AQ284" s="87"/>
      <c r="AR284" s="88"/>
      <c r="AS284" s="88"/>
      <c r="AT284" s="88"/>
      <c r="AU284" s="188"/>
      <c r="AV284" s="88"/>
      <c r="AW284" s="88"/>
      <c r="AX284" s="88"/>
      <c r="AY284" s="140"/>
      <c r="AZ284" s="91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145"/>
    </row>
    <row r="285" spans="1:71" s="4" customFormat="1" ht="14.25">
      <c r="A285" s="227"/>
      <c r="B285" s="96"/>
      <c r="C285" s="97"/>
      <c r="D285" s="94"/>
      <c r="E285" s="95"/>
      <c r="F285" s="143"/>
      <c r="G285" s="97"/>
      <c r="H285" s="94"/>
      <c r="I285" s="94"/>
      <c r="J285" s="94"/>
      <c r="K285" s="94"/>
      <c r="L285" s="189"/>
      <c r="M285" s="94"/>
      <c r="N285" s="94"/>
      <c r="O285" s="94"/>
      <c r="P285" s="95"/>
      <c r="Q285" s="96"/>
      <c r="R285" s="93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143"/>
      <c r="AK285" s="92"/>
      <c r="AL285" s="93"/>
      <c r="AM285" s="94"/>
      <c r="AN285" s="94"/>
      <c r="AO285" s="143"/>
      <c r="AP285" s="96"/>
      <c r="AQ285" s="93"/>
      <c r="AR285" s="94"/>
      <c r="AS285" s="94"/>
      <c r="AT285" s="94"/>
      <c r="AU285" s="189"/>
      <c r="AV285" s="94"/>
      <c r="AW285" s="94"/>
      <c r="AX285" s="94"/>
      <c r="AY285" s="143"/>
      <c r="AZ285" s="97"/>
      <c r="BA285" s="94"/>
      <c r="BB285" s="94"/>
      <c r="BC285" s="94"/>
      <c r="BD285" s="94"/>
      <c r="BE285" s="94"/>
      <c r="BF285" s="94"/>
      <c r="BG285" s="94"/>
      <c r="BH285" s="94"/>
      <c r="BI285" s="94"/>
      <c r="BJ285" s="94"/>
      <c r="BK285" s="94"/>
      <c r="BL285" s="94"/>
      <c r="BM285" s="94"/>
      <c r="BN285" s="94"/>
      <c r="BO285" s="94"/>
      <c r="BP285" s="94"/>
      <c r="BQ285" s="94"/>
      <c r="BR285" s="94"/>
      <c r="BS285" s="146"/>
    </row>
    <row r="286" spans="1:71" s="4" customFormat="1" ht="14.25">
      <c r="A286" s="227"/>
      <c r="B286" s="96"/>
      <c r="C286" s="97"/>
      <c r="D286" s="94"/>
      <c r="E286" s="95"/>
      <c r="F286" s="143"/>
      <c r="G286" s="97"/>
      <c r="H286" s="94"/>
      <c r="I286" s="94"/>
      <c r="J286" s="94"/>
      <c r="K286" s="94"/>
      <c r="L286" s="189"/>
      <c r="M286" s="94"/>
      <c r="N286" s="94"/>
      <c r="O286" s="94"/>
      <c r="P286" s="95"/>
      <c r="Q286" s="96"/>
      <c r="R286" s="93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143"/>
      <c r="AK286" s="92"/>
      <c r="AL286" s="93"/>
      <c r="AM286" s="94"/>
      <c r="AN286" s="94"/>
      <c r="AO286" s="143"/>
      <c r="AP286" s="96"/>
      <c r="AQ286" s="93"/>
      <c r="AR286" s="94"/>
      <c r="AS286" s="94"/>
      <c r="AT286" s="94"/>
      <c r="AU286" s="189"/>
      <c r="AV286" s="94"/>
      <c r="AW286" s="94"/>
      <c r="AX286" s="94"/>
      <c r="AY286" s="143"/>
      <c r="AZ286" s="97"/>
      <c r="BA286" s="94"/>
      <c r="BB286" s="94"/>
      <c r="BC286" s="94"/>
      <c r="BD286" s="94"/>
      <c r="BE286" s="94"/>
      <c r="BF286" s="94"/>
      <c r="BG286" s="94"/>
      <c r="BH286" s="94"/>
      <c r="BI286" s="94"/>
      <c r="BJ286" s="94"/>
      <c r="BK286" s="94"/>
      <c r="BL286" s="94"/>
      <c r="BM286" s="94"/>
      <c r="BN286" s="94"/>
      <c r="BO286" s="94"/>
      <c r="BP286" s="94"/>
      <c r="BQ286" s="94"/>
      <c r="BR286" s="94"/>
      <c r="BS286" s="146"/>
    </row>
    <row r="287" spans="1:71" s="4" customFormat="1" ht="14.25">
      <c r="A287" s="227"/>
      <c r="B287" s="96"/>
      <c r="C287" s="97"/>
      <c r="D287" s="94"/>
      <c r="E287" s="95"/>
      <c r="F287" s="143"/>
      <c r="G287" s="97"/>
      <c r="H287" s="94"/>
      <c r="I287" s="94"/>
      <c r="J287" s="94"/>
      <c r="K287" s="94"/>
      <c r="L287" s="189"/>
      <c r="M287" s="94"/>
      <c r="N287" s="94"/>
      <c r="O287" s="94"/>
      <c r="P287" s="95"/>
      <c r="Q287" s="96"/>
      <c r="R287" s="93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143"/>
      <c r="AK287" s="92"/>
      <c r="AL287" s="93"/>
      <c r="AM287" s="94"/>
      <c r="AN287" s="94"/>
      <c r="AO287" s="143"/>
      <c r="AP287" s="96"/>
      <c r="AQ287" s="93"/>
      <c r="AR287" s="94"/>
      <c r="AS287" s="94"/>
      <c r="AT287" s="94"/>
      <c r="AU287" s="189"/>
      <c r="AV287" s="94"/>
      <c r="AW287" s="94"/>
      <c r="AX287" s="94"/>
      <c r="AY287" s="143"/>
      <c r="AZ287" s="97"/>
      <c r="BA287" s="94"/>
      <c r="BB287" s="94"/>
      <c r="BC287" s="94"/>
      <c r="BD287" s="94"/>
      <c r="BE287" s="94"/>
      <c r="BF287" s="94"/>
      <c r="BG287" s="94"/>
      <c r="BH287" s="94"/>
      <c r="BI287" s="94"/>
      <c r="BJ287" s="94"/>
      <c r="BK287" s="94"/>
      <c r="BL287" s="94"/>
      <c r="BM287" s="94"/>
      <c r="BN287" s="94"/>
      <c r="BO287" s="94"/>
      <c r="BP287" s="94"/>
      <c r="BQ287" s="94"/>
      <c r="BR287" s="94"/>
      <c r="BS287" s="146"/>
    </row>
    <row r="288" spans="1:71" s="4" customFormat="1" ht="14.25">
      <c r="A288" s="227"/>
      <c r="B288" s="96"/>
      <c r="C288" s="97"/>
      <c r="D288" s="94"/>
      <c r="E288" s="95"/>
      <c r="F288" s="143"/>
      <c r="G288" s="97"/>
      <c r="H288" s="94"/>
      <c r="I288" s="94"/>
      <c r="J288" s="94"/>
      <c r="K288" s="94"/>
      <c r="L288" s="189"/>
      <c r="M288" s="94"/>
      <c r="N288" s="94"/>
      <c r="O288" s="94"/>
      <c r="P288" s="95"/>
      <c r="Q288" s="96"/>
      <c r="R288" s="93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143"/>
      <c r="AK288" s="92"/>
      <c r="AL288" s="93"/>
      <c r="AM288" s="94"/>
      <c r="AN288" s="94"/>
      <c r="AO288" s="143"/>
      <c r="AP288" s="96"/>
      <c r="AQ288" s="93"/>
      <c r="AR288" s="94"/>
      <c r="AS288" s="94"/>
      <c r="AT288" s="94"/>
      <c r="AU288" s="189"/>
      <c r="AV288" s="94"/>
      <c r="AW288" s="94"/>
      <c r="AX288" s="94"/>
      <c r="AY288" s="143"/>
      <c r="AZ288" s="97"/>
      <c r="BA288" s="94"/>
      <c r="BB288" s="94"/>
      <c r="BC288" s="94"/>
      <c r="BD288" s="94"/>
      <c r="BE288" s="94"/>
      <c r="BF288" s="94"/>
      <c r="BG288" s="94"/>
      <c r="BH288" s="94"/>
      <c r="BI288" s="94"/>
      <c r="BJ288" s="94"/>
      <c r="BK288" s="94"/>
      <c r="BL288" s="94"/>
      <c r="BM288" s="94"/>
      <c r="BN288" s="94"/>
      <c r="BO288" s="94"/>
      <c r="BP288" s="94"/>
      <c r="BQ288" s="94"/>
      <c r="BR288" s="94"/>
      <c r="BS288" s="146"/>
    </row>
    <row r="289" spans="1:71" s="4" customFormat="1" ht="14.25">
      <c r="A289" s="227"/>
      <c r="B289" s="96"/>
      <c r="C289" s="97"/>
      <c r="D289" s="94"/>
      <c r="E289" s="95"/>
      <c r="F289" s="143"/>
      <c r="G289" s="97"/>
      <c r="H289" s="94"/>
      <c r="I289" s="94"/>
      <c r="J289" s="94"/>
      <c r="K289" s="94"/>
      <c r="L289" s="189"/>
      <c r="M289" s="94"/>
      <c r="N289" s="94"/>
      <c r="O289" s="94"/>
      <c r="P289" s="95"/>
      <c r="Q289" s="96"/>
      <c r="R289" s="93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143"/>
      <c r="AK289" s="92"/>
      <c r="AL289" s="93"/>
      <c r="AM289" s="94"/>
      <c r="AN289" s="94"/>
      <c r="AO289" s="143"/>
      <c r="AP289" s="96"/>
      <c r="AQ289" s="93"/>
      <c r="AR289" s="94"/>
      <c r="AS289" s="94"/>
      <c r="AT289" s="94"/>
      <c r="AU289" s="189"/>
      <c r="AV289" s="94"/>
      <c r="AW289" s="94"/>
      <c r="AX289" s="94"/>
      <c r="AY289" s="143"/>
      <c r="AZ289" s="97"/>
      <c r="BA289" s="94"/>
      <c r="BB289" s="94"/>
      <c r="BC289" s="94"/>
      <c r="BD289" s="94"/>
      <c r="BE289" s="94"/>
      <c r="BF289" s="94"/>
      <c r="BG289" s="94"/>
      <c r="BH289" s="94"/>
      <c r="BI289" s="94"/>
      <c r="BJ289" s="94"/>
      <c r="BK289" s="94"/>
      <c r="BL289" s="94"/>
      <c r="BM289" s="94"/>
      <c r="BN289" s="94"/>
      <c r="BO289" s="94"/>
      <c r="BP289" s="94"/>
      <c r="BQ289" s="94"/>
      <c r="BR289" s="94"/>
      <c r="BS289" s="146"/>
    </row>
    <row r="290" spans="1:71" s="4" customFormat="1" ht="14.25">
      <c r="A290" s="227"/>
      <c r="B290" s="96"/>
      <c r="C290" s="97"/>
      <c r="D290" s="94"/>
      <c r="E290" s="95"/>
      <c r="F290" s="143"/>
      <c r="G290" s="97"/>
      <c r="H290" s="94"/>
      <c r="I290" s="94"/>
      <c r="J290" s="94"/>
      <c r="K290" s="94"/>
      <c r="L290" s="189"/>
      <c r="M290" s="94"/>
      <c r="N290" s="94"/>
      <c r="O290" s="94"/>
      <c r="P290" s="95"/>
      <c r="Q290" s="96"/>
      <c r="R290" s="93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143"/>
      <c r="AK290" s="92"/>
      <c r="AL290" s="93"/>
      <c r="AM290" s="94"/>
      <c r="AN290" s="94"/>
      <c r="AO290" s="143"/>
      <c r="AP290" s="96"/>
      <c r="AQ290" s="93"/>
      <c r="AR290" s="94"/>
      <c r="AS290" s="94"/>
      <c r="AT290" s="94"/>
      <c r="AU290" s="189"/>
      <c r="AV290" s="94"/>
      <c r="AW290" s="94"/>
      <c r="AX290" s="94"/>
      <c r="AY290" s="143"/>
      <c r="AZ290" s="97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94"/>
      <c r="BQ290" s="94"/>
      <c r="BR290" s="94"/>
      <c r="BS290" s="146"/>
    </row>
    <row r="291" spans="1:71" s="4" customFormat="1" ht="14.25">
      <c r="A291" s="228"/>
      <c r="B291" s="102"/>
      <c r="C291" s="103"/>
      <c r="D291" s="100"/>
      <c r="E291" s="101"/>
      <c r="F291" s="144"/>
      <c r="G291" s="103"/>
      <c r="H291" s="100"/>
      <c r="I291" s="100"/>
      <c r="J291" s="100"/>
      <c r="K291" s="100"/>
      <c r="L291" s="190"/>
      <c r="M291" s="100"/>
      <c r="N291" s="100"/>
      <c r="O291" s="100"/>
      <c r="P291" s="101"/>
      <c r="Q291" s="102"/>
      <c r="R291" s="99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44"/>
      <c r="AK291" s="98"/>
      <c r="AL291" s="99"/>
      <c r="AM291" s="100"/>
      <c r="AN291" s="100"/>
      <c r="AO291" s="144"/>
      <c r="AP291" s="102"/>
      <c r="AQ291" s="99"/>
      <c r="AR291" s="100"/>
      <c r="AS291" s="100"/>
      <c r="AT291" s="100"/>
      <c r="AU291" s="190"/>
      <c r="AV291" s="100"/>
      <c r="AW291" s="100"/>
      <c r="AX291" s="100"/>
      <c r="AY291" s="144"/>
      <c r="AZ291" s="103"/>
      <c r="BA291" s="100"/>
      <c r="BB291" s="100"/>
      <c r="BC291" s="100"/>
      <c r="BD291" s="100"/>
      <c r="BE291" s="100"/>
      <c r="BF291" s="100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100"/>
      <c r="BS291" s="147"/>
    </row>
    <row r="292" spans="1:71" s="4" customFormat="1" ht="14.25">
      <c r="A292" s="229"/>
      <c r="B292" s="102"/>
      <c r="C292" s="103"/>
      <c r="D292" s="100"/>
      <c r="E292" s="101"/>
      <c r="F292" s="144"/>
      <c r="G292" s="103"/>
      <c r="H292" s="100"/>
      <c r="I292" s="100"/>
      <c r="J292" s="100"/>
      <c r="K292" s="100"/>
      <c r="L292" s="190"/>
      <c r="M292" s="100"/>
      <c r="N292" s="100"/>
      <c r="O292" s="100"/>
      <c r="P292" s="101"/>
      <c r="Q292" s="102"/>
      <c r="R292" s="99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44"/>
      <c r="AK292" s="98"/>
      <c r="AL292" s="99"/>
      <c r="AM292" s="100"/>
      <c r="AN292" s="100"/>
      <c r="AO292" s="144"/>
      <c r="AP292" s="102"/>
      <c r="AQ292" s="99"/>
      <c r="AR292" s="100"/>
      <c r="AS292" s="100"/>
      <c r="AT292" s="100"/>
      <c r="AU292" s="190"/>
      <c r="AV292" s="100"/>
      <c r="AW292" s="100"/>
      <c r="AX292" s="100"/>
      <c r="AY292" s="144"/>
      <c r="AZ292" s="103"/>
      <c r="BA292" s="100"/>
      <c r="BB292" s="100"/>
      <c r="BC292" s="100"/>
      <c r="BD292" s="100"/>
      <c r="BE292" s="100"/>
      <c r="BF292" s="100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100"/>
      <c r="BS292" s="147"/>
    </row>
    <row r="293" spans="1:71" s="5" customFormat="1" ht="14.25">
      <c r="A293" s="230"/>
      <c r="B293" s="263"/>
      <c r="C293" s="108"/>
      <c r="D293" s="105"/>
      <c r="E293" s="106"/>
      <c r="F293" s="141"/>
      <c r="G293" s="142"/>
      <c r="H293" s="105"/>
      <c r="I293" s="105"/>
      <c r="J293" s="105"/>
      <c r="K293" s="105"/>
      <c r="L293" s="191"/>
      <c r="M293" s="105"/>
      <c r="N293" s="105"/>
      <c r="O293" s="105"/>
      <c r="P293" s="106"/>
      <c r="Q293" s="107"/>
      <c r="R293" s="104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41"/>
      <c r="AK293" s="290"/>
      <c r="AL293" s="104"/>
      <c r="AM293" s="105"/>
      <c r="AN293" s="105"/>
      <c r="AO293" s="141"/>
      <c r="AP293" s="107"/>
      <c r="AQ293" s="104"/>
      <c r="AR293" s="105"/>
      <c r="AS293" s="105"/>
      <c r="AT293" s="105"/>
      <c r="AU293" s="191"/>
      <c r="AV293" s="105"/>
      <c r="AW293" s="105"/>
      <c r="AX293" s="105"/>
      <c r="AY293" s="141"/>
      <c r="AZ293" s="108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299"/>
    </row>
    <row r="294" spans="1:71" s="155" customFormat="1" ht="30" customHeight="1">
      <c r="A294" s="254"/>
      <c r="B294" s="264"/>
      <c r="C294" s="135"/>
      <c r="D294" s="138"/>
      <c r="E294" s="138"/>
      <c r="F294" s="139"/>
      <c r="G294" s="135"/>
      <c r="H294" s="138"/>
      <c r="I294" s="138"/>
      <c r="J294" s="138"/>
      <c r="K294" s="138"/>
      <c r="L294" s="192"/>
      <c r="M294" s="138"/>
      <c r="N294" s="138"/>
      <c r="O294" s="138"/>
      <c r="P294" s="139"/>
      <c r="Q294" s="135"/>
      <c r="R294" s="138"/>
      <c r="S294" s="138"/>
      <c r="T294" s="138"/>
      <c r="U294" s="138"/>
      <c r="V294" s="138"/>
      <c r="W294" s="138"/>
      <c r="X294" s="138"/>
      <c r="Y294" s="138"/>
      <c r="Z294" s="138"/>
      <c r="AA294" s="138"/>
      <c r="AB294" s="138"/>
      <c r="AC294" s="138"/>
      <c r="AD294" s="138"/>
      <c r="AE294" s="138"/>
      <c r="AF294" s="138"/>
      <c r="AG294" s="138"/>
      <c r="AH294" s="138"/>
      <c r="AI294" s="138"/>
      <c r="AJ294" s="139"/>
      <c r="AK294" s="133"/>
      <c r="AL294" s="283"/>
      <c r="AM294" s="138"/>
      <c r="AN294" s="138"/>
      <c r="AO294" s="139"/>
      <c r="AP294" s="135"/>
      <c r="AQ294" s="138"/>
      <c r="AR294" s="138"/>
      <c r="AS294" s="138"/>
      <c r="AT294" s="138"/>
      <c r="AU294" s="192"/>
      <c r="AV294" s="138"/>
      <c r="AW294" s="138"/>
      <c r="AX294" s="138"/>
      <c r="AY294" s="139"/>
      <c r="AZ294" s="135"/>
      <c r="BA294" s="138"/>
      <c r="BB294" s="138"/>
      <c r="BC294" s="138"/>
      <c r="BD294" s="138"/>
      <c r="BE294" s="138"/>
      <c r="BF294" s="138"/>
      <c r="BG294" s="138"/>
      <c r="BH294" s="138"/>
      <c r="BI294" s="138"/>
      <c r="BJ294" s="138"/>
      <c r="BK294" s="138"/>
      <c r="BL294" s="138"/>
      <c r="BM294" s="138"/>
      <c r="BN294" s="138"/>
      <c r="BO294" s="138"/>
      <c r="BP294" s="138"/>
      <c r="BQ294" s="138"/>
      <c r="BR294" s="138"/>
      <c r="BS294" s="300"/>
    </row>
    <row r="295" spans="1:71" s="159" customFormat="1" ht="15" customHeight="1">
      <c r="A295" s="255"/>
      <c r="B295" s="169"/>
      <c r="C295" s="156"/>
      <c r="D295" s="157"/>
      <c r="E295" s="158"/>
      <c r="F295" s="158"/>
      <c r="G295" s="156"/>
      <c r="H295" s="157"/>
      <c r="I295" s="157"/>
      <c r="J295" s="157"/>
      <c r="K295" s="167"/>
      <c r="L295" s="195"/>
      <c r="M295" s="167"/>
      <c r="N295" s="167"/>
      <c r="O295" s="167"/>
      <c r="P295" s="168"/>
      <c r="Q295" s="166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8"/>
      <c r="AK295" s="160"/>
      <c r="AL295" s="164"/>
      <c r="AM295" s="167"/>
      <c r="AN295" s="167"/>
      <c r="AO295" s="168"/>
      <c r="AP295" s="166"/>
      <c r="AQ295" s="167"/>
      <c r="AR295" s="167"/>
      <c r="AS295" s="167"/>
      <c r="AT295" s="167"/>
      <c r="AU295" s="195"/>
      <c r="AV295" s="167"/>
      <c r="AW295" s="167"/>
      <c r="AX295" s="167"/>
      <c r="AY295" s="168"/>
      <c r="AZ295" s="166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7"/>
      <c r="BQ295" s="167"/>
      <c r="BR295" s="167"/>
      <c r="BS295" s="165"/>
    </row>
    <row r="296" spans="1:71" ht="15">
      <c r="A296" s="256"/>
      <c r="B296" s="169"/>
      <c r="C296" s="169"/>
      <c r="D296" s="167"/>
      <c r="E296" s="167"/>
      <c r="F296" s="168"/>
      <c r="G296" s="166"/>
      <c r="H296" s="164"/>
      <c r="I296" s="164"/>
      <c r="J296" s="164"/>
      <c r="K296" s="164"/>
      <c r="L296" s="199"/>
      <c r="M296" s="164"/>
      <c r="N296" s="164"/>
      <c r="O296" s="164"/>
      <c r="P296" s="163"/>
      <c r="Q296" s="166"/>
      <c r="R296" s="164"/>
      <c r="S296" s="164"/>
      <c r="T296" s="164"/>
      <c r="U296" s="164"/>
      <c r="V296" s="164"/>
      <c r="W296" s="164"/>
      <c r="X296" s="164"/>
      <c r="Y296" s="164"/>
      <c r="Z296" s="164"/>
      <c r="AA296" s="164"/>
      <c r="AB296" s="164"/>
      <c r="AC296" s="164"/>
      <c r="AD296" s="164"/>
      <c r="AE296" s="164"/>
      <c r="AF296" s="164"/>
      <c r="AG296" s="164"/>
      <c r="AH296" s="164"/>
      <c r="AI296" s="164"/>
      <c r="AJ296" s="163"/>
      <c r="AK296" s="160"/>
      <c r="AL296" s="164"/>
      <c r="AM296" s="164"/>
      <c r="AN296" s="164"/>
      <c r="AO296" s="163"/>
      <c r="AP296" s="166"/>
      <c r="AQ296" s="164"/>
      <c r="AR296" s="164"/>
      <c r="AS296" s="164"/>
      <c r="AT296" s="164"/>
      <c r="AU296" s="199"/>
      <c r="AV296" s="164"/>
      <c r="AW296" s="164"/>
      <c r="AX296" s="164"/>
      <c r="AY296" s="163"/>
      <c r="AZ296" s="166"/>
      <c r="BA296" s="164"/>
      <c r="BB296" s="164"/>
      <c r="BC296" s="164"/>
      <c r="BD296" s="164"/>
      <c r="BE296" s="164"/>
      <c r="BF296" s="164"/>
      <c r="BG296" s="164"/>
      <c r="BH296" s="164"/>
      <c r="BI296" s="164"/>
      <c r="BJ296" s="164"/>
      <c r="BK296" s="164"/>
      <c r="BL296" s="164"/>
      <c r="BM296" s="164"/>
      <c r="BN296" s="164"/>
      <c r="BO296" s="164"/>
      <c r="BP296" s="164"/>
      <c r="BQ296" s="164"/>
      <c r="BR296" s="164"/>
      <c r="BS296" s="162"/>
    </row>
    <row r="297" spans="1:72" s="17" customFormat="1" ht="14.25" customHeight="1" thickBot="1">
      <c r="A297" s="231"/>
      <c r="B297" s="77"/>
      <c r="C297" s="266"/>
      <c r="E297" s="67"/>
      <c r="F297" s="67"/>
      <c r="G297" s="266"/>
      <c r="L297" s="200"/>
      <c r="P297" s="67"/>
      <c r="Q297" s="148"/>
      <c r="R297" s="149"/>
      <c r="S297" s="149"/>
      <c r="T297" s="149"/>
      <c r="U297" s="149"/>
      <c r="V297" s="149"/>
      <c r="W297" s="149"/>
      <c r="X297" s="149"/>
      <c r="Y297" s="149"/>
      <c r="Z297" s="149"/>
      <c r="AA297" s="149"/>
      <c r="AB297" s="149"/>
      <c r="AC297" s="149"/>
      <c r="AD297" s="149"/>
      <c r="AE297" s="149"/>
      <c r="AF297" s="149"/>
      <c r="AG297" s="149"/>
      <c r="AH297" s="149"/>
      <c r="AI297" s="149"/>
      <c r="AJ297" s="150"/>
      <c r="AK297" s="151"/>
      <c r="AL297" s="284"/>
      <c r="AM297" s="153"/>
      <c r="AN297" s="153"/>
      <c r="AO297" s="154"/>
      <c r="AP297" s="152"/>
      <c r="AQ297" s="153"/>
      <c r="AR297" s="153"/>
      <c r="AS297" s="153"/>
      <c r="AT297" s="153"/>
      <c r="AU297" s="211"/>
      <c r="AV297" s="153"/>
      <c r="AW297" s="153"/>
      <c r="AX297" s="153"/>
      <c r="AY297" s="154"/>
      <c r="AZ297" s="152"/>
      <c r="BA297" s="153"/>
      <c r="BB297" s="153"/>
      <c r="BC297" s="153"/>
      <c r="BD297" s="153"/>
      <c r="BE297" s="153"/>
      <c r="BF297" s="153"/>
      <c r="BG297" s="153"/>
      <c r="BH297" s="153"/>
      <c r="BI297" s="153"/>
      <c r="BJ297" s="153"/>
      <c r="BK297" s="153"/>
      <c r="BL297" s="153"/>
      <c r="BM297" s="153"/>
      <c r="BN297" s="153"/>
      <c r="BO297" s="153"/>
      <c r="BP297" s="153"/>
      <c r="BQ297" s="153"/>
      <c r="BR297" s="153"/>
      <c r="BS297" s="301"/>
      <c r="BT297" s="16"/>
    </row>
    <row r="298" spans="1:72" s="2" customFormat="1" ht="91.5" customHeight="1" thickBot="1">
      <c r="A298" s="221"/>
      <c r="B298" s="259"/>
      <c r="C298" s="259"/>
      <c r="D298" s="131"/>
      <c r="E298" s="131"/>
      <c r="F298" s="131"/>
      <c r="G298" s="259"/>
      <c r="H298" s="131"/>
      <c r="I298" s="1"/>
      <c r="J298" s="1"/>
      <c r="K298" s="1"/>
      <c r="L298" s="186"/>
      <c r="M298" s="1"/>
      <c r="N298" s="1"/>
      <c r="O298" s="1"/>
      <c r="P298" s="1"/>
      <c r="Q298" s="260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289"/>
      <c r="AL298" s="1"/>
      <c r="AM298" s="1"/>
      <c r="AN298" s="1"/>
      <c r="AO298" s="1"/>
      <c r="AP298" s="260"/>
      <c r="AQ298" s="1"/>
      <c r="AR298" s="1"/>
      <c r="AS298" s="1"/>
      <c r="AT298" s="1"/>
      <c r="AU298" s="186"/>
      <c r="AX298" s="1"/>
      <c r="AY298" s="1"/>
      <c r="AZ298" s="260"/>
      <c r="BA298" s="1"/>
      <c r="BB298" s="1"/>
      <c r="BC298" s="1"/>
      <c r="BD298" s="1"/>
      <c r="BG298" s="1"/>
      <c r="BH298" s="1"/>
      <c r="BI298" s="1"/>
      <c r="BJ298" s="1"/>
      <c r="BK298" s="1"/>
      <c r="BL298" s="1"/>
      <c r="BM298" s="1"/>
      <c r="BP298" s="1"/>
      <c r="BQ298" s="1"/>
      <c r="BR298" s="1"/>
      <c r="BS298" s="298"/>
      <c r="BT298" s="1"/>
    </row>
    <row r="299" spans="1:71" s="27" customFormat="1" ht="24.75" customHeight="1" thickBot="1">
      <c r="A299" s="224"/>
      <c r="B299" s="129"/>
      <c r="C299" s="129"/>
      <c r="D299" s="127"/>
      <c r="E299" s="127"/>
      <c r="F299" s="127"/>
      <c r="G299" s="129"/>
      <c r="H299" s="127"/>
      <c r="I299" s="127"/>
      <c r="J299" s="127"/>
      <c r="K299" s="127"/>
      <c r="L299" s="187"/>
      <c r="M299" s="127"/>
      <c r="N299" s="127"/>
      <c r="O299" s="127"/>
      <c r="P299" s="127"/>
      <c r="Q299" s="129"/>
      <c r="R299" s="126"/>
      <c r="S299" s="127"/>
      <c r="T299" s="127"/>
      <c r="U299" s="127"/>
      <c r="V299" s="127"/>
      <c r="W299" s="127"/>
      <c r="X299" s="127"/>
      <c r="Y299" s="127"/>
      <c r="Z299" s="127"/>
      <c r="AA299" s="127"/>
      <c r="AB299" s="127"/>
      <c r="AC299" s="127"/>
      <c r="AD299" s="127"/>
      <c r="AE299" s="127"/>
      <c r="AF299" s="127"/>
      <c r="AG299" s="127"/>
      <c r="AH299" s="127"/>
      <c r="AI299" s="127"/>
      <c r="AJ299" s="127"/>
      <c r="AK299" s="125"/>
      <c r="AL299" s="282"/>
      <c r="AM299" s="127"/>
      <c r="AN299" s="127"/>
      <c r="AO299" s="127"/>
      <c r="AP299" s="130"/>
      <c r="AQ299" s="127"/>
      <c r="AR299" s="127"/>
      <c r="AS299" s="127"/>
      <c r="AT299" s="127"/>
      <c r="AU299" s="187"/>
      <c r="AV299" s="127"/>
      <c r="AW299" s="127"/>
      <c r="AX299" s="127"/>
      <c r="AY299" s="127"/>
      <c r="AZ299" s="129"/>
      <c r="BA299" s="127"/>
      <c r="BB299" s="127"/>
      <c r="BC299" s="127"/>
      <c r="BD299" s="127"/>
      <c r="BE299" s="127"/>
      <c r="BF299" s="127"/>
      <c r="BG299" s="127"/>
      <c r="BH299" s="127"/>
      <c r="BI299" s="127"/>
      <c r="BJ299" s="127"/>
      <c r="BK299" s="127"/>
      <c r="BL299" s="127"/>
      <c r="BM299" s="127"/>
      <c r="BN299" s="127"/>
      <c r="BO299" s="127"/>
      <c r="BP299" s="127"/>
      <c r="BQ299" s="127"/>
      <c r="BR299" s="127"/>
      <c r="BS299" s="128"/>
    </row>
    <row r="300" spans="1:71" s="31" customFormat="1" ht="12.75" customHeight="1">
      <c r="A300" s="220"/>
      <c r="B300" s="111"/>
      <c r="C300" s="114"/>
      <c r="D300" s="110"/>
      <c r="E300" s="110"/>
      <c r="F300" s="110"/>
      <c r="G300" s="114"/>
      <c r="H300" s="110"/>
      <c r="I300" s="110"/>
      <c r="J300" s="110"/>
      <c r="K300" s="110"/>
      <c r="L300" s="110"/>
      <c r="M300" s="110"/>
      <c r="N300" s="110"/>
      <c r="O300" s="110"/>
      <c r="P300" s="110"/>
      <c r="Q300" s="111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0"/>
      <c r="AE300" s="110"/>
      <c r="AF300" s="110"/>
      <c r="AG300" s="112"/>
      <c r="AH300" s="112"/>
      <c r="AI300" s="112"/>
      <c r="AJ300" s="112"/>
      <c r="AK300" s="113"/>
      <c r="AL300" s="110"/>
      <c r="AM300" s="110"/>
      <c r="AN300" s="110"/>
      <c r="AO300" s="110"/>
      <c r="AP300" s="114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1"/>
      <c r="BA300" s="115"/>
      <c r="BB300" s="115"/>
      <c r="BC300" s="115"/>
      <c r="BD300" s="115"/>
      <c r="BE300" s="115"/>
      <c r="BF300" s="112"/>
      <c r="BG300" s="115"/>
      <c r="BH300" s="115"/>
      <c r="BI300" s="115"/>
      <c r="BJ300" s="112"/>
      <c r="BK300" s="115"/>
      <c r="BL300" s="115"/>
      <c r="BM300" s="112"/>
      <c r="BN300" s="112"/>
      <c r="BO300" s="112"/>
      <c r="BP300" s="115"/>
      <c r="BQ300" s="115"/>
      <c r="BR300" s="115"/>
      <c r="BS300" s="294"/>
    </row>
    <row r="301" spans="1:71" s="31" customFormat="1" ht="12.75" customHeight="1">
      <c r="A301" s="220"/>
      <c r="B301" s="111"/>
      <c r="C301" s="111"/>
      <c r="D301" s="112"/>
      <c r="E301" s="112"/>
      <c r="F301" s="112"/>
      <c r="G301" s="111"/>
      <c r="H301" s="117"/>
      <c r="I301" s="112"/>
      <c r="J301" s="112"/>
      <c r="K301" s="112"/>
      <c r="L301" s="110"/>
      <c r="M301" s="112"/>
      <c r="N301" s="112"/>
      <c r="O301" s="112"/>
      <c r="P301" s="112"/>
      <c r="Q301" s="111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0"/>
      <c r="AE301" s="110"/>
      <c r="AF301" s="110"/>
      <c r="AG301" s="112"/>
      <c r="AH301" s="112"/>
      <c r="AI301" s="112"/>
      <c r="AJ301" s="112"/>
      <c r="AK301" s="109"/>
      <c r="AL301" s="110"/>
      <c r="AM301" s="110"/>
      <c r="AN301" s="110"/>
      <c r="AO301" s="110"/>
      <c r="AP301" s="118"/>
      <c r="AQ301" s="115"/>
      <c r="AR301" s="115"/>
      <c r="AS301" s="115"/>
      <c r="AT301" s="115"/>
      <c r="AU301" s="115"/>
      <c r="AV301" s="112"/>
      <c r="AW301" s="112"/>
      <c r="AX301" s="115"/>
      <c r="AY301" s="112"/>
      <c r="AZ301" s="111"/>
      <c r="BA301" s="112"/>
      <c r="BB301" s="112"/>
      <c r="BC301" s="112"/>
      <c r="BD301" s="112"/>
      <c r="BE301" s="112"/>
      <c r="BF301" s="112"/>
      <c r="BG301" s="112"/>
      <c r="BH301" s="112"/>
      <c r="BI301" s="112"/>
      <c r="BJ301" s="112"/>
      <c r="BK301" s="112"/>
      <c r="BL301" s="112"/>
      <c r="BM301" s="110"/>
      <c r="BN301" s="110"/>
      <c r="BO301" s="110"/>
      <c r="BP301" s="112"/>
      <c r="BQ301" s="112"/>
      <c r="BR301" s="112"/>
      <c r="BS301" s="116"/>
    </row>
    <row r="302" spans="1:71" s="31" customFormat="1" ht="12.75" customHeight="1">
      <c r="A302" s="220"/>
      <c r="B302" s="111"/>
      <c r="C302" s="111"/>
      <c r="D302" s="112"/>
      <c r="E302" s="112"/>
      <c r="F302" s="112"/>
      <c r="G302" s="111"/>
      <c r="H302" s="117"/>
      <c r="I302" s="112"/>
      <c r="J302" s="112"/>
      <c r="K302" s="112"/>
      <c r="L302" s="110"/>
      <c r="M302" s="112"/>
      <c r="N302" s="112"/>
      <c r="O302" s="112"/>
      <c r="P302" s="112"/>
      <c r="Q302" s="111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0"/>
      <c r="AE302" s="110"/>
      <c r="AF302" s="110"/>
      <c r="AG302" s="112"/>
      <c r="AH302" s="112"/>
      <c r="AI302" s="112"/>
      <c r="AJ302" s="112"/>
      <c r="AK302" s="109"/>
      <c r="AL302" s="115"/>
      <c r="AM302" s="115"/>
      <c r="AN302" s="112"/>
      <c r="AO302" s="115"/>
      <c r="AP302" s="111"/>
      <c r="AQ302" s="112"/>
      <c r="AR302" s="112"/>
      <c r="AS302" s="112"/>
      <c r="AT302" s="112"/>
      <c r="AU302" s="110"/>
      <c r="AV302" s="112"/>
      <c r="AW302" s="112"/>
      <c r="AX302" s="112"/>
      <c r="AY302" s="112"/>
      <c r="AZ302" s="111"/>
      <c r="BA302" s="112"/>
      <c r="BB302" s="112"/>
      <c r="BC302" s="112"/>
      <c r="BD302" s="112"/>
      <c r="BE302" s="112"/>
      <c r="BF302" s="112"/>
      <c r="BG302" s="112"/>
      <c r="BH302" s="112"/>
      <c r="BI302" s="112"/>
      <c r="BJ302" s="112"/>
      <c r="BK302" s="112"/>
      <c r="BL302" s="112"/>
      <c r="BM302" s="110"/>
      <c r="BN302" s="110"/>
      <c r="BO302" s="110"/>
      <c r="BP302" s="112"/>
      <c r="BQ302" s="112"/>
      <c r="BR302" s="112"/>
      <c r="BS302" s="116"/>
    </row>
    <row r="303" spans="1:71" s="42" customFormat="1" ht="12.75" customHeight="1" thickBot="1">
      <c r="A303" s="225"/>
      <c r="B303" s="123"/>
      <c r="C303" s="123"/>
      <c r="D303" s="119"/>
      <c r="E303" s="119"/>
      <c r="F303" s="119"/>
      <c r="G303" s="123"/>
      <c r="H303" s="121"/>
      <c r="I303" s="119"/>
      <c r="J303" s="119"/>
      <c r="K303" s="119"/>
      <c r="L303" s="122"/>
      <c r="M303" s="119"/>
      <c r="N303" s="119"/>
      <c r="O303" s="119"/>
      <c r="P303" s="119"/>
      <c r="Q303" s="123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22"/>
      <c r="AE303" s="122"/>
      <c r="AF303" s="122"/>
      <c r="AG303" s="119"/>
      <c r="AH303" s="119"/>
      <c r="AI303" s="119"/>
      <c r="AJ303" s="119"/>
      <c r="AK303" s="124"/>
      <c r="AL303" s="119"/>
      <c r="AM303" s="119"/>
      <c r="AN303" s="119"/>
      <c r="AO303" s="119"/>
      <c r="AP303" s="123"/>
      <c r="AQ303" s="119"/>
      <c r="AR303" s="119"/>
      <c r="AS303" s="119"/>
      <c r="AT303" s="119"/>
      <c r="AU303" s="122"/>
      <c r="AV303" s="119"/>
      <c r="AW303" s="119"/>
      <c r="AX303" s="119"/>
      <c r="AY303" s="119"/>
      <c r="AZ303" s="123"/>
      <c r="BA303" s="119"/>
      <c r="BB303" s="119"/>
      <c r="BC303" s="119"/>
      <c r="BD303" s="119"/>
      <c r="BE303" s="119"/>
      <c r="BF303" s="119"/>
      <c r="BG303" s="119"/>
      <c r="BH303" s="119"/>
      <c r="BI303" s="119"/>
      <c r="BJ303" s="119"/>
      <c r="BK303" s="119"/>
      <c r="BL303" s="119"/>
      <c r="BM303" s="122"/>
      <c r="BN303" s="122"/>
      <c r="BO303" s="122"/>
      <c r="BP303" s="119"/>
      <c r="BQ303" s="119"/>
      <c r="BR303" s="119"/>
      <c r="BS303" s="120"/>
    </row>
    <row r="304" spans="1:71" s="3" customFormat="1" ht="14.25">
      <c r="A304" s="226"/>
      <c r="B304" s="90"/>
      <c r="C304" s="91"/>
      <c r="D304" s="88"/>
      <c r="E304" s="89"/>
      <c r="F304" s="140"/>
      <c r="G304" s="91"/>
      <c r="H304" s="88"/>
      <c r="I304" s="88"/>
      <c r="J304" s="88"/>
      <c r="K304" s="88"/>
      <c r="L304" s="188"/>
      <c r="M304" s="88"/>
      <c r="N304" s="88"/>
      <c r="O304" s="88"/>
      <c r="P304" s="89"/>
      <c r="Q304" s="90"/>
      <c r="R304" s="87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140"/>
      <c r="AK304" s="86"/>
      <c r="AL304" s="87"/>
      <c r="AM304" s="88"/>
      <c r="AN304" s="88"/>
      <c r="AO304" s="140"/>
      <c r="AP304" s="90"/>
      <c r="AQ304" s="87"/>
      <c r="AR304" s="88"/>
      <c r="AS304" s="88"/>
      <c r="AT304" s="88"/>
      <c r="AU304" s="188"/>
      <c r="AV304" s="88"/>
      <c r="AW304" s="88"/>
      <c r="AX304" s="88"/>
      <c r="AY304" s="140"/>
      <c r="AZ304" s="91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145"/>
    </row>
    <row r="305" spans="1:71" s="4" customFormat="1" ht="14.25">
      <c r="A305" s="227"/>
      <c r="B305" s="96"/>
      <c r="C305" s="97"/>
      <c r="D305" s="94"/>
      <c r="E305" s="95"/>
      <c r="F305" s="143"/>
      <c r="G305" s="97"/>
      <c r="H305" s="94"/>
      <c r="I305" s="94"/>
      <c r="J305" s="94"/>
      <c r="K305" s="94"/>
      <c r="L305" s="189"/>
      <c r="M305" s="94"/>
      <c r="N305" s="94"/>
      <c r="O305" s="94"/>
      <c r="P305" s="95"/>
      <c r="Q305" s="96"/>
      <c r="R305" s="93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143"/>
      <c r="AK305" s="92"/>
      <c r="AL305" s="93"/>
      <c r="AM305" s="94"/>
      <c r="AN305" s="94"/>
      <c r="AO305" s="143"/>
      <c r="AP305" s="96"/>
      <c r="AQ305" s="93"/>
      <c r="AR305" s="94"/>
      <c r="AS305" s="94"/>
      <c r="AT305" s="94"/>
      <c r="AU305" s="189"/>
      <c r="AV305" s="94"/>
      <c r="AW305" s="94"/>
      <c r="AX305" s="94"/>
      <c r="AY305" s="143"/>
      <c r="AZ305" s="97"/>
      <c r="BA305" s="94"/>
      <c r="BB305" s="94"/>
      <c r="BC305" s="94"/>
      <c r="BD305" s="94"/>
      <c r="BE305" s="94"/>
      <c r="BF305" s="94"/>
      <c r="BG305" s="94"/>
      <c r="BH305" s="94"/>
      <c r="BI305" s="94"/>
      <c r="BJ305" s="94"/>
      <c r="BK305" s="94"/>
      <c r="BL305" s="94"/>
      <c r="BM305" s="94"/>
      <c r="BN305" s="94"/>
      <c r="BO305" s="94"/>
      <c r="BP305" s="94"/>
      <c r="BQ305" s="94"/>
      <c r="BR305" s="94"/>
      <c r="BS305" s="146"/>
    </row>
    <row r="306" spans="1:71" s="4" customFormat="1" ht="14.25">
      <c r="A306" s="227"/>
      <c r="B306" s="96"/>
      <c r="C306" s="97"/>
      <c r="D306" s="94"/>
      <c r="E306" s="95"/>
      <c r="F306" s="143"/>
      <c r="G306" s="97"/>
      <c r="H306" s="94"/>
      <c r="I306" s="94"/>
      <c r="J306" s="94"/>
      <c r="K306" s="94"/>
      <c r="L306" s="189"/>
      <c r="M306" s="94"/>
      <c r="N306" s="94"/>
      <c r="O306" s="94"/>
      <c r="P306" s="95"/>
      <c r="Q306" s="96"/>
      <c r="R306" s="93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143"/>
      <c r="AK306" s="92"/>
      <c r="AL306" s="93"/>
      <c r="AM306" s="94"/>
      <c r="AN306" s="94"/>
      <c r="AO306" s="143"/>
      <c r="AP306" s="96"/>
      <c r="AQ306" s="93"/>
      <c r="AR306" s="94"/>
      <c r="AS306" s="94"/>
      <c r="AT306" s="94"/>
      <c r="AU306" s="189"/>
      <c r="AV306" s="94"/>
      <c r="AW306" s="94"/>
      <c r="AX306" s="94"/>
      <c r="AY306" s="143"/>
      <c r="AZ306" s="97"/>
      <c r="BA306" s="94"/>
      <c r="BB306" s="94"/>
      <c r="BC306" s="94"/>
      <c r="BD306" s="94"/>
      <c r="BE306" s="94"/>
      <c r="BF306" s="94"/>
      <c r="BG306" s="94"/>
      <c r="BH306" s="94"/>
      <c r="BI306" s="94"/>
      <c r="BJ306" s="94"/>
      <c r="BK306" s="94"/>
      <c r="BL306" s="94"/>
      <c r="BM306" s="94"/>
      <c r="BN306" s="94"/>
      <c r="BO306" s="94"/>
      <c r="BP306" s="94"/>
      <c r="BQ306" s="94"/>
      <c r="BR306" s="94"/>
      <c r="BS306" s="146"/>
    </row>
    <row r="307" spans="1:71" s="4" customFormat="1" ht="14.25">
      <c r="A307" s="227"/>
      <c r="B307" s="96"/>
      <c r="C307" s="97"/>
      <c r="D307" s="94"/>
      <c r="E307" s="95"/>
      <c r="F307" s="143"/>
      <c r="G307" s="97"/>
      <c r="H307" s="94"/>
      <c r="I307" s="94"/>
      <c r="J307" s="94"/>
      <c r="K307" s="94"/>
      <c r="L307" s="189"/>
      <c r="M307" s="94"/>
      <c r="N307" s="94"/>
      <c r="O307" s="94"/>
      <c r="P307" s="95"/>
      <c r="Q307" s="96"/>
      <c r="R307" s="93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143"/>
      <c r="AK307" s="92"/>
      <c r="AL307" s="93"/>
      <c r="AM307" s="94"/>
      <c r="AN307" s="94"/>
      <c r="AO307" s="143"/>
      <c r="AP307" s="96"/>
      <c r="AQ307" s="93"/>
      <c r="AR307" s="94"/>
      <c r="AS307" s="94"/>
      <c r="AT307" s="94"/>
      <c r="AU307" s="189"/>
      <c r="AV307" s="94"/>
      <c r="AW307" s="94"/>
      <c r="AX307" s="94"/>
      <c r="AY307" s="143"/>
      <c r="AZ307" s="97"/>
      <c r="BA307" s="94"/>
      <c r="BB307" s="94"/>
      <c r="BC307" s="94"/>
      <c r="BD307" s="94"/>
      <c r="BE307" s="94"/>
      <c r="BF307" s="94"/>
      <c r="BG307" s="94"/>
      <c r="BH307" s="94"/>
      <c r="BI307" s="94"/>
      <c r="BJ307" s="94"/>
      <c r="BK307" s="94"/>
      <c r="BL307" s="94"/>
      <c r="BM307" s="94"/>
      <c r="BN307" s="94"/>
      <c r="BO307" s="94"/>
      <c r="BP307" s="94"/>
      <c r="BQ307" s="94"/>
      <c r="BR307" s="94"/>
      <c r="BS307" s="146"/>
    </row>
    <row r="308" spans="1:71" s="4" customFormat="1" ht="14.25">
      <c r="A308" s="227"/>
      <c r="B308" s="96"/>
      <c r="C308" s="97"/>
      <c r="D308" s="94"/>
      <c r="E308" s="95"/>
      <c r="F308" s="143"/>
      <c r="G308" s="97"/>
      <c r="H308" s="94"/>
      <c r="I308" s="94"/>
      <c r="J308" s="94"/>
      <c r="K308" s="94"/>
      <c r="L308" s="189"/>
      <c r="M308" s="94"/>
      <c r="N308" s="94"/>
      <c r="O308" s="94"/>
      <c r="P308" s="95"/>
      <c r="Q308" s="96"/>
      <c r="R308" s="93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143"/>
      <c r="AK308" s="92"/>
      <c r="AL308" s="93"/>
      <c r="AM308" s="94"/>
      <c r="AN308" s="94"/>
      <c r="AO308" s="143"/>
      <c r="AP308" s="96"/>
      <c r="AQ308" s="93"/>
      <c r="AR308" s="94"/>
      <c r="AS308" s="94"/>
      <c r="AT308" s="94"/>
      <c r="AU308" s="189"/>
      <c r="AV308" s="94"/>
      <c r="AW308" s="94"/>
      <c r="AX308" s="94"/>
      <c r="AY308" s="143"/>
      <c r="AZ308" s="97"/>
      <c r="BA308" s="94"/>
      <c r="BB308" s="94"/>
      <c r="BC308" s="94"/>
      <c r="BD308" s="94"/>
      <c r="BE308" s="94"/>
      <c r="BF308" s="94"/>
      <c r="BG308" s="94"/>
      <c r="BH308" s="94"/>
      <c r="BI308" s="94"/>
      <c r="BJ308" s="94"/>
      <c r="BK308" s="94"/>
      <c r="BL308" s="94"/>
      <c r="BM308" s="94"/>
      <c r="BN308" s="94"/>
      <c r="BO308" s="94"/>
      <c r="BP308" s="94"/>
      <c r="BQ308" s="94"/>
      <c r="BR308" s="94"/>
      <c r="BS308" s="146"/>
    </row>
    <row r="309" spans="1:71" s="4" customFormat="1" ht="14.25">
      <c r="A309" s="227"/>
      <c r="B309" s="96"/>
      <c r="C309" s="97"/>
      <c r="D309" s="94"/>
      <c r="E309" s="95"/>
      <c r="F309" s="143"/>
      <c r="G309" s="97"/>
      <c r="H309" s="94"/>
      <c r="I309" s="94"/>
      <c r="J309" s="94"/>
      <c r="K309" s="94"/>
      <c r="L309" s="189"/>
      <c r="M309" s="94"/>
      <c r="N309" s="94"/>
      <c r="O309" s="94"/>
      <c r="P309" s="95"/>
      <c r="Q309" s="96"/>
      <c r="R309" s="93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143"/>
      <c r="AK309" s="92"/>
      <c r="AL309" s="93"/>
      <c r="AM309" s="94"/>
      <c r="AN309" s="94"/>
      <c r="AO309" s="143"/>
      <c r="AP309" s="96"/>
      <c r="AQ309" s="93"/>
      <c r="AR309" s="94"/>
      <c r="AS309" s="94"/>
      <c r="AT309" s="94"/>
      <c r="AU309" s="189"/>
      <c r="AV309" s="94"/>
      <c r="AW309" s="94"/>
      <c r="AX309" s="94"/>
      <c r="AY309" s="143"/>
      <c r="AZ309" s="97"/>
      <c r="BA309" s="94"/>
      <c r="BB309" s="94"/>
      <c r="BC309" s="94"/>
      <c r="BD309" s="94"/>
      <c r="BE309" s="94"/>
      <c r="BF309" s="94"/>
      <c r="BG309" s="94"/>
      <c r="BH309" s="94"/>
      <c r="BI309" s="94"/>
      <c r="BJ309" s="94"/>
      <c r="BK309" s="94"/>
      <c r="BL309" s="94"/>
      <c r="BM309" s="94"/>
      <c r="BN309" s="94"/>
      <c r="BO309" s="94"/>
      <c r="BP309" s="94"/>
      <c r="BQ309" s="94"/>
      <c r="BR309" s="94"/>
      <c r="BS309" s="146"/>
    </row>
    <row r="310" spans="1:71" s="4" customFormat="1" ht="14.25">
      <c r="A310" s="227"/>
      <c r="B310" s="96"/>
      <c r="C310" s="97"/>
      <c r="D310" s="94"/>
      <c r="E310" s="95"/>
      <c r="F310" s="143"/>
      <c r="G310" s="97"/>
      <c r="H310" s="94"/>
      <c r="I310" s="94"/>
      <c r="J310" s="94"/>
      <c r="K310" s="94"/>
      <c r="L310" s="189"/>
      <c r="M310" s="94"/>
      <c r="N310" s="94"/>
      <c r="O310" s="94"/>
      <c r="P310" s="95"/>
      <c r="Q310" s="96"/>
      <c r="R310" s="93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143"/>
      <c r="AK310" s="92"/>
      <c r="AL310" s="93"/>
      <c r="AM310" s="94"/>
      <c r="AN310" s="94"/>
      <c r="AO310" s="143"/>
      <c r="AP310" s="96"/>
      <c r="AQ310" s="93"/>
      <c r="AR310" s="94"/>
      <c r="AS310" s="94"/>
      <c r="AT310" s="94"/>
      <c r="AU310" s="189"/>
      <c r="AV310" s="94"/>
      <c r="AW310" s="94"/>
      <c r="AX310" s="94"/>
      <c r="AY310" s="143"/>
      <c r="AZ310" s="97"/>
      <c r="BA310" s="94"/>
      <c r="BB310" s="94"/>
      <c r="BC310" s="94"/>
      <c r="BD310" s="94"/>
      <c r="BE310" s="94"/>
      <c r="BF310" s="94"/>
      <c r="BG310" s="94"/>
      <c r="BH310" s="94"/>
      <c r="BI310" s="94"/>
      <c r="BJ310" s="94"/>
      <c r="BK310" s="94"/>
      <c r="BL310" s="94"/>
      <c r="BM310" s="94"/>
      <c r="BN310" s="94"/>
      <c r="BO310" s="94"/>
      <c r="BP310" s="94"/>
      <c r="BQ310" s="94"/>
      <c r="BR310" s="94"/>
      <c r="BS310" s="146"/>
    </row>
    <row r="311" spans="1:71" s="4" customFormat="1" ht="14.25">
      <c r="A311" s="228"/>
      <c r="B311" s="102"/>
      <c r="C311" s="103"/>
      <c r="D311" s="100"/>
      <c r="E311" s="101"/>
      <c r="F311" s="144"/>
      <c r="G311" s="103"/>
      <c r="H311" s="100"/>
      <c r="I311" s="100"/>
      <c r="J311" s="100"/>
      <c r="K311" s="100"/>
      <c r="L311" s="190"/>
      <c r="M311" s="100"/>
      <c r="N311" s="100"/>
      <c r="O311" s="100"/>
      <c r="P311" s="101"/>
      <c r="Q311" s="102"/>
      <c r="R311" s="99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44"/>
      <c r="AK311" s="98"/>
      <c r="AL311" s="99"/>
      <c r="AM311" s="100"/>
      <c r="AN311" s="100"/>
      <c r="AO311" s="144"/>
      <c r="AP311" s="102"/>
      <c r="AQ311" s="99"/>
      <c r="AR311" s="100"/>
      <c r="AS311" s="100"/>
      <c r="AT311" s="100"/>
      <c r="AU311" s="190"/>
      <c r="AV311" s="100"/>
      <c r="AW311" s="100"/>
      <c r="AX311" s="100"/>
      <c r="AY311" s="144"/>
      <c r="AZ311" s="103"/>
      <c r="BA311" s="100"/>
      <c r="BB311" s="100"/>
      <c r="BC311" s="100"/>
      <c r="BD311" s="100"/>
      <c r="BE311" s="100"/>
      <c r="BF311" s="100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100"/>
      <c r="BS311" s="147"/>
    </row>
    <row r="312" spans="1:71" s="4" customFormat="1" ht="14.25">
      <c r="A312" s="229"/>
      <c r="B312" s="102"/>
      <c r="C312" s="103"/>
      <c r="D312" s="100"/>
      <c r="E312" s="101"/>
      <c r="F312" s="144"/>
      <c r="G312" s="103"/>
      <c r="H312" s="100"/>
      <c r="I312" s="100"/>
      <c r="J312" s="100"/>
      <c r="K312" s="100"/>
      <c r="L312" s="190"/>
      <c r="M312" s="100"/>
      <c r="N312" s="100"/>
      <c r="O312" s="100"/>
      <c r="P312" s="101"/>
      <c r="Q312" s="102"/>
      <c r="R312" s="99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44"/>
      <c r="AK312" s="98"/>
      <c r="AL312" s="99"/>
      <c r="AM312" s="100"/>
      <c r="AN312" s="100"/>
      <c r="AO312" s="144"/>
      <c r="AP312" s="102"/>
      <c r="AQ312" s="99"/>
      <c r="AR312" s="100"/>
      <c r="AS312" s="100"/>
      <c r="AT312" s="100"/>
      <c r="AU312" s="190"/>
      <c r="AV312" s="100"/>
      <c r="AW312" s="100"/>
      <c r="AX312" s="100"/>
      <c r="AY312" s="144"/>
      <c r="AZ312" s="103"/>
      <c r="BA312" s="100"/>
      <c r="BB312" s="100"/>
      <c r="BC312" s="100"/>
      <c r="BD312" s="100"/>
      <c r="BE312" s="100"/>
      <c r="BF312" s="100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100"/>
      <c r="BS312" s="147"/>
    </row>
    <row r="313" spans="1:71" s="5" customFormat="1" ht="14.25">
      <c r="A313" s="230"/>
      <c r="B313" s="263"/>
      <c r="C313" s="108"/>
      <c r="D313" s="105"/>
      <c r="E313" s="106"/>
      <c r="F313" s="141"/>
      <c r="G313" s="142"/>
      <c r="H313" s="105"/>
      <c r="I313" s="105"/>
      <c r="J313" s="105"/>
      <c r="K313" s="105"/>
      <c r="L313" s="191"/>
      <c r="M313" s="105"/>
      <c r="N313" s="105"/>
      <c r="O313" s="105"/>
      <c r="P313" s="106"/>
      <c r="Q313" s="107"/>
      <c r="R313" s="104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41"/>
      <c r="AK313" s="290"/>
      <c r="AL313" s="104"/>
      <c r="AM313" s="105"/>
      <c r="AN313" s="105"/>
      <c r="AO313" s="141"/>
      <c r="AP313" s="107"/>
      <c r="AQ313" s="104"/>
      <c r="AR313" s="105"/>
      <c r="AS313" s="105"/>
      <c r="AT313" s="105"/>
      <c r="AU313" s="191"/>
      <c r="AV313" s="105"/>
      <c r="AW313" s="105"/>
      <c r="AX313" s="105"/>
      <c r="AY313" s="141"/>
      <c r="AZ313" s="108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299"/>
    </row>
    <row r="314" spans="1:71" s="155" customFormat="1" ht="30" customHeight="1">
      <c r="A314" s="254"/>
      <c r="B314" s="264"/>
      <c r="C314" s="135"/>
      <c r="D314" s="138"/>
      <c r="E314" s="138"/>
      <c r="F314" s="139"/>
      <c r="G314" s="135"/>
      <c r="H314" s="138"/>
      <c r="I314" s="138"/>
      <c r="J314" s="138"/>
      <c r="K314" s="138"/>
      <c r="L314" s="192"/>
      <c r="M314" s="138"/>
      <c r="N314" s="138"/>
      <c r="O314" s="138"/>
      <c r="P314" s="139"/>
      <c r="Q314" s="135"/>
      <c r="R314" s="138"/>
      <c r="S314" s="138"/>
      <c r="T314" s="138"/>
      <c r="U314" s="138"/>
      <c r="V314" s="138"/>
      <c r="W314" s="138"/>
      <c r="X314" s="138"/>
      <c r="Y314" s="138"/>
      <c r="Z314" s="138"/>
      <c r="AA314" s="138"/>
      <c r="AB314" s="138"/>
      <c r="AC314" s="138"/>
      <c r="AD314" s="138"/>
      <c r="AE314" s="138"/>
      <c r="AF314" s="138"/>
      <c r="AG314" s="138"/>
      <c r="AH314" s="138"/>
      <c r="AI314" s="138"/>
      <c r="AJ314" s="139"/>
      <c r="AK314" s="133"/>
      <c r="AL314" s="283"/>
      <c r="AM314" s="138"/>
      <c r="AN314" s="138"/>
      <c r="AO314" s="139"/>
      <c r="AP314" s="135"/>
      <c r="AQ314" s="138"/>
      <c r="AR314" s="138"/>
      <c r="AS314" s="138"/>
      <c r="AT314" s="138"/>
      <c r="AU314" s="192"/>
      <c r="AV314" s="138"/>
      <c r="AW314" s="138"/>
      <c r="AX314" s="138"/>
      <c r="AY314" s="139"/>
      <c r="AZ314" s="135"/>
      <c r="BA314" s="138"/>
      <c r="BB314" s="138"/>
      <c r="BC314" s="138"/>
      <c r="BD314" s="138"/>
      <c r="BE314" s="138"/>
      <c r="BF314" s="138"/>
      <c r="BG314" s="138"/>
      <c r="BH314" s="138"/>
      <c r="BI314" s="138"/>
      <c r="BJ314" s="138"/>
      <c r="BK314" s="138"/>
      <c r="BL314" s="138"/>
      <c r="BM314" s="138"/>
      <c r="BN314" s="138"/>
      <c r="BO314" s="138"/>
      <c r="BP314" s="138"/>
      <c r="BQ314" s="138"/>
      <c r="BR314" s="138"/>
      <c r="BS314" s="300"/>
    </row>
    <row r="315" spans="1:71" s="159" customFormat="1" ht="15" customHeight="1">
      <c r="A315" s="255"/>
      <c r="B315" s="169"/>
      <c r="C315" s="156"/>
      <c r="D315" s="157"/>
      <c r="E315" s="158"/>
      <c r="F315" s="158"/>
      <c r="G315" s="156"/>
      <c r="H315" s="157"/>
      <c r="I315" s="157"/>
      <c r="J315" s="157"/>
      <c r="K315" s="167"/>
      <c r="L315" s="195"/>
      <c r="M315" s="167"/>
      <c r="N315" s="167"/>
      <c r="O315" s="167"/>
      <c r="P315" s="168"/>
      <c r="Q315" s="166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8"/>
      <c r="AK315" s="160"/>
      <c r="AL315" s="164"/>
      <c r="AM315" s="167"/>
      <c r="AN315" s="167"/>
      <c r="AO315" s="168"/>
      <c r="AP315" s="166"/>
      <c r="AQ315" s="167"/>
      <c r="AR315" s="167"/>
      <c r="AS315" s="167"/>
      <c r="AT315" s="167"/>
      <c r="AU315" s="195"/>
      <c r="AV315" s="167"/>
      <c r="AW315" s="167"/>
      <c r="AX315" s="167"/>
      <c r="AY315" s="168"/>
      <c r="AZ315" s="166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7"/>
      <c r="BQ315" s="167"/>
      <c r="BR315" s="167"/>
      <c r="BS315" s="165"/>
    </row>
    <row r="316" spans="1:71" ht="15">
      <c r="A316" s="256"/>
      <c r="B316" s="169"/>
      <c r="C316" s="169"/>
      <c r="D316" s="167"/>
      <c r="E316" s="167"/>
      <c r="F316" s="168"/>
      <c r="G316" s="166"/>
      <c r="H316" s="164"/>
      <c r="I316" s="164"/>
      <c r="J316" s="164"/>
      <c r="K316" s="164"/>
      <c r="L316" s="199"/>
      <c r="M316" s="164"/>
      <c r="N316" s="164"/>
      <c r="O316" s="164"/>
      <c r="P316" s="163"/>
      <c r="Q316" s="166"/>
      <c r="R316" s="164"/>
      <c r="S316" s="164"/>
      <c r="T316" s="164"/>
      <c r="U316" s="164"/>
      <c r="V316" s="164"/>
      <c r="W316" s="164"/>
      <c r="X316" s="164"/>
      <c r="Y316" s="164"/>
      <c r="Z316" s="164"/>
      <c r="AA316" s="164"/>
      <c r="AB316" s="164"/>
      <c r="AC316" s="164"/>
      <c r="AD316" s="164"/>
      <c r="AE316" s="164"/>
      <c r="AF316" s="164"/>
      <c r="AG316" s="164"/>
      <c r="AH316" s="164"/>
      <c r="AI316" s="164"/>
      <c r="AJ316" s="163"/>
      <c r="AK316" s="160"/>
      <c r="AL316" s="164"/>
      <c r="AM316" s="164"/>
      <c r="AN316" s="164"/>
      <c r="AO316" s="163"/>
      <c r="AP316" s="166"/>
      <c r="AQ316" s="164"/>
      <c r="AR316" s="164"/>
      <c r="AS316" s="164"/>
      <c r="AT316" s="164"/>
      <c r="AU316" s="199"/>
      <c r="AV316" s="164"/>
      <c r="AW316" s="164"/>
      <c r="AX316" s="164"/>
      <c r="AY316" s="163"/>
      <c r="AZ316" s="166"/>
      <c r="BA316" s="164"/>
      <c r="BB316" s="164"/>
      <c r="BC316" s="164"/>
      <c r="BD316" s="164"/>
      <c r="BE316" s="164"/>
      <c r="BF316" s="164"/>
      <c r="BG316" s="164"/>
      <c r="BH316" s="164"/>
      <c r="BI316" s="164"/>
      <c r="BJ316" s="164"/>
      <c r="BK316" s="164"/>
      <c r="BL316" s="164"/>
      <c r="BM316" s="164"/>
      <c r="BN316" s="164"/>
      <c r="BO316" s="164"/>
      <c r="BP316" s="164"/>
      <c r="BQ316" s="164"/>
      <c r="BR316" s="164"/>
      <c r="BS316" s="162"/>
    </row>
    <row r="317" spans="1:72" s="17" customFormat="1" ht="14.25" customHeight="1" thickBot="1">
      <c r="A317" s="231"/>
      <c r="B317" s="77"/>
      <c r="C317" s="266"/>
      <c r="E317" s="67"/>
      <c r="F317" s="67"/>
      <c r="G317" s="266"/>
      <c r="L317" s="200"/>
      <c r="P317" s="67"/>
      <c r="Q317" s="148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  <c r="AG317" s="149"/>
      <c r="AH317" s="149"/>
      <c r="AI317" s="149"/>
      <c r="AJ317" s="150"/>
      <c r="AK317" s="151"/>
      <c r="AL317" s="284"/>
      <c r="AM317" s="153"/>
      <c r="AN317" s="153"/>
      <c r="AO317" s="154"/>
      <c r="AP317" s="152"/>
      <c r="AQ317" s="153"/>
      <c r="AR317" s="153"/>
      <c r="AS317" s="153"/>
      <c r="AT317" s="153"/>
      <c r="AU317" s="211"/>
      <c r="AV317" s="153"/>
      <c r="AW317" s="153"/>
      <c r="AX317" s="153"/>
      <c r="AY317" s="154"/>
      <c r="AZ317" s="152"/>
      <c r="BA317" s="153"/>
      <c r="BB317" s="153"/>
      <c r="BC317" s="153"/>
      <c r="BD317" s="153"/>
      <c r="BE317" s="153"/>
      <c r="BF317" s="153"/>
      <c r="BG317" s="153"/>
      <c r="BH317" s="153"/>
      <c r="BI317" s="153"/>
      <c r="BJ317" s="153"/>
      <c r="BK317" s="153"/>
      <c r="BL317" s="153"/>
      <c r="BM317" s="153"/>
      <c r="BN317" s="153"/>
      <c r="BO317" s="153"/>
      <c r="BP317" s="153"/>
      <c r="BQ317" s="153"/>
      <c r="BR317" s="153"/>
      <c r="BS317" s="301"/>
      <c r="BT317" s="16"/>
    </row>
    <row r="318" spans="1:72" s="2" customFormat="1" ht="89.25" customHeight="1" thickBot="1">
      <c r="A318" s="221"/>
      <c r="B318" s="259"/>
      <c r="C318" s="259"/>
      <c r="D318" s="131"/>
      <c r="E318" s="131"/>
      <c r="F318" s="131"/>
      <c r="G318" s="259"/>
      <c r="H318" s="131"/>
      <c r="I318" s="1"/>
      <c r="J318" s="1"/>
      <c r="K318" s="1"/>
      <c r="L318" s="186"/>
      <c r="M318" s="1"/>
      <c r="N318" s="1"/>
      <c r="O318" s="1"/>
      <c r="P318" s="1"/>
      <c r="Q318" s="260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289"/>
      <c r="AL318" s="1"/>
      <c r="AM318" s="1"/>
      <c r="AN318" s="1"/>
      <c r="AO318" s="1"/>
      <c r="AP318" s="260"/>
      <c r="AQ318" s="1"/>
      <c r="AR318" s="1"/>
      <c r="AS318" s="1"/>
      <c r="AT318" s="1"/>
      <c r="AU318" s="186"/>
      <c r="AX318" s="1"/>
      <c r="AY318" s="1"/>
      <c r="AZ318" s="260"/>
      <c r="BA318" s="1"/>
      <c r="BB318" s="1"/>
      <c r="BC318" s="1"/>
      <c r="BD318" s="1"/>
      <c r="BG318" s="1"/>
      <c r="BH318" s="1"/>
      <c r="BI318" s="1"/>
      <c r="BJ318" s="1"/>
      <c r="BK318" s="1"/>
      <c r="BL318" s="1"/>
      <c r="BM318" s="1"/>
      <c r="BP318" s="1"/>
      <c r="BQ318" s="1"/>
      <c r="BR318" s="1"/>
      <c r="BS318" s="298"/>
      <c r="BT318" s="1"/>
    </row>
    <row r="319" spans="1:71" s="27" customFormat="1" ht="24.75" customHeight="1" thickBot="1">
      <c r="A319" s="224"/>
      <c r="B319" s="129"/>
      <c r="C319" s="129"/>
      <c r="D319" s="127"/>
      <c r="E319" s="127"/>
      <c r="F319" s="127"/>
      <c r="G319" s="129"/>
      <c r="H319" s="127"/>
      <c r="I319" s="127"/>
      <c r="J319" s="127"/>
      <c r="K319" s="127"/>
      <c r="L319" s="187"/>
      <c r="M319" s="127"/>
      <c r="N319" s="127"/>
      <c r="O319" s="127"/>
      <c r="P319" s="127"/>
      <c r="Q319" s="129"/>
      <c r="R319" s="126"/>
      <c r="S319" s="127"/>
      <c r="T319" s="127"/>
      <c r="U319" s="127"/>
      <c r="V319" s="127"/>
      <c r="W319" s="127"/>
      <c r="X319" s="127"/>
      <c r="Y319" s="127"/>
      <c r="Z319" s="127"/>
      <c r="AA319" s="127"/>
      <c r="AB319" s="127"/>
      <c r="AC319" s="127"/>
      <c r="AD319" s="127"/>
      <c r="AE319" s="127"/>
      <c r="AF319" s="127"/>
      <c r="AG319" s="127"/>
      <c r="AH319" s="127"/>
      <c r="AI319" s="127"/>
      <c r="AJ319" s="127"/>
      <c r="AK319" s="125"/>
      <c r="AL319" s="282"/>
      <c r="AM319" s="127"/>
      <c r="AN319" s="127"/>
      <c r="AO319" s="127"/>
      <c r="AP319" s="130"/>
      <c r="AQ319" s="127"/>
      <c r="AR319" s="127"/>
      <c r="AS319" s="127"/>
      <c r="AT319" s="127"/>
      <c r="AU319" s="187"/>
      <c r="AV319" s="127"/>
      <c r="AW319" s="127"/>
      <c r="AX319" s="127"/>
      <c r="AY319" s="127"/>
      <c r="AZ319" s="129"/>
      <c r="BA319" s="127"/>
      <c r="BB319" s="127"/>
      <c r="BC319" s="127"/>
      <c r="BD319" s="127"/>
      <c r="BE319" s="127"/>
      <c r="BF319" s="127"/>
      <c r="BG319" s="127"/>
      <c r="BH319" s="127"/>
      <c r="BI319" s="127"/>
      <c r="BJ319" s="127"/>
      <c r="BK319" s="127"/>
      <c r="BL319" s="127"/>
      <c r="BM319" s="127"/>
      <c r="BN319" s="127"/>
      <c r="BO319" s="127"/>
      <c r="BP319" s="127"/>
      <c r="BQ319" s="127"/>
      <c r="BR319" s="127"/>
      <c r="BS319" s="128"/>
    </row>
    <row r="320" spans="1:71" s="31" customFormat="1" ht="12.75" customHeight="1">
      <c r="A320" s="220"/>
      <c r="B320" s="111"/>
      <c r="C320" s="114"/>
      <c r="D320" s="110"/>
      <c r="E320" s="110"/>
      <c r="F320" s="110"/>
      <c r="G320" s="114"/>
      <c r="H320" s="110"/>
      <c r="I320" s="110"/>
      <c r="J320" s="110"/>
      <c r="K320" s="110"/>
      <c r="L320" s="110"/>
      <c r="M320" s="110"/>
      <c r="N320" s="110"/>
      <c r="O320" s="110"/>
      <c r="P320" s="110"/>
      <c r="Q320" s="111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0"/>
      <c r="AE320" s="110"/>
      <c r="AF320" s="110"/>
      <c r="AG320" s="112"/>
      <c r="AH320" s="112"/>
      <c r="AI320" s="112"/>
      <c r="AJ320" s="112"/>
      <c r="AK320" s="113"/>
      <c r="AL320" s="110"/>
      <c r="AM320" s="110"/>
      <c r="AN320" s="110"/>
      <c r="AO320" s="110"/>
      <c r="AP320" s="114"/>
      <c r="AQ320" s="110"/>
      <c r="AR320" s="110"/>
      <c r="AS320" s="110"/>
      <c r="AT320" s="110"/>
      <c r="AU320" s="110"/>
      <c r="AV320" s="110"/>
      <c r="AW320" s="110"/>
      <c r="AX320" s="110"/>
      <c r="AY320" s="110"/>
      <c r="AZ320" s="111"/>
      <c r="BA320" s="115"/>
      <c r="BB320" s="115"/>
      <c r="BC320" s="115"/>
      <c r="BD320" s="115"/>
      <c r="BE320" s="115"/>
      <c r="BF320" s="112"/>
      <c r="BG320" s="115"/>
      <c r="BH320" s="115"/>
      <c r="BI320" s="115"/>
      <c r="BJ320" s="112"/>
      <c r="BK320" s="115"/>
      <c r="BL320" s="115"/>
      <c r="BM320" s="112"/>
      <c r="BN320" s="112"/>
      <c r="BO320" s="112"/>
      <c r="BP320" s="115"/>
      <c r="BQ320" s="115"/>
      <c r="BR320" s="115"/>
      <c r="BS320" s="294"/>
    </row>
    <row r="321" spans="1:71" s="31" customFormat="1" ht="12.75" customHeight="1">
      <c r="A321" s="220"/>
      <c r="B321" s="111"/>
      <c r="C321" s="111"/>
      <c r="D321" s="112"/>
      <c r="E321" s="112"/>
      <c r="F321" s="112"/>
      <c r="G321" s="111"/>
      <c r="H321" s="117"/>
      <c r="I321" s="112"/>
      <c r="J321" s="112"/>
      <c r="K321" s="112"/>
      <c r="L321" s="110"/>
      <c r="M321" s="112"/>
      <c r="N321" s="112"/>
      <c r="O321" s="112"/>
      <c r="P321" s="112"/>
      <c r="Q321" s="111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  <c r="AB321" s="112"/>
      <c r="AC321" s="112"/>
      <c r="AD321" s="110"/>
      <c r="AE321" s="110"/>
      <c r="AF321" s="110"/>
      <c r="AG321" s="112"/>
      <c r="AH321" s="112"/>
      <c r="AI321" s="112"/>
      <c r="AJ321" s="112"/>
      <c r="AK321" s="109"/>
      <c r="AL321" s="110"/>
      <c r="AM321" s="110"/>
      <c r="AN321" s="110"/>
      <c r="AO321" s="110"/>
      <c r="AP321" s="118"/>
      <c r="AQ321" s="115"/>
      <c r="AR321" s="115"/>
      <c r="AS321" s="115"/>
      <c r="AT321" s="115"/>
      <c r="AU321" s="115"/>
      <c r="AV321" s="112"/>
      <c r="AW321" s="112"/>
      <c r="AX321" s="115"/>
      <c r="AY321" s="112"/>
      <c r="AZ321" s="111"/>
      <c r="BA321" s="112"/>
      <c r="BB321" s="112"/>
      <c r="BC321" s="112"/>
      <c r="BD321" s="112"/>
      <c r="BE321" s="112"/>
      <c r="BF321" s="112"/>
      <c r="BG321" s="112"/>
      <c r="BH321" s="112"/>
      <c r="BI321" s="112"/>
      <c r="BJ321" s="112"/>
      <c r="BK321" s="112"/>
      <c r="BL321" s="112"/>
      <c r="BM321" s="110"/>
      <c r="BN321" s="110"/>
      <c r="BO321" s="110"/>
      <c r="BP321" s="112"/>
      <c r="BQ321" s="112"/>
      <c r="BR321" s="112"/>
      <c r="BS321" s="116"/>
    </row>
    <row r="322" spans="1:71" s="31" customFormat="1" ht="12.75" customHeight="1">
      <c r="A322" s="220"/>
      <c r="B322" s="111"/>
      <c r="C322" s="111"/>
      <c r="D322" s="112"/>
      <c r="E322" s="112"/>
      <c r="F322" s="112"/>
      <c r="G322" s="111"/>
      <c r="H322" s="117"/>
      <c r="I322" s="112"/>
      <c r="J322" s="112"/>
      <c r="K322" s="112"/>
      <c r="L322" s="110"/>
      <c r="M322" s="112"/>
      <c r="N322" s="112"/>
      <c r="O322" s="112"/>
      <c r="P322" s="112"/>
      <c r="Q322" s="111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0"/>
      <c r="AE322" s="110"/>
      <c r="AF322" s="110"/>
      <c r="AG322" s="112"/>
      <c r="AH322" s="112"/>
      <c r="AI322" s="112"/>
      <c r="AJ322" s="112"/>
      <c r="AK322" s="109"/>
      <c r="AL322" s="115"/>
      <c r="AM322" s="115"/>
      <c r="AN322" s="112"/>
      <c r="AO322" s="115"/>
      <c r="AP322" s="111"/>
      <c r="AQ322" s="112"/>
      <c r="AR322" s="112"/>
      <c r="AS322" s="112"/>
      <c r="AT322" s="112"/>
      <c r="AU322" s="110"/>
      <c r="AV322" s="112"/>
      <c r="AW322" s="112"/>
      <c r="AX322" s="112"/>
      <c r="AY322" s="112"/>
      <c r="AZ322" s="111"/>
      <c r="BA322" s="112"/>
      <c r="BB322" s="112"/>
      <c r="BC322" s="112"/>
      <c r="BD322" s="112"/>
      <c r="BE322" s="112"/>
      <c r="BF322" s="112"/>
      <c r="BG322" s="112"/>
      <c r="BH322" s="112"/>
      <c r="BI322" s="112"/>
      <c r="BJ322" s="112"/>
      <c r="BK322" s="112"/>
      <c r="BL322" s="112"/>
      <c r="BM322" s="110"/>
      <c r="BN322" s="110"/>
      <c r="BO322" s="110"/>
      <c r="BP322" s="112"/>
      <c r="BQ322" s="112"/>
      <c r="BR322" s="112"/>
      <c r="BS322" s="116"/>
    </row>
    <row r="323" spans="1:71" s="42" customFormat="1" ht="12.75" customHeight="1" thickBot="1">
      <c r="A323" s="225"/>
      <c r="B323" s="123"/>
      <c r="C323" s="123"/>
      <c r="D323" s="119"/>
      <c r="E323" s="119"/>
      <c r="F323" s="119"/>
      <c r="G323" s="123"/>
      <c r="H323" s="121"/>
      <c r="I323" s="119"/>
      <c r="J323" s="119"/>
      <c r="K323" s="119"/>
      <c r="L323" s="122"/>
      <c r="M323" s="119"/>
      <c r="N323" s="119"/>
      <c r="O323" s="119"/>
      <c r="P323" s="119"/>
      <c r="Q323" s="123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22"/>
      <c r="AE323" s="122"/>
      <c r="AF323" s="122"/>
      <c r="AG323" s="119"/>
      <c r="AH323" s="119"/>
      <c r="AI323" s="119"/>
      <c r="AJ323" s="119"/>
      <c r="AK323" s="124"/>
      <c r="AL323" s="119"/>
      <c r="AM323" s="119"/>
      <c r="AN323" s="119"/>
      <c r="AO323" s="119"/>
      <c r="AP323" s="123"/>
      <c r="AQ323" s="119"/>
      <c r="AR323" s="119"/>
      <c r="AS323" s="119"/>
      <c r="AT323" s="119"/>
      <c r="AU323" s="122"/>
      <c r="AV323" s="119"/>
      <c r="AW323" s="119"/>
      <c r="AX323" s="119"/>
      <c r="AY323" s="119"/>
      <c r="AZ323" s="123"/>
      <c r="BA323" s="119"/>
      <c r="BB323" s="119"/>
      <c r="BC323" s="119"/>
      <c r="BD323" s="119"/>
      <c r="BE323" s="119"/>
      <c r="BF323" s="119"/>
      <c r="BG323" s="119"/>
      <c r="BH323" s="119"/>
      <c r="BI323" s="119"/>
      <c r="BJ323" s="119"/>
      <c r="BK323" s="119"/>
      <c r="BL323" s="119"/>
      <c r="BM323" s="122"/>
      <c r="BN323" s="122"/>
      <c r="BO323" s="122"/>
      <c r="BP323" s="119"/>
      <c r="BQ323" s="119"/>
      <c r="BR323" s="119"/>
      <c r="BS323" s="120"/>
    </row>
    <row r="324" spans="1:71" s="3" customFormat="1" ht="14.25">
      <c r="A324" s="226"/>
      <c r="B324" s="90"/>
      <c r="C324" s="91"/>
      <c r="D324" s="88"/>
      <c r="E324" s="89"/>
      <c r="F324" s="140"/>
      <c r="G324" s="91"/>
      <c r="H324" s="88"/>
      <c r="I324" s="88"/>
      <c r="J324" s="88"/>
      <c r="K324" s="88"/>
      <c r="L324" s="188"/>
      <c r="M324" s="88"/>
      <c r="N324" s="88"/>
      <c r="O324" s="88"/>
      <c r="P324" s="89"/>
      <c r="Q324" s="90"/>
      <c r="R324" s="87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140"/>
      <c r="AK324" s="86"/>
      <c r="AL324" s="87"/>
      <c r="AM324" s="88"/>
      <c r="AN324" s="88"/>
      <c r="AO324" s="140"/>
      <c r="AP324" s="90"/>
      <c r="AQ324" s="87"/>
      <c r="AR324" s="88"/>
      <c r="AS324" s="88"/>
      <c r="AT324" s="88"/>
      <c r="AU324" s="188"/>
      <c r="AV324" s="88"/>
      <c r="AW324" s="88"/>
      <c r="AX324" s="88"/>
      <c r="AY324" s="140"/>
      <c r="AZ324" s="91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145"/>
    </row>
    <row r="325" spans="1:71" s="4" customFormat="1" ht="14.25">
      <c r="A325" s="227"/>
      <c r="B325" s="96"/>
      <c r="C325" s="97"/>
      <c r="D325" s="94"/>
      <c r="E325" s="95"/>
      <c r="F325" s="143"/>
      <c r="G325" s="97"/>
      <c r="H325" s="94"/>
      <c r="I325" s="94"/>
      <c r="J325" s="94"/>
      <c r="K325" s="94"/>
      <c r="L325" s="189"/>
      <c r="M325" s="94"/>
      <c r="N325" s="94"/>
      <c r="O325" s="94"/>
      <c r="P325" s="95"/>
      <c r="Q325" s="96"/>
      <c r="R325" s="93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143"/>
      <c r="AK325" s="92"/>
      <c r="AL325" s="93"/>
      <c r="AM325" s="94"/>
      <c r="AN325" s="94"/>
      <c r="AO325" s="143"/>
      <c r="AP325" s="96"/>
      <c r="AQ325" s="93"/>
      <c r="AR325" s="94"/>
      <c r="AS325" s="94"/>
      <c r="AT325" s="94"/>
      <c r="AU325" s="189"/>
      <c r="AV325" s="94"/>
      <c r="AW325" s="94"/>
      <c r="AX325" s="94"/>
      <c r="AY325" s="143"/>
      <c r="AZ325" s="97"/>
      <c r="BA325" s="94"/>
      <c r="BB325" s="94"/>
      <c r="BC325" s="94"/>
      <c r="BD325" s="94"/>
      <c r="BE325" s="94"/>
      <c r="BF325" s="94"/>
      <c r="BG325" s="94"/>
      <c r="BH325" s="94"/>
      <c r="BI325" s="94"/>
      <c r="BJ325" s="94"/>
      <c r="BK325" s="94"/>
      <c r="BL325" s="94"/>
      <c r="BM325" s="94"/>
      <c r="BN325" s="94"/>
      <c r="BO325" s="94"/>
      <c r="BP325" s="94"/>
      <c r="BQ325" s="94"/>
      <c r="BR325" s="94"/>
      <c r="BS325" s="146"/>
    </row>
    <row r="326" spans="1:71" s="4" customFormat="1" ht="14.25">
      <c r="A326" s="227"/>
      <c r="B326" s="96"/>
      <c r="C326" s="97"/>
      <c r="D326" s="94"/>
      <c r="E326" s="95"/>
      <c r="F326" s="143"/>
      <c r="G326" s="97"/>
      <c r="H326" s="94"/>
      <c r="I326" s="94"/>
      <c r="J326" s="94"/>
      <c r="K326" s="94"/>
      <c r="L326" s="189"/>
      <c r="M326" s="94"/>
      <c r="N326" s="94"/>
      <c r="O326" s="94"/>
      <c r="P326" s="95"/>
      <c r="Q326" s="96"/>
      <c r="R326" s="93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143"/>
      <c r="AK326" s="92"/>
      <c r="AL326" s="93"/>
      <c r="AM326" s="94"/>
      <c r="AN326" s="94"/>
      <c r="AO326" s="143"/>
      <c r="AP326" s="96"/>
      <c r="AQ326" s="93"/>
      <c r="AR326" s="94"/>
      <c r="AS326" s="94"/>
      <c r="AT326" s="94"/>
      <c r="AU326" s="189"/>
      <c r="AV326" s="94"/>
      <c r="AW326" s="94"/>
      <c r="AX326" s="94"/>
      <c r="AY326" s="143"/>
      <c r="AZ326" s="97"/>
      <c r="BA326" s="94"/>
      <c r="BB326" s="94"/>
      <c r="BC326" s="94"/>
      <c r="BD326" s="94"/>
      <c r="BE326" s="94"/>
      <c r="BF326" s="94"/>
      <c r="BG326" s="94"/>
      <c r="BH326" s="94"/>
      <c r="BI326" s="94"/>
      <c r="BJ326" s="94"/>
      <c r="BK326" s="94"/>
      <c r="BL326" s="94"/>
      <c r="BM326" s="94"/>
      <c r="BN326" s="94"/>
      <c r="BO326" s="94"/>
      <c r="BP326" s="94"/>
      <c r="BQ326" s="94"/>
      <c r="BR326" s="94"/>
      <c r="BS326" s="146"/>
    </row>
    <row r="327" spans="1:71" s="4" customFormat="1" ht="14.25">
      <c r="A327" s="227"/>
      <c r="B327" s="96"/>
      <c r="C327" s="97"/>
      <c r="D327" s="94"/>
      <c r="E327" s="95"/>
      <c r="F327" s="143"/>
      <c r="G327" s="97"/>
      <c r="H327" s="94"/>
      <c r="I327" s="94"/>
      <c r="J327" s="94"/>
      <c r="K327" s="94"/>
      <c r="L327" s="189"/>
      <c r="M327" s="94"/>
      <c r="N327" s="94"/>
      <c r="O327" s="94"/>
      <c r="P327" s="95"/>
      <c r="Q327" s="96"/>
      <c r="R327" s="93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143"/>
      <c r="AK327" s="92"/>
      <c r="AL327" s="93"/>
      <c r="AM327" s="94"/>
      <c r="AN327" s="94"/>
      <c r="AO327" s="143"/>
      <c r="AP327" s="96"/>
      <c r="AQ327" s="93"/>
      <c r="AR327" s="94"/>
      <c r="AS327" s="94"/>
      <c r="AT327" s="94"/>
      <c r="AU327" s="189"/>
      <c r="AV327" s="94"/>
      <c r="AW327" s="94"/>
      <c r="AX327" s="94"/>
      <c r="AY327" s="143"/>
      <c r="AZ327" s="97"/>
      <c r="BA327" s="94"/>
      <c r="BB327" s="94"/>
      <c r="BC327" s="94"/>
      <c r="BD327" s="94"/>
      <c r="BE327" s="94"/>
      <c r="BF327" s="94"/>
      <c r="BG327" s="94"/>
      <c r="BH327" s="94"/>
      <c r="BI327" s="94"/>
      <c r="BJ327" s="94"/>
      <c r="BK327" s="94"/>
      <c r="BL327" s="94"/>
      <c r="BM327" s="94"/>
      <c r="BN327" s="94"/>
      <c r="BO327" s="94"/>
      <c r="BP327" s="94"/>
      <c r="BQ327" s="94"/>
      <c r="BR327" s="94"/>
      <c r="BS327" s="146"/>
    </row>
    <row r="328" spans="1:71" s="4" customFormat="1" ht="14.25">
      <c r="A328" s="227"/>
      <c r="B328" s="96"/>
      <c r="C328" s="97"/>
      <c r="D328" s="94"/>
      <c r="E328" s="95"/>
      <c r="F328" s="143"/>
      <c r="G328" s="97"/>
      <c r="H328" s="94"/>
      <c r="I328" s="94"/>
      <c r="J328" s="94"/>
      <c r="K328" s="94"/>
      <c r="L328" s="189"/>
      <c r="M328" s="94"/>
      <c r="N328" s="94"/>
      <c r="O328" s="94"/>
      <c r="P328" s="95"/>
      <c r="Q328" s="96"/>
      <c r="R328" s="93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143"/>
      <c r="AK328" s="92"/>
      <c r="AL328" s="93"/>
      <c r="AM328" s="94"/>
      <c r="AN328" s="94"/>
      <c r="AO328" s="143"/>
      <c r="AP328" s="96"/>
      <c r="AQ328" s="93"/>
      <c r="AR328" s="94"/>
      <c r="AS328" s="94"/>
      <c r="AT328" s="94"/>
      <c r="AU328" s="189"/>
      <c r="AV328" s="94"/>
      <c r="AW328" s="94"/>
      <c r="AX328" s="94"/>
      <c r="AY328" s="143"/>
      <c r="AZ328" s="97"/>
      <c r="BA328" s="94"/>
      <c r="BB328" s="94"/>
      <c r="BC328" s="94"/>
      <c r="BD328" s="94"/>
      <c r="BE328" s="94"/>
      <c r="BF328" s="94"/>
      <c r="BG328" s="94"/>
      <c r="BH328" s="94"/>
      <c r="BI328" s="94"/>
      <c r="BJ328" s="94"/>
      <c r="BK328" s="94"/>
      <c r="BL328" s="94"/>
      <c r="BM328" s="94"/>
      <c r="BN328" s="94"/>
      <c r="BO328" s="94"/>
      <c r="BP328" s="94"/>
      <c r="BQ328" s="94"/>
      <c r="BR328" s="94"/>
      <c r="BS328" s="146"/>
    </row>
    <row r="329" spans="1:71" s="4" customFormat="1" ht="14.25">
      <c r="A329" s="227"/>
      <c r="B329" s="96"/>
      <c r="C329" s="97"/>
      <c r="D329" s="94"/>
      <c r="E329" s="95"/>
      <c r="F329" s="143"/>
      <c r="G329" s="97"/>
      <c r="H329" s="94"/>
      <c r="I329" s="94"/>
      <c r="J329" s="94"/>
      <c r="K329" s="94"/>
      <c r="L329" s="189"/>
      <c r="M329" s="94"/>
      <c r="N329" s="94"/>
      <c r="O329" s="94"/>
      <c r="P329" s="95"/>
      <c r="Q329" s="96"/>
      <c r="R329" s="93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143"/>
      <c r="AK329" s="92"/>
      <c r="AL329" s="93"/>
      <c r="AM329" s="94"/>
      <c r="AN329" s="94"/>
      <c r="AO329" s="143"/>
      <c r="AP329" s="96"/>
      <c r="AQ329" s="93"/>
      <c r="AR329" s="94"/>
      <c r="AS329" s="94"/>
      <c r="AT329" s="94"/>
      <c r="AU329" s="189"/>
      <c r="AV329" s="94"/>
      <c r="AW329" s="94"/>
      <c r="AX329" s="94"/>
      <c r="AY329" s="143"/>
      <c r="AZ329" s="97"/>
      <c r="BA329" s="94"/>
      <c r="BB329" s="94"/>
      <c r="BC329" s="94"/>
      <c r="BD329" s="94"/>
      <c r="BE329" s="94"/>
      <c r="BF329" s="94"/>
      <c r="BG329" s="94"/>
      <c r="BH329" s="94"/>
      <c r="BI329" s="94"/>
      <c r="BJ329" s="94"/>
      <c r="BK329" s="94"/>
      <c r="BL329" s="94"/>
      <c r="BM329" s="94"/>
      <c r="BN329" s="94"/>
      <c r="BO329" s="94"/>
      <c r="BP329" s="94"/>
      <c r="BQ329" s="94"/>
      <c r="BR329" s="94"/>
      <c r="BS329" s="146"/>
    </row>
    <row r="330" spans="1:71" s="4" customFormat="1" ht="14.25">
      <c r="A330" s="227"/>
      <c r="B330" s="96"/>
      <c r="C330" s="97"/>
      <c r="D330" s="94"/>
      <c r="E330" s="95"/>
      <c r="F330" s="143"/>
      <c r="G330" s="97"/>
      <c r="H330" s="94"/>
      <c r="I330" s="94"/>
      <c r="J330" s="94"/>
      <c r="K330" s="94"/>
      <c r="L330" s="189"/>
      <c r="M330" s="94"/>
      <c r="N330" s="94"/>
      <c r="O330" s="94"/>
      <c r="P330" s="95"/>
      <c r="Q330" s="96"/>
      <c r="R330" s="93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143"/>
      <c r="AK330" s="92"/>
      <c r="AL330" s="93"/>
      <c r="AM330" s="94"/>
      <c r="AN330" s="94"/>
      <c r="AO330" s="143"/>
      <c r="AP330" s="96"/>
      <c r="AQ330" s="93"/>
      <c r="AR330" s="94"/>
      <c r="AS330" s="94"/>
      <c r="AT330" s="94"/>
      <c r="AU330" s="189"/>
      <c r="AV330" s="94"/>
      <c r="AW330" s="94"/>
      <c r="AX330" s="94"/>
      <c r="AY330" s="143"/>
      <c r="AZ330" s="97"/>
      <c r="BA330" s="94"/>
      <c r="BB330" s="94"/>
      <c r="BC330" s="94"/>
      <c r="BD330" s="94"/>
      <c r="BE330" s="94"/>
      <c r="BF330" s="94"/>
      <c r="BG330" s="94"/>
      <c r="BH330" s="94"/>
      <c r="BI330" s="94"/>
      <c r="BJ330" s="94"/>
      <c r="BK330" s="94"/>
      <c r="BL330" s="94"/>
      <c r="BM330" s="94"/>
      <c r="BN330" s="94"/>
      <c r="BO330" s="94"/>
      <c r="BP330" s="94"/>
      <c r="BQ330" s="94"/>
      <c r="BR330" s="94"/>
      <c r="BS330" s="146"/>
    </row>
    <row r="331" spans="1:71" s="4" customFormat="1" ht="14.25">
      <c r="A331" s="228"/>
      <c r="B331" s="102"/>
      <c r="C331" s="103"/>
      <c r="D331" s="100"/>
      <c r="E331" s="101"/>
      <c r="F331" s="144"/>
      <c r="G331" s="103"/>
      <c r="H331" s="100"/>
      <c r="I331" s="100"/>
      <c r="J331" s="100"/>
      <c r="K331" s="100"/>
      <c r="L331" s="190"/>
      <c r="M331" s="100"/>
      <c r="N331" s="100"/>
      <c r="O331" s="100"/>
      <c r="P331" s="101"/>
      <c r="Q331" s="102"/>
      <c r="R331" s="99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44"/>
      <c r="AK331" s="98"/>
      <c r="AL331" s="99"/>
      <c r="AM331" s="100"/>
      <c r="AN331" s="100"/>
      <c r="AO331" s="144"/>
      <c r="AP331" s="102"/>
      <c r="AQ331" s="99"/>
      <c r="AR331" s="100"/>
      <c r="AS331" s="100"/>
      <c r="AT331" s="100"/>
      <c r="AU331" s="190"/>
      <c r="AV331" s="100"/>
      <c r="AW331" s="100"/>
      <c r="AX331" s="100"/>
      <c r="AY331" s="144"/>
      <c r="AZ331" s="103"/>
      <c r="BA331" s="100"/>
      <c r="BB331" s="100"/>
      <c r="BC331" s="100"/>
      <c r="BD331" s="100"/>
      <c r="BE331" s="100"/>
      <c r="BF331" s="100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100"/>
      <c r="BS331" s="147"/>
    </row>
    <row r="332" spans="1:71" s="4" customFormat="1" ht="14.25">
      <c r="A332" s="229"/>
      <c r="B332" s="102"/>
      <c r="C332" s="103"/>
      <c r="D332" s="100"/>
      <c r="E332" s="101"/>
      <c r="F332" s="144"/>
      <c r="G332" s="103"/>
      <c r="H332" s="100"/>
      <c r="I332" s="100"/>
      <c r="J332" s="100"/>
      <c r="K332" s="100"/>
      <c r="L332" s="190"/>
      <c r="M332" s="100"/>
      <c r="N332" s="100"/>
      <c r="O332" s="100"/>
      <c r="P332" s="101"/>
      <c r="Q332" s="102"/>
      <c r="R332" s="99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44"/>
      <c r="AK332" s="98"/>
      <c r="AL332" s="99"/>
      <c r="AM332" s="100"/>
      <c r="AN332" s="100"/>
      <c r="AO332" s="144"/>
      <c r="AP332" s="102"/>
      <c r="AQ332" s="99"/>
      <c r="AR332" s="100"/>
      <c r="AS332" s="100"/>
      <c r="AT332" s="100"/>
      <c r="AU332" s="190"/>
      <c r="AV332" s="100"/>
      <c r="AW332" s="100"/>
      <c r="AX332" s="100"/>
      <c r="AY332" s="144"/>
      <c r="AZ332" s="103"/>
      <c r="BA332" s="100"/>
      <c r="BB332" s="100"/>
      <c r="BC332" s="100"/>
      <c r="BD332" s="100"/>
      <c r="BE332" s="100"/>
      <c r="BF332" s="100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100"/>
      <c r="BS332" s="147"/>
    </row>
    <row r="333" spans="1:71" s="5" customFormat="1" ht="14.25">
      <c r="A333" s="230"/>
      <c r="B333" s="263"/>
      <c r="C333" s="108"/>
      <c r="D333" s="105"/>
      <c r="E333" s="106"/>
      <c r="F333" s="141"/>
      <c r="G333" s="142"/>
      <c r="H333" s="105"/>
      <c r="I333" s="105"/>
      <c r="J333" s="105"/>
      <c r="K333" s="105"/>
      <c r="L333" s="191"/>
      <c r="M333" s="105"/>
      <c r="N333" s="105"/>
      <c r="O333" s="105"/>
      <c r="P333" s="106"/>
      <c r="Q333" s="107"/>
      <c r="R333" s="104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41"/>
      <c r="AK333" s="290"/>
      <c r="AL333" s="104"/>
      <c r="AM333" s="105"/>
      <c r="AN333" s="105"/>
      <c r="AO333" s="141"/>
      <c r="AP333" s="107"/>
      <c r="AQ333" s="104"/>
      <c r="AR333" s="105"/>
      <c r="AS333" s="105"/>
      <c r="AT333" s="105"/>
      <c r="AU333" s="191"/>
      <c r="AV333" s="105"/>
      <c r="AW333" s="105"/>
      <c r="AX333" s="105"/>
      <c r="AY333" s="141"/>
      <c r="AZ333" s="108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299"/>
    </row>
    <row r="334" spans="1:71" s="155" customFormat="1" ht="30" customHeight="1">
      <c r="A334" s="254"/>
      <c r="B334" s="264"/>
      <c r="C334" s="135"/>
      <c r="D334" s="138"/>
      <c r="E334" s="138"/>
      <c r="F334" s="139"/>
      <c r="G334" s="135"/>
      <c r="H334" s="138"/>
      <c r="I334" s="138"/>
      <c r="J334" s="138"/>
      <c r="K334" s="138"/>
      <c r="L334" s="192"/>
      <c r="M334" s="138"/>
      <c r="N334" s="138"/>
      <c r="O334" s="138"/>
      <c r="P334" s="139"/>
      <c r="Q334" s="135"/>
      <c r="R334" s="138"/>
      <c r="S334" s="138"/>
      <c r="T334" s="138"/>
      <c r="U334" s="138"/>
      <c r="V334" s="138"/>
      <c r="W334" s="138"/>
      <c r="X334" s="138"/>
      <c r="Y334" s="138"/>
      <c r="Z334" s="138"/>
      <c r="AA334" s="138"/>
      <c r="AB334" s="138"/>
      <c r="AC334" s="138"/>
      <c r="AD334" s="138"/>
      <c r="AE334" s="138"/>
      <c r="AF334" s="138"/>
      <c r="AG334" s="138"/>
      <c r="AH334" s="138"/>
      <c r="AI334" s="138"/>
      <c r="AJ334" s="139"/>
      <c r="AK334" s="133"/>
      <c r="AL334" s="283"/>
      <c r="AM334" s="138"/>
      <c r="AN334" s="138"/>
      <c r="AO334" s="139"/>
      <c r="AP334" s="135"/>
      <c r="AQ334" s="138"/>
      <c r="AR334" s="138"/>
      <c r="AS334" s="138"/>
      <c r="AT334" s="138"/>
      <c r="AU334" s="192"/>
      <c r="AV334" s="138"/>
      <c r="AW334" s="138"/>
      <c r="AX334" s="138"/>
      <c r="AY334" s="139"/>
      <c r="AZ334" s="135"/>
      <c r="BA334" s="138"/>
      <c r="BB334" s="138"/>
      <c r="BC334" s="138"/>
      <c r="BD334" s="138"/>
      <c r="BE334" s="138"/>
      <c r="BF334" s="138"/>
      <c r="BG334" s="138"/>
      <c r="BH334" s="138"/>
      <c r="BI334" s="138"/>
      <c r="BJ334" s="138"/>
      <c r="BK334" s="138"/>
      <c r="BL334" s="138"/>
      <c r="BM334" s="138"/>
      <c r="BN334" s="138"/>
      <c r="BO334" s="138"/>
      <c r="BP334" s="138"/>
      <c r="BQ334" s="138"/>
      <c r="BR334" s="138"/>
      <c r="BS334" s="300"/>
    </row>
    <row r="335" spans="1:71" s="159" customFormat="1" ht="15" customHeight="1">
      <c r="A335" s="255"/>
      <c r="B335" s="169"/>
      <c r="C335" s="156"/>
      <c r="D335" s="157"/>
      <c r="E335" s="158"/>
      <c r="F335" s="158"/>
      <c r="G335" s="156"/>
      <c r="H335" s="157"/>
      <c r="I335" s="157"/>
      <c r="J335" s="157"/>
      <c r="K335" s="167"/>
      <c r="L335" s="195"/>
      <c r="M335" s="167"/>
      <c r="N335" s="167"/>
      <c r="O335" s="167"/>
      <c r="P335" s="168"/>
      <c r="Q335" s="166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8"/>
      <c r="AK335" s="160"/>
      <c r="AL335" s="164"/>
      <c r="AM335" s="167"/>
      <c r="AN335" s="167"/>
      <c r="AO335" s="168"/>
      <c r="AP335" s="166"/>
      <c r="AQ335" s="167"/>
      <c r="AR335" s="167"/>
      <c r="AS335" s="167"/>
      <c r="AT335" s="167"/>
      <c r="AU335" s="195"/>
      <c r="AV335" s="167"/>
      <c r="AW335" s="167"/>
      <c r="AX335" s="167"/>
      <c r="AY335" s="168"/>
      <c r="AZ335" s="166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7"/>
      <c r="BQ335" s="167"/>
      <c r="BR335" s="167"/>
      <c r="BS335" s="165"/>
    </row>
    <row r="336" spans="1:71" ht="15">
      <c r="A336" s="256"/>
      <c r="B336" s="169"/>
      <c r="C336" s="169"/>
      <c r="D336" s="167"/>
      <c r="E336" s="167"/>
      <c r="F336" s="168"/>
      <c r="G336" s="166"/>
      <c r="H336" s="164"/>
      <c r="I336" s="164"/>
      <c r="J336" s="164"/>
      <c r="K336" s="164"/>
      <c r="L336" s="199"/>
      <c r="M336" s="164"/>
      <c r="N336" s="164"/>
      <c r="O336" s="164"/>
      <c r="P336" s="163"/>
      <c r="Q336" s="166"/>
      <c r="R336" s="164"/>
      <c r="S336" s="164"/>
      <c r="T336" s="164"/>
      <c r="U336" s="164"/>
      <c r="V336" s="164"/>
      <c r="W336" s="164"/>
      <c r="X336" s="164"/>
      <c r="Y336" s="164"/>
      <c r="Z336" s="164"/>
      <c r="AA336" s="164"/>
      <c r="AB336" s="164"/>
      <c r="AC336" s="164"/>
      <c r="AD336" s="164"/>
      <c r="AE336" s="164"/>
      <c r="AF336" s="164"/>
      <c r="AG336" s="164"/>
      <c r="AH336" s="164"/>
      <c r="AI336" s="164"/>
      <c r="AJ336" s="163"/>
      <c r="AK336" s="160"/>
      <c r="AL336" s="164"/>
      <c r="AM336" s="164"/>
      <c r="AN336" s="164"/>
      <c r="AO336" s="163"/>
      <c r="AP336" s="166"/>
      <c r="AQ336" s="164"/>
      <c r="AR336" s="164"/>
      <c r="AS336" s="164"/>
      <c r="AT336" s="164"/>
      <c r="AU336" s="199"/>
      <c r="AV336" s="164"/>
      <c r="AW336" s="164"/>
      <c r="AX336" s="164"/>
      <c r="AY336" s="163"/>
      <c r="AZ336" s="166"/>
      <c r="BA336" s="164"/>
      <c r="BB336" s="164"/>
      <c r="BC336" s="164"/>
      <c r="BD336" s="164"/>
      <c r="BE336" s="164"/>
      <c r="BF336" s="164"/>
      <c r="BG336" s="164"/>
      <c r="BH336" s="164"/>
      <c r="BI336" s="164"/>
      <c r="BJ336" s="164"/>
      <c r="BK336" s="164"/>
      <c r="BL336" s="164"/>
      <c r="BM336" s="164"/>
      <c r="BN336" s="164"/>
      <c r="BO336" s="164"/>
      <c r="BP336" s="164"/>
      <c r="BQ336" s="164"/>
      <c r="BR336" s="164"/>
      <c r="BS336" s="162"/>
    </row>
    <row r="337" spans="1:72" s="17" customFormat="1" ht="14.25" customHeight="1" thickBot="1">
      <c r="A337" s="231"/>
      <c r="B337" s="77"/>
      <c r="C337" s="266"/>
      <c r="E337" s="67"/>
      <c r="F337" s="67"/>
      <c r="G337" s="266"/>
      <c r="L337" s="200"/>
      <c r="P337" s="67"/>
      <c r="Q337" s="148"/>
      <c r="R337" s="149"/>
      <c r="S337" s="149"/>
      <c r="T337" s="149"/>
      <c r="U337" s="149"/>
      <c r="V337" s="149"/>
      <c r="W337" s="149"/>
      <c r="X337" s="149"/>
      <c r="Y337" s="149"/>
      <c r="Z337" s="149"/>
      <c r="AA337" s="149"/>
      <c r="AB337" s="149"/>
      <c r="AC337" s="149"/>
      <c r="AD337" s="149"/>
      <c r="AE337" s="149"/>
      <c r="AF337" s="149"/>
      <c r="AG337" s="149"/>
      <c r="AH337" s="149"/>
      <c r="AI337" s="149"/>
      <c r="AJ337" s="150"/>
      <c r="AK337" s="151"/>
      <c r="AL337" s="284"/>
      <c r="AM337" s="153"/>
      <c r="AN337" s="153"/>
      <c r="AO337" s="154"/>
      <c r="AP337" s="152"/>
      <c r="AQ337" s="153"/>
      <c r="AR337" s="153"/>
      <c r="AS337" s="153"/>
      <c r="AT337" s="153"/>
      <c r="AU337" s="211"/>
      <c r="AV337" s="153"/>
      <c r="AW337" s="153"/>
      <c r="AX337" s="153"/>
      <c r="AY337" s="154"/>
      <c r="AZ337" s="152"/>
      <c r="BA337" s="153"/>
      <c r="BB337" s="153"/>
      <c r="BC337" s="153"/>
      <c r="BD337" s="153"/>
      <c r="BE337" s="153"/>
      <c r="BF337" s="153"/>
      <c r="BG337" s="153"/>
      <c r="BH337" s="153"/>
      <c r="BI337" s="153"/>
      <c r="BJ337" s="153"/>
      <c r="BK337" s="153"/>
      <c r="BL337" s="153"/>
      <c r="BM337" s="153"/>
      <c r="BN337" s="153"/>
      <c r="BO337" s="153"/>
      <c r="BP337" s="153"/>
      <c r="BQ337" s="153"/>
      <c r="BR337" s="153"/>
      <c r="BS337" s="301"/>
      <c r="BT337" s="16"/>
    </row>
    <row r="338" spans="1:72" s="2" customFormat="1" ht="89.25" customHeight="1" thickBot="1">
      <c r="A338" s="221"/>
      <c r="B338" s="259"/>
      <c r="C338" s="259"/>
      <c r="D338" s="131"/>
      <c r="E338" s="131"/>
      <c r="F338" s="131"/>
      <c r="G338" s="259"/>
      <c r="H338" s="131"/>
      <c r="I338" s="1"/>
      <c r="J338" s="1"/>
      <c r="K338" s="1"/>
      <c r="L338" s="186"/>
      <c r="M338" s="1"/>
      <c r="N338" s="1"/>
      <c r="O338" s="1"/>
      <c r="P338" s="1"/>
      <c r="Q338" s="260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289"/>
      <c r="AL338" s="1"/>
      <c r="AM338" s="1"/>
      <c r="AN338" s="1"/>
      <c r="AO338" s="1"/>
      <c r="AP338" s="260"/>
      <c r="AQ338" s="1"/>
      <c r="AR338" s="1"/>
      <c r="AS338" s="1"/>
      <c r="AT338" s="1"/>
      <c r="AU338" s="186"/>
      <c r="AX338" s="1"/>
      <c r="AY338" s="1"/>
      <c r="AZ338" s="260"/>
      <c r="BA338" s="1"/>
      <c r="BB338" s="1"/>
      <c r="BC338" s="1"/>
      <c r="BD338" s="1"/>
      <c r="BG338" s="1"/>
      <c r="BH338" s="1"/>
      <c r="BI338" s="1"/>
      <c r="BJ338" s="1"/>
      <c r="BK338" s="1"/>
      <c r="BL338" s="1"/>
      <c r="BM338" s="1"/>
      <c r="BP338" s="1"/>
      <c r="BQ338" s="1"/>
      <c r="BR338" s="1"/>
      <c r="BS338" s="298"/>
      <c r="BT338" s="1"/>
    </row>
    <row r="339" spans="1:71" s="27" customFormat="1" ht="24.75" customHeight="1" thickBot="1">
      <c r="A339" s="224"/>
      <c r="B339" s="129"/>
      <c r="C339" s="129"/>
      <c r="D339" s="127"/>
      <c r="E339" s="127"/>
      <c r="F339" s="127"/>
      <c r="G339" s="129"/>
      <c r="H339" s="127"/>
      <c r="I339" s="127"/>
      <c r="J339" s="127"/>
      <c r="K339" s="127"/>
      <c r="L339" s="187"/>
      <c r="M339" s="127"/>
      <c r="N339" s="127"/>
      <c r="O339" s="127"/>
      <c r="P339" s="127"/>
      <c r="Q339" s="129"/>
      <c r="R339" s="126"/>
      <c r="S339" s="127"/>
      <c r="T339" s="127"/>
      <c r="U339" s="127"/>
      <c r="V339" s="127"/>
      <c r="W339" s="127"/>
      <c r="X339" s="127"/>
      <c r="Y339" s="127"/>
      <c r="Z339" s="127"/>
      <c r="AA339" s="127"/>
      <c r="AB339" s="127"/>
      <c r="AC339" s="127"/>
      <c r="AD339" s="127"/>
      <c r="AE339" s="127"/>
      <c r="AF339" s="127"/>
      <c r="AG339" s="127"/>
      <c r="AH339" s="127"/>
      <c r="AI339" s="127"/>
      <c r="AJ339" s="127"/>
      <c r="AK339" s="125"/>
      <c r="AL339" s="282"/>
      <c r="AM339" s="127"/>
      <c r="AN339" s="127"/>
      <c r="AO339" s="127"/>
      <c r="AP339" s="130"/>
      <c r="AQ339" s="127"/>
      <c r="AR339" s="127"/>
      <c r="AS339" s="127"/>
      <c r="AT339" s="127"/>
      <c r="AU339" s="187"/>
      <c r="AV339" s="127"/>
      <c r="AW339" s="127"/>
      <c r="AX339" s="127"/>
      <c r="AY339" s="127"/>
      <c r="AZ339" s="129"/>
      <c r="BA339" s="127"/>
      <c r="BB339" s="127"/>
      <c r="BC339" s="127"/>
      <c r="BD339" s="127"/>
      <c r="BE339" s="127"/>
      <c r="BF339" s="127"/>
      <c r="BG339" s="127"/>
      <c r="BH339" s="127"/>
      <c r="BI339" s="127"/>
      <c r="BJ339" s="127"/>
      <c r="BK339" s="127"/>
      <c r="BL339" s="127"/>
      <c r="BM339" s="127"/>
      <c r="BN339" s="127"/>
      <c r="BO339" s="127"/>
      <c r="BP339" s="127"/>
      <c r="BQ339" s="127"/>
      <c r="BR339" s="127"/>
      <c r="BS339" s="128"/>
    </row>
    <row r="340" spans="1:71" s="31" customFormat="1" ht="12.75" customHeight="1">
      <c r="A340" s="220"/>
      <c r="B340" s="111"/>
      <c r="C340" s="114"/>
      <c r="D340" s="110"/>
      <c r="E340" s="110"/>
      <c r="F340" s="110"/>
      <c r="G340" s="114"/>
      <c r="H340" s="110"/>
      <c r="I340" s="110"/>
      <c r="J340" s="110"/>
      <c r="K340" s="110"/>
      <c r="L340" s="110"/>
      <c r="M340" s="110"/>
      <c r="N340" s="110"/>
      <c r="O340" s="110"/>
      <c r="P340" s="110"/>
      <c r="Q340" s="111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0"/>
      <c r="AE340" s="110"/>
      <c r="AF340" s="110"/>
      <c r="AG340" s="112"/>
      <c r="AH340" s="112"/>
      <c r="AI340" s="112"/>
      <c r="AJ340" s="112"/>
      <c r="AK340" s="113"/>
      <c r="AL340" s="110"/>
      <c r="AM340" s="110"/>
      <c r="AN340" s="110"/>
      <c r="AO340" s="110"/>
      <c r="AP340" s="114"/>
      <c r="AQ340" s="110"/>
      <c r="AR340" s="110"/>
      <c r="AS340" s="110"/>
      <c r="AT340" s="110"/>
      <c r="AU340" s="110"/>
      <c r="AV340" s="110"/>
      <c r="AW340" s="110"/>
      <c r="AX340" s="110"/>
      <c r="AY340" s="110"/>
      <c r="AZ340" s="111"/>
      <c r="BA340" s="115"/>
      <c r="BB340" s="115"/>
      <c r="BC340" s="115"/>
      <c r="BD340" s="115"/>
      <c r="BE340" s="115"/>
      <c r="BF340" s="112"/>
      <c r="BG340" s="115"/>
      <c r="BH340" s="115"/>
      <c r="BI340" s="115"/>
      <c r="BJ340" s="112"/>
      <c r="BK340" s="115"/>
      <c r="BL340" s="115"/>
      <c r="BM340" s="112"/>
      <c r="BN340" s="112"/>
      <c r="BO340" s="112"/>
      <c r="BP340" s="115"/>
      <c r="BQ340" s="115"/>
      <c r="BR340" s="115"/>
      <c r="BS340" s="294"/>
    </row>
    <row r="341" spans="1:71" s="31" customFormat="1" ht="12.75" customHeight="1">
      <c r="A341" s="220"/>
      <c r="B341" s="111"/>
      <c r="C341" s="111"/>
      <c r="D341" s="112"/>
      <c r="E341" s="112"/>
      <c r="F341" s="112"/>
      <c r="G341" s="111"/>
      <c r="H341" s="117"/>
      <c r="I341" s="112"/>
      <c r="J341" s="112"/>
      <c r="K341" s="112"/>
      <c r="L341" s="110"/>
      <c r="M341" s="112"/>
      <c r="N341" s="112"/>
      <c r="O341" s="112"/>
      <c r="P341" s="112"/>
      <c r="Q341" s="111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0"/>
      <c r="AE341" s="110"/>
      <c r="AF341" s="110"/>
      <c r="AG341" s="112"/>
      <c r="AH341" s="112"/>
      <c r="AI341" s="112"/>
      <c r="AJ341" s="112"/>
      <c r="AK341" s="109"/>
      <c r="AL341" s="110"/>
      <c r="AM341" s="110"/>
      <c r="AN341" s="110"/>
      <c r="AO341" s="110"/>
      <c r="AP341" s="118"/>
      <c r="AQ341" s="115"/>
      <c r="AR341" s="115"/>
      <c r="AS341" s="115"/>
      <c r="AT341" s="115"/>
      <c r="AU341" s="115"/>
      <c r="AV341" s="112"/>
      <c r="AW341" s="112"/>
      <c r="AX341" s="115"/>
      <c r="AY341" s="112"/>
      <c r="AZ341" s="111"/>
      <c r="BA341" s="112"/>
      <c r="BB341" s="112"/>
      <c r="BC341" s="112"/>
      <c r="BD341" s="112"/>
      <c r="BE341" s="112"/>
      <c r="BF341" s="112"/>
      <c r="BG341" s="112"/>
      <c r="BH341" s="112"/>
      <c r="BI341" s="112"/>
      <c r="BJ341" s="112"/>
      <c r="BK341" s="112"/>
      <c r="BL341" s="112"/>
      <c r="BM341" s="110"/>
      <c r="BN341" s="110"/>
      <c r="BO341" s="110"/>
      <c r="BP341" s="112"/>
      <c r="BQ341" s="112"/>
      <c r="BR341" s="112"/>
      <c r="BS341" s="116"/>
    </row>
    <row r="342" spans="1:71" s="31" customFormat="1" ht="12.75" customHeight="1">
      <c r="A342" s="220"/>
      <c r="B342" s="111"/>
      <c r="C342" s="111"/>
      <c r="D342" s="112"/>
      <c r="E342" s="112"/>
      <c r="F342" s="112"/>
      <c r="G342" s="111"/>
      <c r="H342" s="117"/>
      <c r="I342" s="112"/>
      <c r="J342" s="112"/>
      <c r="K342" s="112"/>
      <c r="L342" s="110"/>
      <c r="M342" s="112"/>
      <c r="N342" s="112"/>
      <c r="O342" s="112"/>
      <c r="P342" s="112"/>
      <c r="Q342" s="111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2"/>
      <c r="AD342" s="110"/>
      <c r="AE342" s="110"/>
      <c r="AF342" s="110"/>
      <c r="AG342" s="112"/>
      <c r="AH342" s="112"/>
      <c r="AI342" s="112"/>
      <c r="AJ342" s="112"/>
      <c r="AK342" s="109"/>
      <c r="AL342" s="115"/>
      <c r="AM342" s="115"/>
      <c r="AN342" s="112"/>
      <c r="AO342" s="115"/>
      <c r="AP342" s="111"/>
      <c r="AQ342" s="112"/>
      <c r="AR342" s="112"/>
      <c r="AS342" s="112"/>
      <c r="AT342" s="112"/>
      <c r="AU342" s="110"/>
      <c r="AV342" s="112"/>
      <c r="AW342" s="112"/>
      <c r="AX342" s="112"/>
      <c r="AY342" s="112"/>
      <c r="AZ342" s="111"/>
      <c r="BA342" s="112"/>
      <c r="BB342" s="112"/>
      <c r="BC342" s="112"/>
      <c r="BD342" s="112"/>
      <c r="BE342" s="112"/>
      <c r="BF342" s="112"/>
      <c r="BG342" s="112"/>
      <c r="BH342" s="112"/>
      <c r="BI342" s="112"/>
      <c r="BJ342" s="112"/>
      <c r="BK342" s="112"/>
      <c r="BL342" s="112"/>
      <c r="BM342" s="110"/>
      <c r="BN342" s="110"/>
      <c r="BO342" s="110"/>
      <c r="BP342" s="112"/>
      <c r="BQ342" s="112"/>
      <c r="BR342" s="112"/>
      <c r="BS342" s="116"/>
    </row>
    <row r="343" spans="1:71" s="42" customFormat="1" ht="12.75" customHeight="1" thickBot="1">
      <c r="A343" s="225"/>
      <c r="B343" s="123"/>
      <c r="C343" s="123"/>
      <c r="D343" s="119"/>
      <c r="E343" s="119"/>
      <c r="F343" s="119"/>
      <c r="G343" s="123"/>
      <c r="H343" s="121"/>
      <c r="I343" s="119"/>
      <c r="J343" s="119"/>
      <c r="K343" s="119"/>
      <c r="L343" s="122"/>
      <c r="M343" s="119"/>
      <c r="N343" s="119"/>
      <c r="O343" s="119"/>
      <c r="P343" s="119"/>
      <c r="Q343" s="123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22"/>
      <c r="AE343" s="122"/>
      <c r="AF343" s="122"/>
      <c r="AG343" s="119"/>
      <c r="AH343" s="119"/>
      <c r="AI343" s="119"/>
      <c r="AJ343" s="119"/>
      <c r="AK343" s="124"/>
      <c r="AL343" s="119"/>
      <c r="AM343" s="119"/>
      <c r="AN343" s="119"/>
      <c r="AO343" s="119"/>
      <c r="AP343" s="123"/>
      <c r="AQ343" s="119"/>
      <c r="AR343" s="119"/>
      <c r="AS343" s="119"/>
      <c r="AT343" s="119"/>
      <c r="AU343" s="122"/>
      <c r="AV343" s="119"/>
      <c r="AW343" s="119"/>
      <c r="AX343" s="119"/>
      <c r="AY343" s="119"/>
      <c r="AZ343" s="123"/>
      <c r="BA343" s="119"/>
      <c r="BB343" s="119"/>
      <c r="BC343" s="119"/>
      <c r="BD343" s="119"/>
      <c r="BE343" s="119"/>
      <c r="BF343" s="119"/>
      <c r="BG343" s="119"/>
      <c r="BH343" s="119"/>
      <c r="BI343" s="119"/>
      <c r="BJ343" s="119"/>
      <c r="BK343" s="119"/>
      <c r="BL343" s="119"/>
      <c r="BM343" s="122"/>
      <c r="BN343" s="122"/>
      <c r="BO343" s="122"/>
      <c r="BP343" s="119"/>
      <c r="BQ343" s="119"/>
      <c r="BR343" s="119"/>
      <c r="BS343" s="120"/>
    </row>
    <row r="344" spans="1:71" s="3" customFormat="1" ht="14.25">
      <c r="A344" s="226"/>
      <c r="B344" s="90"/>
      <c r="C344" s="91"/>
      <c r="D344" s="88"/>
      <c r="E344" s="89"/>
      <c r="F344" s="140"/>
      <c r="G344" s="91"/>
      <c r="H344" s="88"/>
      <c r="I344" s="88"/>
      <c r="J344" s="88"/>
      <c r="K344" s="88"/>
      <c r="L344" s="188"/>
      <c r="M344" s="88"/>
      <c r="N344" s="88"/>
      <c r="O344" s="88"/>
      <c r="P344" s="89"/>
      <c r="Q344" s="90"/>
      <c r="R344" s="87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140"/>
      <c r="AK344" s="86"/>
      <c r="AL344" s="87"/>
      <c r="AM344" s="88"/>
      <c r="AN344" s="88"/>
      <c r="AO344" s="140"/>
      <c r="AP344" s="90"/>
      <c r="AQ344" s="87"/>
      <c r="AR344" s="88"/>
      <c r="AS344" s="88"/>
      <c r="AT344" s="88"/>
      <c r="AU344" s="188"/>
      <c r="AV344" s="88"/>
      <c r="AW344" s="88"/>
      <c r="AX344" s="88"/>
      <c r="AY344" s="140"/>
      <c r="AZ344" s="91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145"/>
    </row>
    <row r="345" spans="1:71" s="4" customFormat="1" ht="14.25">
      <c r="A345" s="227"/>
      <c r="B345" s="96"/>
      <c r="C345" s="97"/>
      <c r="D345" s="94"/>
      <c r="E345" s="95"/>
      <c r="F345" s="143"/>
      <c r="G345" s="97"/>
      <c r="H345" s="94"/>
      <c r="I345" s="94"/>
      <c r="J345" s="94"/>
      <c r="K345" s="94"/>
      <c r="L345" s="189"/>
      <c r="M345" s="94"/>
      <c r="N345" s="94"/>
      <c r="O345" s="94"/>
      <c r="P345" s="95"/>
      <c r="Q345" s="96"/>
      <c r="R345" s="93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AI345" s="94"/>
      <c r="AJ345" s="143"/>
      <c r="AK345" s="92"/>
      <c r="AL345" s="93"/>
      <c r="AM345" s="94"/>
      <c r="AN345" s="94"/>
      <c r="AO345" s="143"/>
      <c r="AP345" s="96"/>
      <c r="AQ345" s="93"/>
      <c r="AR345" s="94"/>
      <c r="AS345" s="94"/>
      <c r="AT345" s="94"/>
      <c r="AU345" s="189"/>
      <c r="AV345" s="94"/>
      <c r="AW345" s="94"/>
      <c r="AX345" s="94"/>
      <c r="AY345" s="143"/>
      <c r="AZ345" s="97"/>
      <c r="BA345" s="94"/>
      <c r="BB345" s="94"/>
      <c r="BC345" s="94"/>
      <c r="BD345" s="94"/>
      <c r="BE345" s="94"/>
      <c r="BF345" s="94"/>
      <c r="BG345" s="94"/>
      <c r="BH345" s="94"/>
      <c r="BI345" s="94"/>
      <c r="BJ345" s="94"/>
      <c r="BK345" s="94"/>
      <c r="BL345" s="94"/>
      <c r="BM345" s="94"/>
      <c r="BN345" s="94"/>
      <c r="BO345" s="94"/>
      <c r="BP345" s="94"/>
      <c r="BQ345" s="94"/>
      <c r="BR345" s="94"/>
      <c r="BS345" s="146"/>
    </row>
    <row r="346" spans="1:71" s="4" customFormat="1" ht="14.25">
      <c r="A346" s="227"/>
      <c r="B346" s="96"/>
      <c r="C346" s="97"/>
      <c r="D346" s="94"/>
      <c r="E346" s="95"/>
      <c r="F346" s="143"/>
      <c r="G346" s="97"/>
      <c r="H346" s="94"/>
      <c r="I346" s="94"/>
      <c r="J346" s="94"/>
      <c r="K346" s="94"/>
      <c r="L346" s="189"/>
      <c r="M346" s="94"/>
      <c r="N346" s="94"/>
      <c r="O346" s="94"/>
      <c r="P346" s="95"/>
      <c r="Q346" s="96"/>
      <c r="R346" s="93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  <c r="AI346" s="94"/>
      <c r="AJ346" s="143"/>
      <c r="AK346" s="92"/>
      <c r="AL346" s="93"/>
      <c r="AM346" s="94"/>
      <c r="AN346" s="94"/>
      <c r="AO346" s="143"/>
      <c r="AP346" s="96"/>
      <c r="AQ346" s="93"/>
      <c r="AR346" s="94"/>
      <c r="AS346" s="94"/>
      <c r="AT346" s="94"/>
      <c r="AU346" s="189"/>
      <c r="AV346" s="94"/>
      <c r="AW346" s="94"/>
      <c r="AX346" s="94"/>
      <c r="AY346" s="143"/>
      <c r="AZ346" s="97"/>
      <c r="BA346" s="94"/>
      <c r="BB346" s="94"/>
      <c r="BC346" s="94"/>
      <c r="BD346" s="94"/>
      <c r="BE346" s="94"/>
      <c r="BF346" s="94"/>
      <c r="BG346" s="94"/>
      <c r="BH346" s="94"/>
      <c r="BI346" s="94"/>
      <c r="BJ346" s="94"/>
      <c r="BK346" s="94"/>
      <c r="BL346" s="94"/>
      <c r="BM346" s="94"/>
      <c r="BN346" s="94"/>
      <c r="BO346" s="94"/>
      <c r="BP346" s="94"/>
      <c r="BQ346" s="94"/>
      <c r="BR346" s="94"/>
      <c r="BS346" s="146"/>
    </row>
    <row r="347" spans="1:71" s="4" customFormat="1" ht="14.25">
      <c r="A347" s="227"/>
      <c r="B347" s="96"/>
      <c r="C347" s="97"/>
      <c r="D347" s="94"/>
      <c r="E347" s="95"/>
      <c r="F347" s="143"/>
      <c r="G347" s="97"/>
      <c r="H347" s="94"/>
      <c r="I347" s="94"/>
      <c r="J347" s="94"/>
      <c r="K347" s="94"/>
      <c r="L347" s="189"/>
      <c r="M347" s="94"/>
      <c r="N347" s="94"/>
      <c r="O347" s="94"/>
      <c r="P347" s="95"/>
      <c r="Q347" s="96"/>
      <c r="R347" s="93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  <c r="AE347" s="94"/>
      <c r="AF347" s="94"/>
      <c r="AG347" s="94"/>
      <c r="AH347" s="94"/>
      <c r="AI347" s="94"/>
      <c r="AJ347" s="143"/>
      <c r="AK347" s="92"/>
      <c r="AL347" s="93"/>
      <c r="AM347" s="94"/>
      <c r="AN347" s="94"/>
      <c r="AO347" s="143"/>
      <c r="AP347" s="96"/>
      <c r="AQ347" s="93"/>
      <c r="AR347" s="94"/>
      <c r="AS347" s="94"/>
      <c r="AT347" s="94"/>
      <c r="AU347" s="189"/>
      <c r="AV347" s="94"/>
      <c r="AW347" s="94"/>
      <c r="AX347" s="94"/>
      <c r="AY347" s="143"/>
      <c r="AZ347" s="97"/>
      <c r="BA347" s="94"/>
      <c r="BB347" s="94"/>
      <c r="BC347" s="94"/>
      <c r="BD347" s="94"/>
      <c r="BE347" s="94"/>
      <c r="BF347" s="94"/>
      <c r="BG347" s="94"/>
      <c r="BH347" s="94"/>
      <c r="BI347" s="94"/>
      <c r="BJ347" s="94"/>
      <c r="BK347" s="94"/>
      <c r="BL347" s="94"/>
      <c r="BM347" s="94"/>
      <c r="BN347" s="94"/>
      <c r="BO347" s="94"/>
      <c r="BP347" s="94"/>
      <c r="BQ347" s="94"/>
      <c r="BR347" s="94"/>
      <c r="BS347" s="146"/>
    </row>
    <row r="348" spans="1:71" s="4" customFormat="1" ht="14.25">
      <c r="A348" s="227"/>
      <c r="B348" s="96"/>
      <c r="C348" s="97"/>
      <c r="D348" s="94"/>
      <c r="E348" s="95"/>
      <c r="F348" s="143"/>
      <c r="G348" s="97"/>
      <c r="H348" s="94"/>
      <c r="I348" s="94"/>
      <c r="J348" s="94"/>
      <c r="K348" s="94"/>
      <c r="L348" s="189"/>
      <c r="M348" s="94"/>
      <c r="N348" s="94"/>
      <c r="O348" s="94"/>
      <c r="P348" s="95"/>
      <c r="Q348" s="96"/>
      <c r="R348" s="93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  <c r="AJ348" s="143"/>
      <c r="AK348" s="92"/>
      <c r="AL348" s="93"/>
      <c r="AM348" s="94"/>
      <c r="AN348" s="94"/>
      <c r="AO348" s="143"/>
      <c r="AP348" s="96"/>
      <c r="AQ348" s="93"/>
      <c r="AR348" s="94"/>
      <c r="AS348" s="94"/>
      <c r="AT348" s="94"/>
      <c r="AU348" s="189"/>
      <c r="AV348" s="94"/>
      <c r="AW348" s="94"/>
      <c r="AX348" s="94"/>
      <c r="AY348" s="143"/>
      <c r="AZ348" s="97"/>
      <c r="BA348" s="94"/>
      <c r="BB348" s="94"/>
      <c r="BC348" s="94"/>
      <c r="BD348" s="94"/>
      <c r="BE348" s="94"/>
      <c r="BF348" s="94"/>
      <c r="BG348" s="94"/>
      <c r="BH348" s="94"/>
      <c r="BI348" s="94"/>
      <c r="BJ348" s="94"/>
      <c r="BK348" s="94"/>
      <c r="BL348" s="94"/>
      <c r="BM348" s="94"/>
      <c r="BN348" s="94"/>
      <c r="BO348" s="94"/>
      <c r="BP348" s="94"/>
      <c r="BQ348" s="94"/>
      <c r="BR348" s="94"/>
      <c r="BS348" s="146"/>
    </row>
    <row r="349" spans="1:71" s="4" customFormat="1" ht="14.25">
      <c r="A349" s="227"/>
      <c r="B349" s="96"/>
      <c r="C349" s="97"/>
      <c r="D349" s="94"/>
      <c r="E349" s="95"/>
      <c r="F349" s="143"/>
      <c r="G349" s="97"/>
      <c r="H349" s="94"/>
      <c r="I349" s="94"/>
      <c r="J349" s="94"/>
      <c r="K349" s="94"/>
      <c r="L349" s="189"/>
      <c r="M349" s="94"/>
      <c r="N349" s="94"/>
      <c r="O349" s="94"/>
      <c r="P349" s="95"/>
      <c r="Q349" s="96"/>
      <c r="R349" s="93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  <c r="AF349" s="94"/>
      <c r="AG349" s="94"/>
      <c r="AH349" s="94"/>
      <c r="AI349" s="94"/>
      <c r="AJ349" s="143"/>
      <c r="AK349" s="92"/>
      <c r="AL349" s="93"/>
      <c r="AM349" s="94"/>
      <c r="AN349" s="94"/>
      <c r="AO349" s="143"/>
      <c r="AP349" s="96"/>
      <c r="AQ349" s="93"/>
      <c r="AR349" s="94"/>
      <c r="AS349" s="94"/>
      <c r="AT349" s="94"/>
      <c r="AU349" s="189"/>
      <c r="AV349" s="94"/>
      <c r="AW349" s="94"/>
      <c r="AX349" s="94"/>
      <c r="AY349" s="143"/>
      <c r="AZ349" s="97"/>
      <c r="BA349" s="94"/>
      <c r="BB349" s="94"/>
      <c r="BC349" s="94"/>
      <c r="BD349" s="94"/>
      <c r="BE349" s="94"/>
      <c r="BF349" s="94"/>
      <c r="BG349" s="94"/>
      <c r="BH349" s="94"/>
      <c r="BI349" s="94"/>
      <c r="BJ349" s="94"/>
      <c r="BK349" s="94"/>
      <c r="BL349" s="94"/>
      <c r="BM349" s="94"/>
      <c r="BN349" s="94"/>
      <c r="BO349" s="94"/>
      <c r="BP349" s="94"/>
      <c r="BQ349" s="94"/>
      <c r="BR349" s="94"/>
      <c r="BS349" s="146"/>
    </row>
    <row r="350" spans="1:71" s="4" customFormat="1" ht="14.25">
      <c r="A350" s="227"/>
      <c r="B350" s="96"/>
      <c r="C350" s="97"/>
      <c r="D350" s="94"/>
      <c r="E350" s="95"/>
      <c r="F350" s="143"/>
      <c r="G350" s="97"/>
      <c r="H350" s="94"/>
      <c r="I350" s="94"/>
      <c r="J350" s="94"/>
      <c r="K350" s="94"/>
      <c r="L350" s="189"/>
      <c r="M350" s="94"/>
      <c r="N350" s="94"/>
      <c r="O350" s="94"/>
      <c r="P350" s="95"/>
      <c r="Q350" s="96"/>
      <c r="R350" s="93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  <c r="AI350" s="94"/>
      <c r="AJ350" s="143"/>
      <c r="AK350" s="92"/>
      <c r="AL350" s="93"/>
      <c r="AM350" s="94"/>
      <c r="AN350" s="94"/>
      <c r="AO350" s="143"/>
      <c r="AP350" s="96"/>
      <c r="AQ350" s="93"/>
      <c r="AR350" s="94"/>
      <c r="AS350" s="94"/>
      <c r="AT350" s="94"/>
      <c r="AU350" s="189"/>
      <c r="AV350" s="94"/>
      <c r="AW350" s="94"/>
      <c r="AX350" s="94"/>
      <c r="AY350" s="143"/>
      <c r="AZ350" s="97"/>
      <c r="BA350" s="94"/>
      <c r="BB350" s="94"/>
      <c r="BC350" s="94"/>
      <c r="BD350" s="94"/>
      <c r="BE350" s="94"/>
      <c r="BF350" s="94"/>
      <c r="BG350" s="94"/>
      <c r="BH350" s="94"/>
      <c r="BI350" s="94"/>
      <c r="BJ350" s="94"/>
      <c r="BK350" s="94"/>
      <c r="BL350" s="94"/>
      <c r="BM350" s="94"/>
      <c r="BN350" s="94"/>
      <c r="BO350" s="94"/>
      <c r="BP350" s="94"/>
      <c r="BQ350" s="94"/>
      <c r="BR350" s="94"/>
      <c r="BS350" s="146"/>
    </row>
    <row r="351" spans="1:71" s="4" customFormat="1" ht="14.25">
      <c r="A351" s="228"/>
      <c r="B351" s="102"/>
      <c r="C351" s="103"/>
      <c r="D351" s="100"/>
      <c r="E351" s="101"/>
      <c r="F351" s="144"/>
      <c r="G351" s="103"/>
      <c r="H351" s="100"/>
      <c r="I351" s="100"/>
      <c r="J351" s="100"/>
      <c r="K351" s="100"/>
      <c r="L351" s="190"/>
      <c r="M351" s="100"/>
      <c r="N351" s="100"/>
      <c r="O351" s="100"/>
      <c r="P351" s="101"/>
      <c r="Q351" s="102"/>
      <c r="R351" s="99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44"/>
      <c r="AK351" s="98"/>
      <c r="AL351" s="99"/>
      <c r="AM351" s="100"/>
      <c r="AN351" s="100"/>
      <c r="AO351" s="144"/>
      <c r="AP351" s="102"/>
      <c r="AQ351" s="99"/>
      <c r="AR351" s="100"/>
      <c r="AS351" s="100"/>
      <c r="AT351" s="100"/>
      <c r="AU351" s="190"/>
      <c r="AV351" s="100"/>
      <c r="AW351" s="100"/>
      <c r="AX351" s="100"/>
      <c r="AY351" s="144"/>
      <c r="AZ351" s="103"/>
      <c r="BA351" s="100"/>
      <c r="BB351" s="100"/>
      <c r="BC351" s="100"/>
      <c r="BD351" s="100"/>
      <c r="BE351" s="100"/>
      <c r="BF351" s="100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100"/>
      <c r="BS351" s="147"/>
    </row>
    <row r="352" spans="1:71" s="4" customFormat="1" ht="14.25">
      <c r="A352" s="229"/>
      <c r="B352" s="102"/>
      <c r="C352" s="103"/>
      <c r="D352" s="100"/>
      <c r="E352" s="101"/>
      <c r="F352" s="144"/>
      <c r="G352" s="103"/>
      <c r="H352" s="100"/>
      <c r="I352" s="100"/>
      <c r="J352" s="100"/>
      <c r="K352" s="100"/>
      <c r="L352" s="190"/>
      <c r="M352" s="100"/>
      <c r="N352" s="100"/>
      <c r="O352" s="100"/>
      <c r="P352" s="101"/>
      <c r="Q352" s="102"/>
      <c r="R352" s="99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44"/>
      <c r="AK352" s="98"/>
      <c r="AL352" s="99"/>
      <c r="AM352" s="100"/>
      <c r="AN352" s="100"/>
      <c r="AO352" s="144"/>
      <c r="AP352" s="102"/>
      <c r="AQ352" s="99"/>
      <c r="AR352" s="100"/>
      <c r="AS352" s="100"/>
      <c r="AT352" s="100"/>
      <c r="AU352" s="190"/>
      <c r="AV352" s="100"/>
      <c r="AW352" s="100"/>
      <c r="AX352" s="100"/>
      <c r="AY352" s="144"/>
      <c r="AZ352" s="103"/>
      <c r="BA352" s="100"/>
      <c r="BB352" s="100"/>
      <c r="BC352" s="100"/>
      <c r="BD352" s="100"/>
      <c r="BE352" s="100"/>
      <c r="BF352" s="100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100"/>
      <c r="BS352" s="147"/>
    </row>
    <row r="353" spans="1:71" s="5" customFormat="1" ht="14.25">
      <c r="A353" s="230"/>
      <c r="B353" s="263"/>
      <c r="C353" s="108"/>
      <c r="D353" s="105"/>
      <c r="E353" s="106"/>
      <c r="F353" s="141"/>
      <c r="G353" s="142"/>
      <c r="H353" s="105"/>
      <c r="I353" s="105"/>
      <c r="J353" s="105"/>
      <c r="K353" s="105"/>
      <c r="L353" s="191"/>
      <c r="M353" s="105"/>
      <c r="N353" s="105"/>
      <c r="O353" s="105"/>
      <c r="P353" s="106"/>
      <c r="Q353" s="107"/>
      <c r="R353" s="104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41"/>
      <c r="AK353" s="290"/>
      <c r="AL353" s="104"/>
      <c r="AM353" s="105"/>
      <c r="AN353" s="105"/>
      <c r="AO353" s="141"/>
      <c r="AP353" s="107"/>
      <c r="AQ353" s="104"/>
      <c r="AR353" s="105"/>
      <c r="AS353" s="105"/>
      <c r="AT353" s="105"/>
      <c r="AU353" s="191"/>
      <c r="AV353" s="105"/>
      <c r="AW353" s="105"/>
      <c r="AX353" s="105"/>
      <c r="AY353" s="141"/>
      <c r="AZ353" s="108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299"/>
    </row>
    <row r="354" spans="1:71" s="155" customFormat="1" ht="30" customHeight="1">
      <c r="A354" s="254"/>
      <c r="B354" s="264"/>
      <c r="C354" s="135"/>
      <c r="D354" s="138"/>
      <c r="E354" s="138"/>
      <c r="F354" s="139"/>
      <c r="G354" s="135"/>
      <c r="H354" s="138"/>
      <c r="I354" s="138"/>
      <c r="J354" s="138"/>
      <c r="K354" s="138"/>
      <c r="L354" s="192"/>
      <c r="M354" s="138"/>
      <c r="N354" s="138"/>
      <c r="O354" s="138"/>
      <c r="P354" s="139"/>
      <c r="Q354" s="135"/>
      <c r="R354" s="138"/>
      <c r="S354" s="138"/>
      <c r="T354" s="138"/>
      <c r="U354" s="138"/>
      <c r="V354" s="138"/>
      <c r="W354" s="138"/>
      <c r="X354" s="138"/>
      <c r="Y354" s="138"/>
      <c r="Z354" s="138"/>
      <c r="AA354" s="138"/>
      <c r="AB354" s="138"/>
      <c r="AC354" s="138"/>
      <c r="AD354" s="138"/>
      <c r="AE354" s="138"/>
      <c r="AF354" s="138"/>
      <c r="AG354" s="138"/>
      <c r="AH354" s="138"/>
      <c r="AI354" s="138"/>
      <c r="AJ354" s="139"/>
      <c r="AK354" s="133"/>
      <c r="AL354" s="283"/>
      <c r="AM354" s="138"/>
      <c r="AN354" s="138"/>
      <c r="AO354" s="139"/>
      <c r="AP354" s="135"/>
      <c r="AQ354" s="138"/>
      <c r="AR354" s="138"/>
      <c r="AS354" s="138"/>
      <c r="AT354" s="138"/>
      <c r="AU354" s="192"/>
      <c r="AV354" s="138"/>
      <c r="AW354" s="138"/>
      <c r="AX354" s="138"/>
      <c r="AY354" s="139"/>
      <c r="AZ354" s="135"/>
      <c r="BA354" s="138"/>
      <c r="BB354" s="138"/>
      <c r="BC354" s="138"/>
      <c r="BD354" s="138"/>
      <c r="BE354" s="138"/>
      <c r="BF354" s="138"/>
      <c r="BG354" s="138"/>
      <c r="BH354" s="138"/>
      <c r="BI354" s="138"/>
      <c r="BJ354" s="138"/>
      <c r="BK354" s="138"/>
      <c r="BL354" s="138"/>
      <c r="BM354" s="138"/>
      <c r="BN354" s="138"/>
      <c r="BO354" s="138"/>
      <c r="BP354" s="138"/>
      <c r="BQ354" s="138"/>
      <c r="BR354" s="138"/>
      <c r="BS354" s="300"/>
    </row>
    <row r="355" spans="1:71" s="159" customFormat="1" ht="15" customHeight="1">
      <c r="A355" s="255"/>
      <c r="B355" s="169"/>
      <c r="C355" s="156"/>
      <c r="D355" s="157"/>
      <c r="E355" s="158"/>
      <c r="F355" s="158"/>
      <c r="G355" s="156"/>
      <c r="H355" s="157"/>
      <c r="I355" s="157"/>
      <c r="J355" s="157"/>
      <c r="K355" s="167"/>
      <c r="L355" s="195"/>
      <c r="M355" s="167"/>
      <c r="N355" s="167"/>
      <c r="O355" s="167"/>
      <c r="P355" s="168"/>
      <c r="Q355" s="166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8"/>
      <c r="AK355" s="160"/>
      <c r="AL355" s="164"/>
      <c r="AM355" s="167"/>
      <c r="AN355" s="167"/>
      <c r="AO355" s="168"/>
      <c r="AP355" s="166"/>
      <c r="AQ355" s="167"/>
      <c r="AR355" s="167"/>
      <c r="AS355" s="167"/>
      <c r="AT355" s="167"/>
      <c r="AU355" s="195"/>
      <c r="AV355" s="167"/>
      <c r="AW355" s="167"/>
      <c r="AX355" s="167"/>
      <c r="AY355" s="168"/>
      <c r="AZ355" s="166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7"/>
      <c r="BQ355" s="167"/>
      <c r="BR355" s="167"/>
      <c r="BS355" s="165"/>
    </row>
    <row r="356" spans="1:71" ht="15">
      <c r="A356" s="256"/>
      <c r="B356" s="169"/>
      <c r="C356" s="169"/>
      <c r="D356" s="167"/>
      <c r="E356" s="167"/>
      <c r="F356" s="168"/>
      <c r="G356" s="166"/>
      <c r="H356" s="164"/>
      <c r="I356" s="164"/>
      <c r="J356" s="164"/>
      <c r="K356" s="164"/>
      <c r="L356" s="199"/>
      <c r="M356" s="164"/>
      <c r="N356" s="164"/>
      <c r="O356" s="164"/>
      <c r="P356" s="163"/>
      <c r="Q356" s="166"/>
      <c r="R356" s="164"/>
      <c r="S356" s="164"/>
      <c r="T356" s="164"/>
      <c r="U356" s="164"/>
      <c r="V356" s="164"/>
      <c r="W356" s="164"/>
      <c r="X356" s="164"/>
      <c r="Y356" s="164"/>
      <c r="Z356" s="164"/>
      <c r="AA356" s="164"/>
      <c r="AB356" s="164"/>
      <c r="AC356" s="164"/>
      <c r="AD356" s="164"/>
      <c r="AE356" s="164"/>
      <c r="AF356" s="164"/>
      <c r="AG356" s="164"/>
      <c r="AH356" s="164"/>
      <c r="AI356" s="164"/>
      <c r="AJ356" s="163"/>
      <c r="AK356" s="160"/>
      <c r="AL356" s="164"/>
      <c r="AM356" s="164"/>
      <c r="AN356" s="164"/>
      <c r="AO356" s="163"/>
      <c r="AP356" s="166"/>
      <c r="AQ356" s="164"/>
      <c r="AR356" s="164"/>
      <c r="AS356" s="164"/>
      <c r="AT356" s="164"/>
      <c r="AU356" s="199"/>
      <c r="AV356" s="164"/>
      <c r="AW356" s="164"/>
      <c r="AX356" s="164"/>
      <c r="AY356" s="163"/>
      <c r="AZ356" s="166"/>
      <c r="BA356" s="164"/>
      <c r="BB356" s="164"/>
      <c r="BC356" s="164"/>
      <c r="BD356" s="164"/>
      <c r="BE356" s="164"/>
      <c r="BF356" s="164"/>
      <c r="BG356" s="164"/>
      <c r="BH356" s="164"/>
      <c r="BI356" s="164"/>
      <c r="BJ356" s="164"/>
      <c r="BK356" s="164"/>
      <c r="BL356" s="164"/>
      <c r="BM356" s="164"/>
      <c r="BN356" s="164"/>
      <c r="BO356" s="164"/>
      <c r="BP356" s="164"/>
      <c r="BQ356" s="164"/>
      <c r="BR356" s="164"/>
      <c r="BS356" s="162"/>
    </row>
    <row r="357" spans="1:72" s="17" customFormat="1" ht="14.25" customHeight="1" thickBot="1">
      <c r="A357" s="231"/>
      <c r="B357" s="77"/>
      <c r="C357" s="266"/>
      <c r="E357" s="67"/>
      <c r="F357" s="67"/>
      <c r="G357" s="266"/>
      <c r="L357" s="200"/>
      <c r="P357" s="67"/>
      <c r="Q357" s="148"/>
      <c r="R357" s="149"/>
      <c r="S357" s="149"/>
      <c r="T357" s="149"/>
      <c r="U357" s="149"/>
      <c r="V357" s="149"/>
      <c r="W357" s="149"/>
      <c r="X357" s="149"/>
      <c r="Y357" s="149"/>
      <c r="Z357" s="149"/>
      <c r="AA357" s="149"/>
      <c r="AB357" s="149"/>
      <c r="AC357" s="149"/>
      <c r="AD357" s="149"/>
      <c r="AE357" s="149"/>
      <c r="AF357" s="149"/>
      <c r="AG357" s="149"/>
      <c r="AH357" s="149"/>
      <c r="AI357" s="149"/>
      <c r="AJ357" s="150"/>
      <c r="AK357" s="151"/>
      <c r="AL357" s="284"/>
      <c r="AM357" s="153"/>
      <c r="AN357" s="153"/>
      <c r="AO357" s="154"/>
      <c r="AP357" s="152"/>
      <c r="AQ357" s="153"/>
      <c r="AR357" s="153"/>
      <c r="AS357" s="153"/>
      <c r="AT357" s="153"/>
      <c r="AU357" s="211"/>
      <c r="AV357" s="153"/>
      <c r="AW357" s="153"/>
      <c r="AX357" s="153"/>
      <c r="AY357" s="154"/>
      <c r="AZ357" s="152"/>
      <c r="BA357" s="153"/>
      <c r="BB357" s="153"/>
      <c r="BC357" s="153"/>
      <c r="BD357" s="153"/>
      <c r="BE357" s="153"/>
      <c r="BF357" s="153"/>
      <c r="BG357" s="153"/>
      <c r="BH357" s="153"/>
      <c r="BI357" s="153"/>
      <c r="BJ357" s="153"/>
      <c r="BK357" s="153"/>
      <c r="BL357" s="153"/>
      <c r="BM357" s="153"/>
      <c r="BN357" s="153"/>
      <c r="BO357" s="153"/>
      <c r="BP357" s="153"/>
      <c r="BQ357" s="153"/>
      <c r="BR357" s="153"/>
      <c r="BS357" s="301"/>
      <c r="BT357" s="16"/>
    </row>
    <row r="358" spans="1:72" s="2" customFormat="1" ht="90.75" customHeight="1" thickBot="1">
      <c r="A358" s="221"/>
      <c r="B358" s="259"/>
      <c r="C358" s="259"/>
      <c r="D358" s="131"/>
      <c r="E358" s="131"/>
      <c r="F358" s="131"/>
      <c r="G358" s="259"/>
      <c r="H358" s="131"/>
      <c r="I358" s="1"/>
      <c r="J358" s="1"/>
      <c r="K358" s="1"/>
      <c r="L358" s="186"/>
      <c r="M358" s="1"/>
      <c r="N358" s="1"/>
      <c r="O358" s="1"/>
      <c r="P358" s="1"/>
      <c r="Q358" s="260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289"/>
      <c r="AL358" s="1"/>
      <c r="AM358" s="1"/>
      <c r="AN358" s="1"/>
      <c r="AO358" s="1"/>
      <c r="AP358" s="260"/>
      <c r="AQ358" s="1"/>
      <c r="AR358" s="1"/>
      <c r="AS358" s="1"/>
      <c r="AT358" s="1"/>
      <c r="AU358" s="186"/>
      <c r="AX358" s="1"/>
      <c r="AY358" s="1"/>
      <c r="AZ358" s="260"/>
      <c r="BA358" s="1"/>
      <c r="BB358" s="1"/>
      <c r="BC358" s="1"/>
      <c r="BD358" s="1"/>
      <c r="BG358" s="1"/>
      <c r="BH358" s="1"/>
      <c r="BI358" s="1"/>
      <c r="BJ358" s="1"/>
      <c r="BK358" s="1"/>
      <c r="BL358" s="1"/>
      <c r="BM358" s="1"/>
      <c r="BP358" s="1"/>
      <c r="BQ358" s="1"/>
      <c r="BR358" s="1"/>
      <c r="BS358" s="298"/>
      <c r="BT358" s="1"/>
    </row>
    <row r="359" spans="1:71" s="27" customFormat="1" ht="24.75" customHeight="1" thickBot="1">
      <c r="A359" s="224"/>
      <c r="B359" s="129"/>
      <c r="C359" s="129"/>
      <c r="D359" s="127"/>
      <c r="E359" s="127"/>
      <c r="F359" s="127"/>
      <c r="G359" s="129"/>
      <c r="H359" s="127"/>
      <c r="I359" s="127"/>
      <c r="J359" s="127"/>
      <c r="K359" s="127"/>
      <c r="L359" s="187"/>
      <c r="M359" s="127"/>
      <c r="N359" s="127"/>
      <c r="O359" s="127"/>
      <c r="P359" s="127"/>
      <c r="Q359" s="129"/>
      <c r="R359" s="126"/>
      <c r="S359" s="127"/>
      <c r="T359" s="127"/>
      <c r="U359" s="127"/>
      <c r="V359" s="127"/>
      <c r="W359" s="127"/>
      <c r="X359" s="127"/>
      <c r="Y359" s="127"/>
      <c r="Z359" s="127"/>
      <c r="AA359" s="127"/>
      <c r="AB359" s="127"/>
      <c r="AC359" s="127"/>
      <c r="AD359" s="127"/>
      <c r="AE359" s="127"/>
      <c r="AF359" s="127"/>
      <c r="AG359" s="127"/>
      <c r="AH359" s="127"/>
      <c r="AI359" s="127"/>
      <c r="AJ359" s="127"/>
      <c r="AK359" s="125"/>
      <c r="AL359" s="282"/>
      <c r="AM359" s="127"/>
      <c r="AN359" s="127"/>
      <c r="AO359" s="127"/>
      <c r="AP359" s="130"/>
      <c r="AQ359" s="127"/>
      <c r="AR359" s="127"/>
      <c r="AS359" s="127"/>
      <c r="AT359" s="127"/>
      <c r="AU359" s="187"/>
      <c r="AV359" s="127"/>
      <c r="AW359" s="127"/>
      <c r="AX359" s="127"/>
      <c r="AY359" s="127"/>
      <c r="AZ359" s="129"/>
      <c r="BA359" s="127"/>
      <c r="BB359" s="127"/>
      <c r="BC359" s="127"/>
      <c r="BD359" s="127"/>
      <c r="BE359" s="127"/>
      <c r="BF359" s="127"/>
      <c r="BG359" s="127"/>
      <c r="BH359" s="127"/>
      <c r="BI359" s="127"/>
      <c r="BJ359" s="127"/>
      <c r="BK359" s="127"/>
      <c r="BL359" s="127"/>
      <c r="BM359" s="127"/>
      <c r="BN359" s="127"/>
      <c r="BO359" s="127"/>
      <c r="BP359" s="127"/>
      <c r="BQ359" s="127"/>
      <c r="BR359" s="127"/>
      <c r="BS359" s="128"/>
    </row>
    <row r="360" spans="1:71" s="31" customFormat="1" ht="12.75" customHeight="1">
      <c r="A360" s="220"/>
      <c r="B360" s="111"/>
      <c r="C360" s="114"/>
      <c r="D360" s="110"/>
      <c r="E360" s="110"/>
      <c r="F360" s="110"/>
      <c r="G360" s="114"/>
      <c r="H360" s="110"/>
      <c r="I360" s="110"/>
      <c r="J360" s="110"/>
      <c r="K360" s="110"/>
      <c r="L360" s="110"/>
      <c r="M360" s="110"/>
      <c r="N360" s="110"/>
      <c r="O360" s="110"/>
      <c r="P360" s="110"/>
      <c r="Q360" s="111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  <c r="AB360" s="112"/>
      <c r="AC360" s="112"/>
      <c r="AD360" s="110"/>
      <c r="AE360" s="110"/>
      <c r="AF360" s="110"/>
      <c r="AG360" s="112"/>
      <c r="AH360" s="112"/>
      <c r="AI360" s="112"/>
      <c r="AJ360" s="112"/>
      <c r="AK360" s="113"/>
      <c r="AL360" s="110"/>
      <c r="AM360" s="110"/>
      <c r="AN360" s="110"/>
      <c r="AO360" s="110"/>
      <c r="AP360" s="114"/>
      <c r="AQ360" s="110"/>
      <c r="AR360" s="110"/>
      <c r="AS360" s="110"/>
      <c r="AT360" s="110"/>
      <c r="AU360" s="110"/>
      <c r="AV360" s="110"/>
      <c r="AW360" s="110"/>
      <c r="AX360" s="110"/>
      <c r="AY360" s="110"/>
      <c r="AZ360" s="111"/>
      <c r="BA360" s="115"/>
      <c r="BB360" s="115"/>
      <c r="BC360" s="115"/>
      <c r="BD360" s="115"/>
      <c r="BE360" s="115"/>
      <c r="BF360" s="112"/>
      <c r="BG360" s="115"/>
      <c r="BH360" s="115"/>
      <c r="BI360" s="115"/>
      <c r="BJ360" s="112"/>
      <c r="BK360" s="115"/>
      <c r="BL360" s="115"/>
      <c r="BM360" s="112"/>
      <c r="BN360" s="112"/>
      <c r="BO360" s="112"/>
      <c r="BP360" s="115"/>
      <c r="BQ360" s="115"/>
      <c r="BR360" s="115"/>
      <c r="BS360" s="294"/>
    </row>
    <row r="361" spans="1:71" s="31" customFormat="1" ht="12.75" customHeight="1">
      <c r="A361" s="220"/>
      <c r="B361" s="111"/>
      <c r="C361" s="111"/>
      <c r="D361" s="112"/>
      <c r="E361" s="112"/>
      <c r="F361" s="112"/>
      <c r="G361" s="111"/>
      <c r="H361" s="117"/>
      <c r="I361" s="112"/>
      <c r="J361" s="112"/>
      <c r="K361" s="112"/>
      <c r="L361" s="110"/>
      <c r="M361" s="112"/>
      <c r="N361" s="112"/>
      <c r="O361" s="112"/>
      <c r="P361" s="112"/>
      <c r="Q361" s="111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  <c r="AB361" s="112"/>
      <c r="AC361" s="112"/>
      <c r="AD361" s="110"/>
      <c r="AE361" s="110"/>
      <c r="AF361" s="110"/>
      <c r="AG361" s="112"/>
      <c r="AH361" s="112"/>
      <c r="AI361" s="112"/>
      <c r="AJ361" s="112"/>
      <c r="AK361" s="109"/>
      <c r="AL361" s="110"/>
      <c r="AM361" s="110"/>
      <c r="AN361" s="110"/>
      <c r="AO361" s="110"/>
      <c r="AP361" s="118"/>
      <c r="AQ361" s="115"/>
      <c r="AR361" s="115"/>
      <c r="AS361" s="115"/>
      <c r="AT361" s="115"/>
      <c r="AU361" s="115"/>
      <c r="AV361" s="112"/>
      <c r="AW361" s="112"/>
      <c r="AX361" s="115"/>
      <c r="AY361" s="112"/>
      <c r="AZ361" s="111"/>
      <c r="BA361" s="112"/>
      <c r="BB361" s="112"/>
      <c r="BC361" s="112"/>
      <c r="BD361" s="112"/>
      <c r="BE361" s="112"/>
      <c r="BF361" s="112"/>
      <c r="BG361" s="112"/>
      <c r="BH361" s="112"/>
      <c r="BI361" s="112"/>
      <c r="BJ361" s="112"/>
      <c r="BK361" s="112"/>
      <c r="BL361" s="112"/>
      <c r="BM361" s="110"/>
      <c r="BN361" s="110"/>
      <c r="BO361" s="110"/>
      <c r="BP361" s="112"/>
      <c r="BQ361" s="112"/>
      <c r="BR361" s="112"/>
      <c r="BS361" s="116"/>
    </row>
    <row r="362" spans="1:71" s="31" customFormat="1" ht="12.75" customHeight="1">
      <c r="A362" s="220"/>
      <c r="B362" s="111"/>
      <c r="C362" s="111"/>
      <c r="D362" s="112"/>
      <c r="E362" s="112"/>
      <c r="F362" s="112"/>
      <c r="G362" s="111"/>
      <c r="H362" s="117"/>
      <c r="I362" s="112"/>
      <c r="J362" s="112"/>
      <c r="K362" s="112"/>
      <c r="L362" s="110"/>
      <c r="M362" s="112"/>
      <c r="N362" s="112"/>
      <c r="O362" s="112"/>
      <c r="P362" s="112"/>
      <c r="Q362" s="111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  <c r="AB362" s="112"/>
      <c r="AC362" s="112"/>
      <c r="AD362" s="110"/>
      <c r="AE362" s="110"/>
      <c r="AF362" s="110"/>
      <c r="AG362" s="112"/>
      <c r="AH362" s="112"/>
      <c r="AI362" s="112"/>
      <c r="AJ362" s="112"/>
      <c r="AK362" s="109"/>
      <c r="AL362" s="115"/>
      <c r="AM362" s="115"/>
      <c r="AN362" s="112"/>
      <c r="AO362" s="115"/>
      <c r="AP362" s="111"/>
      <c r="AQ362" s="112"/>
      <c r="AR362" s="112"/>
      <c r="AS362" s="112"/>
      <c r="AT362" s="112"/>
      <c r="AU362" s="110"/>
      <c r="AV362" s="112"/>
      <c r="AW362" s="112"/>
      <c r="AX362" s="112"/>
      <c r="AY362" s="112"/>
      <c r="AZ362" s="111"/>
      <c r="BA362" s="112"/>
      <c r="BB362" s="112"/>
      <c r="BC362" s="112"/>
      <c r="BD362" s="112"/>
      <c r="BE362" s="112"/>
      <c r="BF362" s="112"/>
      <c r="BG362" s="112"/>
      <c r="BH362" s="112"/>
      <c r="BI362" s="112"/>
      <c r="BJ362" s="112"/>
      <c r="BK362" s="112"/>
      <c r="BL362" s="112"/>
      <c r="BM362" s="110"/>
      <c r="BN362" s="110"/>
      <c r="BO362" s="110"/>
      <c r="BP362" s="112"/>
      <c r="BQ362" s="112"/>
      <c r="BR362" s="112"/>
      <c r="BS362" s="116"/>
    </row>
    <row r="363" spans="1:71" s="42" customFormat="1" ht="12.75" customHeight="1" thickBot="1">
      <c r="A363" s="225"/>
      <c r="B363" s="123"/>
      <c r="C363" s="123"/>
      <c r="D363" s="119"/>
      <c r="E363" s="119"/>
      <c r="F363" s="119"/>
      <c r="G363" s="123"/>
      <c r="H363" s="121"/>
      <c r="I363" s="119"/>
      <c r="J363" s="119"/>
      <c r="K363" s="119"/>
      <c r="L363" s="122"/>
      <c r="M363" s="119"/>
      <c r="N363" s="119"/>
      <c r="O363" s="119"/>
      <c r="P363" s="119"/>
      <c r="Q363" s="123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22"/>
      <c r="AE363" s="122"/>
      <c r="AF363" s="122"/>
      <c r="AG363" s="119"/>
      <c r="AH363" s="119"/>
      <c r="AI363" s="119"/>
      <c r="AJ363" s="119"/>
      <c r="AK363" s="124"/>
      <c r="AL363" s="119"/>
      <c r="AM363" s="119"/>
      <c r="AN363" s="119"/>
      <c r="AO363" s="119"/>
      <c r="AP363" s="123"/>
      <c r="AQ363" s="119"/>
      <c r="AR363" s="119"/>
      <c r="AS363" s="119"/>
      <c r="AT363" s="119"/>
      <c r="AU363" s="122"/>
      <c r="AV363" s="119"/>
      <c r="AW363" s="119"/>
      <c r="AX363" s="119"/>
      <c r="AY363" s="119"/>
      <c r="AZ363" s="123"/>
      <c r="BA363" s="119"/>
      <c r="BB363" s="119"/>
      <c r="BC363" s="119"/>
      <c r="BD363" s="119"/>
      <c r="BE363" s="119"/>
      <c r="BF363" s="119"/>
      <c r="BG363" s="119"/>
      <c r="BH363" s="119"/>
      <c r="BI363" s="119"/>
      <c r="BJ363" s="119"/>
      <c r="BK363" s="119"/>
      <c r="BL363" s="119"/>
      <c r="BM363" s="122"/>
      <c r="BN363" s="122"/>
      <c r="BO363" s="122"/>
      <c r="BP363" s="119"/>
      <c r="BQ363" s="119"/>
      <c r="BR363" s="119"/>
      <c r="BS363" s="120"/>
    </row>
    <row r="364" spans="1:71" s="3" customFormat="1" ht="14.25">
      <c r="A364" s="226"/>
      <c r="B364" s="90"/>
      <c r="C364" s="91"/>
      <c r="D364" s="88"/>
      <c r="E364" s="89"/>
      <c r="F364" s="140"/>
      <c r="G364" s="91"/>
      <c r="H364" s="88"/>
      <c r="I364" s="88"/>
      <c r="J364" s="88"/>
      <c r="K364" s="88"/>
      <c r="L364" s="188"/>
      <c r="M364" s="88"/>
      <c r="N364" s="88"/>
      <c r="O364" s="88"/>
      <c r="P364" s="89"/>
      <c r="Q364" s="90"/>
      <c r="R364" s="87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140"/>
      <c r="AK364" s="86"/>
      <c r="AL364" s="87"/>
      <c r="AM364" s="88"/>
      <c r="AN364" s="88"/>
      <c r="AO364" s="140"/>
      <c r="AP364" s="90"/>
      <c r="AQ364" s="87"/>
      <c r="AR364" s="88"/>
      <c r="AS364" s="88"/>
      <c r="AT364" s="88"/>
      <c r="AU364" s="188"/>
      <c r="AV364" s="88"/>
      <c r="AW364" s="88"/>
      <c r="AX364" s="88"/>
      <c r="AY364" s="140"/>
      <c r="AZ364" s="91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145"/>
    </row>
    <row r="365" spans="1:71" s="4" customFormat="1" ht="14.25">
      <c r="A365" s="227"/>
      <c r="B365" s="96"/>
      <c r="C365" s="97"/>
      <c r="D365" s="94"/>
      <c r="E365" s="95"/>
      <c r="F365" s="143"/>
      <c r="G365" s="97"/>
      <c r="H365" s="94"/>
      <c r="I365" s="94"/>
      <c r="J365" s="94"/>
      <c r="K365" s="94"/>
      <c r="L365" s="189"/>
      <c r="M365" s="94"/>
      <c r="N365" s="94"/>
      <c r="O365" s="94"/>
      <c r="P365" s="95"/>
      <c r="Q365" s="96"/>
      <c r="R365" s="93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AI365" s="94"/>
      <c r="AJ365" s="143"/>
      <c r="AK365" s="92"/>
      <c r="AL365" s="93"/>
      <c r="AM365" s="94"/>
      <c r="AN365" s="94"/>
      <c r="AO365" s="143"/>
      <c r="AP365" s="96"/>
      <c r="AQ365" s="93"/>
      <c r="AR365" s="94"/>
      <c r="AS365" s="94"/>
      <c r="AT365" s="94"/>
      <c r="AU365" s="189"/>
      <c r="AV365" s="94"/>
      <c r="AW365" s="94"/>
      <c r="AX365" s="94"/>
      <c r="AY365" s="143"/>
      <c r="AZ365" s="97"/>
      <c r="BA365" s="94"/>
      <c r="BB365" s="94"/>
      <c r="BC365" s="94"/>
      <c r="BD365" s="94"/>
      <c r="BE365" s="94"/>
      <c r="BF365" s="94"/>
      <c r="BG365" s="94"/>
      <c r="BH365" s="94"/>
      <c r="BI365" s="94"/>
      <c r="BJ365" s="94"/>
      <c r="BK365" s="94"/>
      <c r="BL365" s="94"/>
      <c r="BM365" s="94"/>
      <c r="BN365" s="94"/>
      <c r="BO365" s="94"/>
      <c r="BP365" s="94"/>
      <c r="BQ365" s="94"/>
      <c r="BR365" s="94"/>
      <c r="BS365" s="146"/>
    </row>
    <row r="366" spans="1:71" s="4" customFormat="1" ht="14.25">
      <c r="A366" s="227"/>
      <c r="B366" s="96"/>
      <c r="C366" s="97"/>
      <c r="D366" s="94"/>
      <c r="E366" s="95"/>
      <c r="F366" s="143"/>
      <c r="G366" s="97"/>
      <c r="H366" s="94"/>
      <c r="I366" s="94"/>
      <c r="J366" s="94"/>
      <c r="K366" s="94"/>
      <c r="L366" s="189"/>
      <c r="M366" s="94"/>
      <c r="N366" s="94"/>
      <c r="O366" s="94"/>
      <c r="P366" s="95"/>
      <c r="Q366" s="96"/>
      <c r="R366" s="93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94"/>
      <c r="AE366" s="94"/>
      <c r="AF366" s="94"/>
      <c r="AG366" s="94"/>
      <c r="AH366" s="94"/>
      <c r="AI366" s="94"/>
      <c r="AJ366" s="143"/>
      <c r="AK366" s="92"/>
      <c r="AL366" s="93"/>
      <c r="AM366" s="94"/>
      <c r="AN366" s="94"/>
      <c r="AO366" s="143"/>
      <c r="AP366" s="96"/>
      <c r="AQ366" s="93"/>
      <c r="AR366" s="94"/>
      <c r="AS366" s="94"/>
      <c r="AT366" s="94"/>
      <c r="AU366" s="189"/>
      <c r="AV366" s="94"/>
      <c r="AW366" s="94"/>
      <c r="AX366" s="94"/>
      <c r="AY366" s="143"/>
      <c r="AZ366" s="97"/>
      <c r="BA366" s="94"/>
      <c r="BB366" s="94"/>
      <c r="BC366" s="94"/>
      <c r="BD366" s="94"/>
      <c r="BE366" s="94"/>
      <c r="BF366" s="94"/>
      <c r="BG366" s="94"/>
      <c r="BH366" s="94"/>
      <c r="BI366" s="94"/>
      <c r="BJ366" s="94"/>
      <c r="BK366" s="94"/>
      <c r="BL366" s="94"/>
      <c r="BM366" s="94"/>
      <c r="BN366" s="94"/>
      <c r="BO366" s="94"/>
      <c r="BP366" s="94"/>
      <c r="BQ366" s="94"/>
      <c r="BR366" s="94"/>
      <c r="BS366" s="146"/>
    </row>
    <row r="367" spans="1:71" s="4" customFormat="1" ht="14.25">
      <c r="A367" s="227"/>
      <c r="B367" s="96"/>
      <c r="C367" s="97"/>
      <c r="D367" s="94"/>
      <c r="E367" s="95"/>
      <c r="F367" s="143"/>
      <c r="G367" s="97"/>
      <c r="H367" s="94"/>
      <c r="I367" s="94"/>
      <c r="J367" s="94"/>
      <c r="K367" s="94"/>
      <c r="L367" s="189"/>
      <c r="M367" s="94"/>
      <c r="N367" s="94"/>
      <c r="O367" s="94"/>
      <c r="P367" s="95"/>
      <c r="Q367" s="96"/>
      <c r="R367" s="93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94"/>
      <c r="AE367" s="94"/>
      <c r="AF367" s="94"/>
      <c r="AG367" s="94"/>
      <c r="AH367" s="94"/>
      <c r="AI367" s="94"/>
      <c r="AJ367" s="143"/>
      <c r="AK367" s="92"/>
      <c r="AL367" s="93"/>
      <c r="AM367" s="94"/>
      <c r="AN367" s="94"/>
      <c r="AO367" s="143"/>
      <c r="AP367" s="96"/>
      <c r="AQ367" s="93"/>
      <c r="AR367" s="94"/>
      <c r="AS367" s="94"/>
      <c r="AT367" s="94"/>
      <c r="AU367" s="189"/>
      <c r="AV367" s="94"/>
      <c r="AW367" s="94"/>
      <c r="AX367" s="94"/>
      <c r="AY367" s="143"/>
      <c r="AZ367" s="97"/>
      <c r="BA367" s="94"/>
      <c r="BB367" s="94"/>
      <c r="BC367" s="94"/>
      <c r="BD367" s="94"/>
      <c r="BE367" s="94"/>
      <c r="BF367" s="94"/>
      <c r="BG367" s="94"/>
      <c r="BH367" s="94"/>
      <c r="BI367" s="94"/>
      <c r="BJ367" s="94"/>
      <c r="BK367" s="94"/>
      <c r="BL367" s="94"/>
      <c r="BM367" s="94"/>
      <c r="BN367" s="94"/>
      <c r="BO367" s="94"/>
      <c r="BP367" s="94"/>
      <c r="BQ367" s="94"/>
      <c r="BR367" s="94"/>
      <c r="BS367" s="146"/>
    </row>
    <row r="368" spans="1:71" s="4" customFormat="1" ht="14.25">
      <c r="A368" s="227"/>
      <c r="B368" s="96"/>
      <c r="C368" s="97"/>
      <c r="D368" s="94"/>
      <c r="E368" s="95"/>
      <c r="F368" s="143"/>
      <c r="G368" s="97"/>
      <c r="H368" s="94"/>
      <c r="I368" s="94"/>
      <c r="J368" s="94"/>
      <c r="K368" s="94"/>
      <c r="L368" s="189"/>
      <c r="M368" s="94"/>
      <c r="N368" s="94"/>
      <c r="O368" s="94"/>
      <c r="P368" s="95"/>
      <c r="Q368" s="96"/>
      <c r="R368" s="93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  <c r="AH368" s="94"/>
      <c r="AI368" s="94"/>
      <c r="AJ368" s="143"/>
      <c r="AK368" s="92"/>
      <c r="AL368" s="93"/>
      <c r="AM368" s="94"/>
      <c r="AN368" s="94"/>
      <c r="AO368" s="143"/>
      <c r="AP368" s="96"/>
      <c r="AQ368" s="93"/>
      <c r="AR368" s="94"/>
      <c r="AS368" s="94"/>
      <c r="AT368" s="94"/>
      <c r="AU368" s="189"/>
      <c r="AV368" s="94"/>
      <c r="AW368" s="94"/>
      <c r="AX368" s="94"/>
      <c r="AY368" s="143"/>
      <c r="AZ368" s="97"/>
      <c r="BA368" s="94"/>
      <c r="BB368" s="94"/>
      <c r="BC368" s="94"/>
      <c r="BD368" s="94"/>
      <c r="BE368" s="94"/>
      <c r="BF368" s="94"/>
      <c r="BG368" s="94"/>
      <c r="BH368" s="94"/>
      <c r="BI368" s="94"/>
      <c r="BJ368" s="94"/>
      <c r="BK368" s="94"/>
      <c r="BL368" s="94"/>
      <c r="BM368" s="94"/>
      <c r="BN368" s="94"/>
      <c r="BO368" s="94"/>
      <c r="BP368" s="94"/>
      <c r="BQ368" s="94"/>
      <c r="BR368" s="94"/>
      <c r="BS368" s="146"/>
    </row>
    <row r="369" spans="1:71" s="4" customFormat="1" ht="14.25">
      <c r="A369" s="227"/>
      <c r="B369" s="96"/>
      <c r="C369" s="97"/>
      <c r="D369" s="94"/>
      <c r="E369" s="95"/>
      <c r="F369" s="143"/>
      <c r="G369" s="97"/>
      <c r="H369" s="94"/>
      <c r="I369" s="94"/>
      <c r="J369" s="94"/>
      <c r="K369" s="94"/>
      <c r="L369" s="189"/>
      <c r="M369" s="94"/>
      <c r="N369" s="94"/>
      <c r="O369" s="94"/>
      <c r="P369" s="95"/>
      <c r="Q369" s="96"/>
      <c r="R369" s="93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94"/>
      <c r="AE369" s="94"/>
      <c r="AF369" s="94"/>
      <c r="AG369" s="94"/>
      <c r="AH369" s="94"/>
      <c r="AI369" s="94"/>
      <c r="AJ369" s="143"/>
      <c r="AK369" s="92"/>
      <c r="AL369" s="93"/>
      <c r="AM369" s="94"/>
      <c r="AN369" s="94"/>
      <c r="AO369" s="143"/>
      <c r="AP369" s="96"/>
      <c r="AQ369" s="93"/>
      <c r="AR369" s="94"/>
      <c r="AS369" s="94"/>
      <c r="AT369" s="94"/>
      <c r="AU369" s="189"/>
      <c r="AV369" s="94"/>
      <c r="AW369" s="94"/>
      <c r="AX369" s="94"/>
      <c r="AY369" s="143"/>
      <c r="AZ369" s="97"/>
      <c r="BA369" s="94"/>
      <c r="BB369" s="94"/>
      <c r="BC369" s="94"/>
      <c r="BD369" s="94"/>
      <c r="BE369" s="94"/>
      <c r="BF369" s="94"/>
      <c r="BG369" s="94"/>
      <c r="BH369" s="94"/>
      <c r="BI369" s="94"/>
      <c r="BJ369" s="94"/>
      <c r="BK369" s="94"/>
      <c r="BL369" s="94"/>
      <c r="BM369" s="94"/>
      <c r="BN369" s="94"/>
      <c r="BO369" s="94"/>
      <c r="BP369" s="94"/>
      <c r="BQ369" s="94"/>
      <c r="BR369" s="94"/>
      <c r="BS369" s="146"/>
    </row>
    <row r="370" spans="1:71" s="4" customFormat="1" ht="14.25">
      <c r="A370" s="227"/>
      <c r="B370" s="96"/>
      <c r="C370" s="97"/>
      <c r="D370" s="94"/>
      <c r="E370" s="95"/>
      <c r="F370" s="143"/>
      <c r="G370" s="97"/>
      <c r="H370" s="94"/>
      <c r="I370" s="94"/>
      <c r="J370" s="94"/>
      <c r="K370" s="94"/>
      <c r="L370" s="189"/>
      <c r="M370" s="94"/>
      <c r="N370" s="94"/>
      <c r="O370" s="94"/>
      <c r="P370" s="95"/>
      <c r="Q370" s="96"/>
      <c r="R370" s="93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  <c r="AJ370" s="143"/>
      <c r="AK370" s="92"/>
      <c r="AL370" s="93"/>
      <c r="AM370" s="94"/>
      <c r="AN370" s="94"/>
      <c r="AO370" s="143"/>
      <c r="AP370" s="96"/>
      <c r="AQ370" s="93"/>
      <c r="AR370" s="94"/>
      <c r="AS370" s="94"/>
      <c r="AT370" s="94"/>
      <c r="AU370" s="189"/>
      <c r="AV370" s="94"/>
      <c r="AW370" s="94"/>
      <c r="AX370" s="94"/>
      <c r="AY370" s="143"/>
      <c r="AZ370" s="97"/>
      <c r="BA370" s="94"/>
      <c r="BB370" s="94"/>
      <c r="BC370" s="94"/>
      <c r="BD370" s="94"/>
      <c r="BE370" s="94"/>
      <c r="BF370" s="94"/>
      <c r="BG370" s="94"/>
      <c r="BH370" s="94"/>
      <c r="BI370" s="94"/>
      <c r="BJ370" s="94"/>
      <c r="BK370" s="94"/>
      <c r="BL370" s="94"/>
      <c r="BM370" s="94"/>
      <c r="BN370" s="94"/>
      <c r="BO370" s="94"/>
      <c r="BP370" s="94"/>
      <c r="BQ370" s="94"/>
      <c r="BR370" s="94"/>
      <c r="BS370" s="146"/>
    </row>
    <row r="371" spans="1:71" s="4" customFormat="1" ht="14.25">
      <c r="A371" s="228"/>
      <c r="B371" s="102"/>
      <c r="C371" s="103"/>
      <c r="D371" s="100"/>
      <c r="E371" s="101"/>
      <c r="F371" s="144"/>
      <c r="G371" s="103"/>
      <c r="H371" s="100"/>
      <c r="I371" s="100"/>
      <c r="J371" s="100"/>
      <c r="K371" s="100"/>
      <c r="L371" s="190"/>
      <c r="M371" s="100"/>
      <c r="N371" s="100"/>
      <c r="O371" s="100"/>
      <c r="P371" s="101"/>
      <c r="Q371" s="102"/>
      <c r="R371" s="99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44"/>
      <c r="AK371" s="98"/>
      <c r="AL371" s="99"/>
      <c r="AM371" s="100"/>
      <c r="AN371" s="100"/>
      <c r="AO371" s="144"/>
      <c r="AP371" s="102"/>
      <c r="AQ371" s="99"/>
      <c r="AR371" s="100"/>
      <c r="AS371" s="100"/>
      <c r="AT371" s="100"/>
      <c r="AU371" s="190"/>
      <c r="AV371" s="100"/>
      <c r="AW371" s="100"/>
      <c r="AX371" s="100"/>
      <c r="AY371" s="144"/>
      <c r="AZ371" s="103"/>
      <c r="BA371" s="100"/>
      <c r="BB371" s="100"/>
      <c r="BC371" s="100"/>
      <c r="BD371" s="100"/>
      <c r="BE371" s="100"/>
      <c r="BF371" s="100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100"/>
      <c r="BS371" s="147"/>
    </row>
    <row r="372" spans="1:71" s="4" customFormat="1" ht="14.25">
      <c r="A372" s="229"/>
      <c r="B372" s="102"/>
      <c r="C372" s="103"/>
      <c r="D372" s="100"/>
      <c r="E372" s="101"/>
      <c r="F372" s="144"/>
      <c r="G372" s="103"/>
      <c r="H372" s="100"/>
      <c r="I372" s="100"/>
      <c r="J372" s="100"/>
      <c r="K372" s="100"/>
      <c r="L372" s="190"/>
      <c r="M372" s="100"/>
      <c r="N372" s="100"/>
      <c r="O372" s="100"/>
      <c r="P372" s="101"/>
      <c r="Q372" s="102"/>
      <c r="R372" s="99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44"/>
      <c r="AK372" s="98"/>
      <c r="AL372" s="99"/>
      <c r="AM372" s="100"/>
      <c r="AN372" s="100"/>
      <c r="AO372" s="144"/>
      <c r="AP372" s="102"/>
      <c r="AQ372" s="99"/>
      <c r="AR372" s="100"/>
      <c r="AS372" s="100"/>
      <c r="AT372" s="100"/>
      <c r="AU372" s="190"/>
      <c r="AV372" s="100"/>
      <c r="AW372" s="100"/>
      <c r="AX372" s="100"/>
      <c r="AY372" s="144"/>
      <c r="AZ372" s="103"/>
      <c r="BA372" s="100"/>
      <c r="BB372" s="100"/>
      <c r="BC372" s="100"/>
      <c r="BD372" s="100"/>
      <c r="BE372" s="100"/>
      <c r="BF372" s="100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100"/>
      <c r="BS372" s="147"/>
    </row>
    <row r="373" spans="1:71" s="5" customFormat="1" ht="14.25">
      <c r="A373" s="230"/>
      <c r="B373" s="263"/>
      <c r="C373" s="108"/>
      <c r="D373" s="105"/>
      <c r="E373" s="106"/>
      <c r="F373" s="141"/>
      <c r="G373" s="142"/>
      <c r="H373" s="105"/>
      <c r="I373" s="105"/>
      <c r="J373" s="105"/>
      <c r="K373" s="105"/>
      <c r="L373" s="191"/>
      <c r="M373" s="105"/>
      <c r="N373" s="105"/>
      <c r="O373" s="105"/>
      <c r="P373" s="106"/>
      <c r="Q373" s="107"/>
      <c r="R373" s="104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41"/>
      <c r="AK373" s="290"/>
      <c r="AL373" s="104"/>
      <c r="AM373" s="105"/>
      <c r="AN373" s="105"/>
      <c r="AO373" s="141"/>
      <c r="AP373" s="107"/>
      <c r="AQ373" s="104"/>
      <c r="AR373" s="105"/>
      <c r="AS373" s="105"/>
      <c r="AT373" s="105"/>
      <c r="AU373" s="191"/>
      <c r="AV373" s="105"/>
      <c r="AW373" s="105"/>
      <c r="AX373" s="105"/>
      <c r="AY373" s="141"/>
      <c r="AZ373" s="108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299"/>
    </row>
    <row r="374" spans="1:71" s="155" customFormat="1" ht="30" customHeight="1">
      <c r="A374" s="254"/>
      <c r="B374" s="264"/>
      <c r="C374" s="135"/>
      <c r="D374" s="138"/>
      <c r="E374" s="138"/>
      <c r="F374" s="139"/>
      <c r="G374" s="135"/>
      <c r="H374" s="138"/>
      <c r="I374" s="138"/>
      <c r="J374" s="138"/>
      <c r="K374" s="138"/>
      <c r="L374" s="192"/>
      <c r="M374" s="138"/>
      <c r="N374" s="138"/>
      <c r="O374" s="138"/>
      <c r="P374" s="139"/>
      <c r="Q374" s="135"/>
      <c r="R374" s="138"/>
      <c r="S374" s="138"/>
      <c r="T374" s="138"/>
      <c r="U374" s="138"/>
      <c r="V374" s="138"/>
      <c r="W374" s="138"/>
      <c r="X374" s="138"/>
      <c r="Y374" s="138"/>
      <c r="Z374" s="138"/>
      <c r="AA374" s="138"/>
      <c r="AB374" s="138"/>
      <c r="AC374" s="138"/>
      <c r="AD374" s="138"/>
      <c r="AE374" s="138"/>
      <c r="AF374" s="138"/>
      <c r="AG374" s="138"/>
      <c r="AH374" s="138"/>
      <c r="AI374" s="138"/>
      <c r="AJ374" s="139"/>
      <c r="AK374" s="133"/>
      <c r="AL374" s="283"/>
      <c r="AM374" s="138"/>
      <c r="AN374" s="138"/>
      <c r="AO374" s="139"/>
      <c r="AP374" s="135"/>
      <c r="AQ374" s="138"/>
      <c r="AR374" s="138"/>
      <c r="AS374" s="138"/>
      <c r="AT374" s="138"/>
      <c r="AU374" s="192"/>
      <c r="AV374" s="138"/>
      <c r="AW374" s="138"/>
      <c r="AX374" s="138"/>
      <c r="AY374" s="139"/>
      <c r="AZ374" s="135"/>
      <c r="BA374" s="138"/>
      <c r="BB374" s="138"/>
      <c r="BC374" s="138"/>
      <c r="BD374" s="138"/>
      <c r="BE374" s="138"/>
      <c r="BF374" s="138"/>
      <c r="BG374" s="138"/>
      <c r="BH374" s="138"/>
      <c r="BI374" s="138"/>
      <c r="BJ374" s="138"/>
      <c r="BK374" s="138"/>
      <c r="BL374" s="138"/>
      <c r="BM374" s="138"/>
      <c r="BN374" s="138"/>
      <c r="BO374" s="138"/>
      <c r="BP374" s="138"/>
      <c r="BQ374" s="138"/>
      <c r="BR374" s="138"/>
      <c r="BS374" s="300"/>
    </row>
    <row r="375" spans="1:71" s="159" customFormat="1" ht="15" customHeight="1">
      <c r="A375" s="255"/>
      <c r="B375" s="169"/>
      <c r="C375" s="156"/>
      <c r="D375" s="157"/>
      <c r="E375" s="158"/>
      <c r="F375" s="158"/>
      <c r="G375" s="156"/>
      <c r="H375" s="157"/>
      <c r="I375" s="157"/>
      <c r="J375" s="157"/>
      <c r="K375" s="167"/>
      <c r="L375" s="195"/>
      <c r="M375" s="167"/>
      <c r="N375" s="167"/>
      <c r="O375" s="167"/>
      <c r="P375" s="168"/>
      <c r="Q375" s="166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8"/>
      <c r="AK375" s="160"/>
      <c r="AL375" s="164"/>
      <c r="AM375" s="167"/>
      <c r="AN375" s="167"/>
      <c r="AO375" s="168"/>
      <c r="AP375" s="166"/>
      <c r="AQ375" s="167"/>
      <c r="AR375" s="167"/>
      <c r="AS375" s="167"/>
      <c r="AT375" s="167"/>
      <c r="AU375" s="195"/>
      <c r="AV375" s="167"/>
      <c r="AW375" s="167"/>
      <c r="AX375" s="167"/>
      <c r="AY375" s="168"/>
      <c r="AZ375" s="166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7"/>
      <c r="BQ375" s="167"/>
      <c r="BR375" s="167"/>
      <c r="BS375" s="165"/>
    </row>
    <row r="376" spans="1:71" ht="15">
      <c r="A376" s="256"/>
      <c r="B376" s="169"/>
      <c r="C376" s="169"/>
      <c r="D376" s="167"/>
      <c r="E376" s="167"/>
      <c r="F376" s="168"/>
      <c r="G376" s="166"/>
      <c r="H376" s="164"/>
      <c r="I376" s="164"/>
      <c r="J376" s="164"/>
      <c r="K376" s="164"/>
      <c r="L376" s="199"/>
      <c r="M376" s="164"/>
      <c r="N376" s="164"/>
      <c r="O376" s="164"/>
      <c r="P376" s="163"/>
      <c r="Q376" s="166"/>
      <c r="R376" s="164"/>
      <c r="S376" s="164"/>
      <c r="T376" s="164"/>
      <c r="U376" s="164"/>
      <c r="V376" s="164"/>
      <c r="W376" s="164"/>
      <c r="X376" s="164"/>
      <c r="Y376" s="164"/>
      <c r="Z376" s="164"/>
      <c r="AA376" s="164"/>
      <c r="AB376" s="164"/>
      <c r="AC376" s="164"/>
      <c r="AD376" s="164"/>
      <c r="AE376" s="164"/>
      <c r="AF376" s="164"/>
      <c r="AG376" s="164"/>
      <c r="AH376" s="164"/>
      <c r="AI376" s="164"/>
      <c r="AJ376" s="163"/>
      <c r="AK376" s="160"/>
      <c r="AL376" s="164"/>
      <c r="AM376" s="164"/>
      <c r="AN376" s="164"/>
      <c r="AO376" s="163"/>
      <c r="AP376" s="166"/>
      <c r="AQ376" s="164"/>
      <c r="AR376" s="164"/>
      <c r="AS376" s="164"/>
      <c r="AT376" s="164"/>
      <c r="AU376" s="199"/>
      <c r="AV376" s="164"/>
      <c r="AW376" s="164"/>
      <c r="AX376" s="164"/>
      <c r="AY376" s="163"/>
      <c r="AZ376" s="166"/>
      <c r="BA376" s="164"/>
      <c r="BB376" s="164"/>
      <c r="BC376" s="164"/>
      <c r="BD376" s="164"/>
      <c r="BE376" s="164"/>
      <c r="BF376" s="164"/>
      <c r="BG376" s="164"/>
      <c r="BH376" s="164"/>
      <c r="BI376" s="164"/>
      <c r="BJ376" s="164"/>
      <c r="BK376" s="164"/>
      <c r="BL376" s="164"/>
      <c r="BM376" s="164"/>
      <c r="BN376" s="164"/>
      <c r="BO376" s="164"/>
      <c r="BP376" s="164"/>
      <c r="BQ376" s="164"/>
      <c r="BR376" s="164"/>
      <c r="BS376" s="162"/>
    </row>
    <row r="377" spans="1:72" s="17" customFormat="1" ht="14.25" customHeight="1" thickBot="1">
      <c r="A377" s="231"/>
      <c r="B377" s="77"/>
      <c r="C377" s="266"/>
      <c r="E377" s="67"/>
      <c r="F377" s="67"/>
      <c r="G377" s="266"/>
      <c r="L377" s="200"/>
      <c r="P377" s="67"/>
      <c r="Q377" s="148"/>
      <c r="R377" s="149"/>
      <c r="S377" s="149"/>
      <c r="T377" s="149"/>
      <c r="U377" s="149"/>
      <c r="V377" s="149"/>
      <c r="W377" s="149"/>
      <c r="X377" s="149"/>
      <c r="Y377" s="149"/>
      <c r="Z377" s="149"/>
      <c r="AA377" s="149"/>
      <c r="AB377" s="149"/>
      <c r="AC377" s="149"/>
      <c r="AD377" s="149"/>
      <c r="AE377" s="149"/>
      <c r="AF377" s="149"/>
      <c r="AG377" s="149"/>
      <c r="AH377" s="149"/>
      <c r="AI377" s="149"/>
      <c r="AJ377" s="150"/>
      <c r="AK377" s="151"/>
      <c r="AL377" s="284"/>
      <c r="AM377" s="153"/>
      <c r="AN377" s="153"/>
      <c r="AO377" s="154"/>
      <c r="AP377" s="152"/>
      <c r="AQ377" s="153"/>
      <c r="AR377" s="153"/>
      <c r="AS377" s="153"/>
      <c r="AT377" s="153"/>
      <c r="AU377" s="211"/>
      <c r="AV377" s="153"/>
      <c r="AW377" s="153"/>
      <c r="AX377" s="153"/>
      <c r="AY377" s="154"/>
      <c r="AZ377" s="152"/>
      <c r="BA377" s="153"/>
      <c r="BB377" s="153"/>
      <c r="BC377" s="153"/>
      <c r="BD377" s="153"/>
      <c r="BE377" s="153"/>
      <c r="BF377" s="153"/>
      <c r="BG377" s="153"/>
      <c r="BH377" s="153"/>
      <c r="BI377" s="153"/>
      <c r="BJ377" s="153"/>
      <c r="BK377" s="153"/>
      <c r="BL377" s="153"/>
      <c r="BM377" s="153"/>
      <c r="BN377" s="153"/>
      <c r="BO377" s="153"/>
      <c r="BP377" s="153"/>
      <c r="BQ377" s="153"/>
      <c r="BR377" s="153"/>
      <c r="BS377" s="301"/>
      <c r="BT377" s="16"/>
    </row>
    <row r="378" spans="1:72" s="2" customFormat="1" ht="92.25" customHeight="1" thickBot="1">
      <c r="A378" s="221"/>
      <c r="B378" s="259"/>
      <c r="C378" s="259"/>
      <c r="D378" s="131"/>
      <c r="E378" s="131"/>
      <c r="F378" s="131"/>
      <c r="G378" s="259"/>
      <c r="H378" s="131"/>
      <c r="I378" s="1"/>
      <c r="J378" s="1"/>
      <c r="K378" s="1"/>
      <c r="L378" s="186"/>
      <c r="M378" s="1"/>
      <c r="N378" s="1"/>
      <c r="O378" s="1"/>
      <c r="P378" s="1"/>
      <c r="Q378" s="260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289"/>
      <c r="AL378" s="1"/>
      <c r="AM378" s="1"/>
      <c r="AN378" s="1"/>
      <c r="AO378" s="1"/>
      <c r="AP378" s="260"/>
      <c r="AQ378" s="1"/>
      <c r="AR378" s="1"/>
      <c r="AS378" s="1"/>
      <c r="AT378" s="1"/>
      <c r="AU378" s="186"/>
      <c r="AX378" s="1"/>
      <c r="AY378" s="1"/>
      <c r="AZ378" s="260"/>
      <c r="BA378" s="1"/>
      <c r="BB378" s="1"/>
      <c r="BC378" s="1"/>
      <c r="BD378" s="1"/>
      <c r="BG378" s="1"/>
      <c r="BH378" s="1"/>
      <c r="BI378" s="1"/>
      <c r="BJ378" s="1"/>
      <c r="BK378" s="1"/>
      <c r="BL378" s="1"/>
      <c r="BM378" s="1"/>
      <c r="BP378" s="1"/>
      <c r="BQ378" s="1"/>
      <c r="BR378" s="1"/>
      <c r="BS378" s="298"/>
      <c r="BT378" s="1"/>
    </row>
    <row r="379" spans="1:71" s="27" customFormat="1" ht="24.75" customHeight="1" thickBot="1">
      <c r="A379" s="224"/>
      <c r="B379" s="129"/>
      <c r="C379" s="129"/>
      <c r="D379" s="127"/>
      <c r="E379" s="127"/>
      <c r="F379" s="127"/>
      <c r="G379" s="129"/>
      <c r="H379" s="127"/>
      <c r="I379" s="127"/>
      <c r="J379" s="127"/>
      <c r="K379" s="127"/>
      <c r="L379" s="187"/>
      <c r="M379" s="127"/>
      <c r="N379" s="127"/>
      <c r="O379" s="127"/>
      <c r="P379" s="127"/>
      <c r="Q379" s="129"/>
      <c r="R379" s="126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  <c r="AC379" s="127"/>
      <c r="AD379" s="127"/>
      <c r="AE379" s="127"/>
      <c r="AF379" s="127"/>
      <c r="AG379" s="127"/>
      <c r="AH379" s="127"/>
      <c r="AI379" s="127"/>
      <c r="AJ379" s="127"/>
      <c r="AK379" s="125"/>
      <c r="AL379" s="282"/>
      <c r="AM379" s="127"/>
      <c r="AN379" s="127"/>
      <c r="AO379" s="127"/>
      <c r="AP379" s="130"/>
      <c r="AQ379" s="127"/>
      <c r="AR379" s="127"/>
      <c r="AS379" s="127"/>
      <c r="AT379" s="127"/>
      <c r="AU379" s="187"/>
      <c r="AV379" s="127"/>
      <c r="AW379" s="127"/>
      <c r="AX379" s="127"/>
      <c r="AY379" s="127"/>
      <c r="AZ379" s="129"/>
      <c r="BA379" s="127"/>
      <c r="BB379" s="127"/>
      <c r="BC379" s="127"/>
      <c r="BD379" s="127"/>
      <c r="BE379" s="127"/>
      <c r="BF379" s="127"/>
      <c r="BG379" s="127"/>
      <c r="BH379" s="127"/>
      <c r="BI379" s="127"/>
      <c r="BJ379" s="127"/>
      <c r="BK379" s="127"/>
      <c r="BL379" s="127"/>
      <c r="BM379" s="127"/>
      <c r="BN379" s="127"/>
      <c r="BO379" s="127"/>
      <c r="BP379" s="127"/>
      <c r="BQ379" s="127"/>
      <c r="BR379" s="127"/>
      <c r="BS379" s="128"/>
    </row>
    <row r="380" spans="1:71" s="31" customFormat="1" ht="12.75" customHeight="1">
      <c r="A380" s="220"/>
      <c r="B380" s="111"/>
      <c r="C380" s="114"/>
      <c r="D380" s="110"/>
      <c r="E380" s="110"/>
      <c r="F380" s="110"/>
      <c r="G380" s="114"/>
      <c r="H380" s="110"/>
      <c r="I380" s="110"/>
      <c r="J380" s="110"/>
      <c r="K380" s="110"/>
      <c r="L380" s="110"/>
      <c r="M380" s="110"/>
      <c r="N380" s="110"/>
      <c r="O380" s="110"/>
      <c r="P380" s="110"/>
      <c r="Q380" s="111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  <c r="AB380" s="112"/>
      <c r="AC380" s="112"/>
      <c r="AD380" s="110"/>
      <c r="AE380" s="110"/>
      <c r="AF380" s="110"/>
      <c r="AG380" s="112"/>
      <c r="AH380" s="112"/>
      <c r="AI380" s="112"/>
      <c r="AJ380" s="112"/>
      <c r="AK380" s="113"/>
      <c r="AL380" s="110"/>
      <c r="AM380" s="110"/>
      <c r="AN380" s="110"/>
      <c r="AO380" s="110"/>
      <c r="AP380" s="114"/>
      <c r="AQ380" s="110"/>
      <c r="AR380" s="110"/>
      <c r="AS380" s="110"/>
      <c r="AT380" s="110"/>
      <c r="AU380" s="110"/>
      <c r="AV380" s="110"/>
      <c r="AW380" s="110"/>
      <c r="AX380" s="110"/>
      <c r="AY380" s="110"/>
      <c r="AZ380" s="111"/>
      <c r="BA380" s="115"/>
      <c r="BB380" s="115"/>
      <c r="BC380" s="115"/>
      <c r="BD380" s="115"/>
      <c r="BE380" s="115"/>
      <c r="BF380" s="112"/>
      <c r="BG380" s="115"/>
      <c r="BH380" s="115"/>
      <c r="BI380" s="115"/>
      <c r="BJ380" s="112"/>
      <c r="BK380" s="115"/>
      <c r="BL380" s="115"/>
      <c r="BM380" s="112"/>
      <c r="BN380" s="112"/>
      <c r="BO380" s="112"/>
      <c r="BP380" s="115"/>
      <c r="BQ380" s="115"/>
      <c r="BR380" s="115"/>
      <c r="BS380" s="294"/>
    </row>
    <row r="381" spans="1:71" s="31" customFormat="1" ht="12.75" customHeight="1">
      <c r="A381" s="220"/>
      <c r="B381" s="111"/>
      <c r="C381" s="111"/>
      <c r="D381" s="112"/>
      <c r="E381" s="112"/>
      <c r="F381" s="112"/>
      <c r="G381" s="111"/>
      <c r="H381" s="117"/>
      <c r="I381" s="112"/>
      <c r="J381" s="112"/>
      <c r="K381" s="112"/>
      <c r="L381" s="110"/>
      <c r="M381" s="112"/>
      <c r="N381" s="112"/>
      <c r="O381" s="112"/>
      <c r="P381" s="112"/>
      <c r="Q381" s="111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  <c r="AB381" s="112"/>
      <c r="AC381" s="112"/>
      <c r="AD381" s="110"/>
      <c r="AE381" s="110"/>
      <c r="AF381" s="110"/>
      <c r="AG381" s="112"/>
      <c r="AH381" s="112"/>
      <c r="AI381" s="112"/>
      <c r="AJ381" s="112"/>
      <c r="AK381" s="109"/>
      <c r="AL381" s="110"/>
      <c r="AM381" s="110"/>
      <c r="AN381" s="110"/>
      <c r="AO381" s="110"/>
      <c r="AP381" s="118"/>
      <c r="AQ381" s="115"/>
      <c r="AR381" s="115"/>
      <c r="AS381" s="115"/>
      <c r="AT381" s="115"/>
      <c r="AU381" s="115"/>
      <c r="AV381" s="112"/>
      <c r="AW381" s="112"/>
      <c r="AX381" s="115"/>
      <c r="AY381" s="112"/>
      <c r="AZ381" s="111"/>
      <c r="BA381" s="112"/>
      <c r="BB381" s="112"/>
      <c r="BC381" s="112"/>
      <c r="BD381" s="112"/>
      <c r="BE381" s="112"/>
      <c r="BF381" s="112"/>
      <c r="BG381" s="112"/>
      <c r="BH381" s="112"/>
      <c r="BI381" s="112"/>
      <c r="BJ381" s="112"/>
      <c r="BK381" s="112"/>
      <c r="BL381" s="112"/>
      <c r="BM381" s="110"/>
      <c r="BN381" s="110"/>
      <c r="BO381" s="110"/>
      <c r="BP381" s="112"/>
      <c r="BQ381" s="112"/>
      <c r="BR381" s="112"/>
      <c r="BS381" s="116"/>
    </row>
    <row r="382" spans="1:71" s="31" customFormat="1" ht="12.75" customHeight="1">
      <c r="A382" s="220"/>
      <c r="B382" s="111"/>
      <c r="C382" s="111"/>
      <c r="D382" s="112"/>
      <c r="E382" s="112"/>
      <c r="F382" s="112"/>
      <c r="G382" s="111"/>
      <c r="H382" s="117"/>
      <c r="I382" s="112"/>
      <c r="J382" s="112"/>
      <c r="K382" s="112"/>
      <c r="L382" s="110"/>
      <c r="M382" s="112"/>
      <c r="N382" s="112"/>
      <c r="O382" s="112"/>
      <c r="P382" s="112"/>
      <c r="Q382" s="111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  <c r="AB382" s="112"/>
      <c r="AC382" s="112"/>
      <c r="AD382" s="110"/>
      <c r="AE382" s="110"/>
      <c r="AF382" s="110"/>
      <c r="AG382" s="112"/>
      <c r="AH382" s="112"/>
      <c r="AI382" s="112"/>
      <c r="AJ382" s="112"/>
      <c r="AK382" s="109"/>
      <c r="AL382" s="115"/>
      <c r="AM382" s="115"/>
      <c r="AN382" s="112"/>
      <c r="AO382" s="115"/>
      <c r="AP382" s="111"/>
      <c r="AQ382" s="112"/>
      <c r="AR382" s="112"/>
      <c r="AS382" s="112"/>
      <c r="AT382" s="112"/>
      <c r="AU382" s="110"/>
      <c r="AV382" s="112"/>
      <c r="AW382" s="112"/>
      <c r="AX382" s="112"/>
      <c r="AY382" s="112"/>
      <c r="AZ382" s="111"/>
      <c r="BA382" s="112"/>
      <c r="BB382" s="112"/>
      <c r="BC382" s="112"/>
      <c r="BD382" s="112"/>
      <c r="BE382" s="112"/>
      <c r="BF382" s="112"/>
      <c r="BG382" s="112"/>
      <c r="BH382" s="112"/>
      <c r="BI382" s="112"/>
      <c r="BJ382" s="112"/>
      <c r="BK382" s="112"/>
      <c r="BL382" s="112"/>
      <c r="BM382" s="110"/>
      <c r="BN382" s="110"/>
      <c r="BO382" s="110"/>
      <c r="BP382" s="112"/>
      <c r="BQ382" s="112"/>
      <c r="BR382" s="112"/>
      <c r="BS382" s="116"/>
    </row>
    <row r="383" spans="1:71" s="42" customFormat="1" ht="12.75" customHeight="1" thickBot="1">
      <c r="A383" s="225"/>
      <c r="B383" s="123"/>
      <c r="C383" s="123"/>
      <c r="D383" s="119"/>
      <c r="E383" s="119"/>
      <c r="F383" s="119"/>
      <c r="G383" s="123"/>
      <c r="H383" s="121"/>
      <c r="I383" s="119"/>
      <c r="J383" s="119"/>
      <c r="K383" s="119"/>
      <c r="L383" s="122"/>
      <c r="M383" s="119"/>
      <c r="N383" s="119"/>
      <c r="O383" s="119"/>
      <c r="P383" s="119"/>
      <c r="Q383" s="123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22"/>
      <c r="AE383" s="122"/>
      <c r="AF383" s="122"/>
      <c r="AG383" s="119"/>
      <c r="AH383" s="119"/>
      <c r="AI383" s="119"/>
      <c r="AJ383" s="119"/>
      <c r="AK383" s="124"/>
      <c r="AL383" s="119"/>
      <c r="AM383" s="119"/>
      <c r="AN383" s="119"/>
      <c r="AO383" s="119"/>
      <c r="AP383" s="123"/>
      <c r="AQ383" s="119"/>
      <c r="AR383" s="119"/>
      <c r="AS383" s="119"/>
      <c r="AT383" s="119"/>
      <c r="AU383" s="122"/>
      <c r="AV383" s="119"/>
      <c r="AW383" s="119"/>
      <c r="AX383" s="119"/>
      <c r="AY383" s="119"/>
      <c r="AZ383" s="123"/>
      <c r="BA383" s="119"/>
      <c r="BB383" s="119"/>
      <c r="BC383" s="119"/>
      <c r="BD383" s="119"/>
      <c r="BE383" s="119"/>
      <c r="BF383" s="119"/>
      <c r="BG383" s="119"/>
      <c r="BH383" s="119"/>
      <c r="BI383" s="119"/>
      <c r="BJ383" s="119"/>
      <c r="BK383" s="119"/>
      <c r="BL383" s="119"/>
      <c r="BM383" s="122"/>
      <c r="BN383" s="122"/>
      <c r="BO383" s="122"/>
      <c r="BP383" s="119"/>
      <c r="BQ383" s="119"/>
      <c r="BR383" s="119"/>
      <c r="BS383" s="120"/>
    </row>
    <row r="384" spans="1:71" s="3" customFormat="1" ht="14.25">
      <c r="A384" s="226"/>
      <c r="B384" s="90"/>
      <c r="C384" s="91"/>
      <c r="D384" s="88"/>
      <c r="E384" s="89"/>
      <c r="F384" s="140"/>
      <c r="G384" s="91"/>
      <c r="H384" s="88"/>
      <c r="I384" s="88"/>
      <c r="J384" s="88"/>
      <c r="K384" s="88"/>
      <c r="L384" s="188"/>
      <c r="M384" s="88"/>
      <c r="N384" s="88"/>
      <c r="O384" s="88"/>
      <c r="P384" s="89"/>
      <c r="Q384" s="90"/>
      <c r="R384" s="87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140"/>
      <c r="AK384" s="86"/>
      <c r="AL384" s="87"/>
      <c r="AM384" s="88"/>
      <c r="AN384" s="88"/>
      <c r="AO384" s="140"/>
      <c r="AP384" s="90"/>
      <c r="AQ384" s="87"/>
      <c r="AR384" s="88"/>
      <c r="AS384" s="88"/>
      <c r="AT384" s="88"/>
      <c r="AU384" s="188"/>
      <c r="AV384" s="88"/>
      <c r="AW384" s="88"/>
      <c r="AX384" s="88"/>
      <c r="AY384" s="140"/>
      <c r="AZ384" s="91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145"/>
    </row>
    <row r="385" spans="1:71" s="4" customFormat="1" ht="14.25">
      <c r="A385" s="227"/>
      <c r="B385" s="96"/>
      <c r="C385" s="97"/>
      <c r="D385" s="94"/>
      <c r="E385" s="95"/>
      <c r="F385" s="143"/>
      <c r="G385" s="97"/>
      <c r="H385" s="94"/>
      <c r="I385" s="94"/>
      <c r="J385" s="94"/>
      <c r="K385" s="94"/>
      <c r="L385" s="189"/>
      <c r="M385" s="94"/>
      <c r="N385" s="94"/>
      <c r="O385" s="94"/>
      <c r="P385" s="95"/>
      <c r="Q385" s="96"/>
      <c r="R385" s="93"/>
      <c r="S385" s="94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  <c r="AD385" s="94"/>
      <c r="AE385" s="94"/>
      <c r="AF385" s="94"/>
      <c r="AG385" s="94"/>
      <c r="AH385" s="94"/>
      <c r="AI385" s="94"/>
      <c r="AJ385" s="143"/>
      <c r="AK385" s="92"/>
      <c r="AL385" s="93"/>
      <c r="AM385" s="94"/>
      <c r="AN385" s="94"/>
      <c r="AO385" s="143"/>
      <c r="AP385" s="96"/>
      <c r="AQ385" s="93"/>
      <c r="AR385" s="94"/>
      <c r="AS385" s="94"/>
      <c r="AT385" s="94"/>
      <c r="AU385" s="189"/>
      <c r="AV385" s="94"/>
      <c r="AW385" s="94"/>
      <c r="AX385" s="94"/>
      <c r="AY385" s="143"/>
      <c r="AZ385" s="97"/>
      <c r="BA385" s="94"/>
      <c r="BB385" s="94"/>
      <c r="BC385" s="94"/>
      <c r="BD385" s="94"/>
      <c r="BE385" s="94"/>
      <c r="BF385" s="94"/>
      <c r="BG385" s="94"/>
      <c r="BH385" s="94"/>
      <c r="BI385" s="94"/>
      <c r="BJ385" s="94"/>
      <c r="BK385" s="94"/>
      <c r="BL385" s="94"/>
      <c r="BM385" s="94"/>
      <c r="BN385" s="94"/>
      <c r="BO385" s="94"/>
      <c r="BP385" s="94"/>
      <c r="BQ385" s="94"/>
      <c r="BR385" s="94"/>
      <c r="BS385" s="146"/>
    </row>
    <row r="386" spans="1:71" s="4" customFormat="1" ht="14.25">
      <c r="A386" s="227"/>
      <c r="B386" s="96"/>
      <c r="C386" s="97"/>
      <c r="D386" s="94"/>
      <c r="E386" s="95"/>
      <c r="F386" s="143"/>
      <c r="G386" s="97"/>
      <c r="H386" s="94"/>
      <c r="I386" s="94"/>
      <c r="J386" s="94"/>
      <c r="K386" s="94"/>
      <c r="L386" s="189"/>
      <c r="M386" s="94"/>
      <c r="N386" s="94"/>
      <c r="O386" s="94"/>
      <c r="P386" s="95"/>
      <c r="Q386" s="96"/>
      <c r="R386" s="93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94"/>
      <c r="AE386" s="94"/>
      <c r="AF386" s="94"/>
      <c r="AG386" s="94"/>
      <c r="AH386" s="94"/>
      <c r="AI386" s="94"/>
      <c r="AJ386" s="143"/>
      <c r="AK386" s="92"/>
      <c r="AL386" s="93"/>
      <c r="AM386" s="94"/>
      <c r="AN386" s="94"/>
      <c r="AO386" s="143"/>
      <c r="AP386" s="96"/>
      <c r="AQ386" s="93"/>
      <c r="AR386" s="94"/>
      <c r="AS386" s="94"/>
      <c r="AT386" s="94"/>
      <c r="AU386" s="189"/>
      <c r="AV386" s="94"/>
      <c r="AW386" s="94"/>
      <c r="AX386" s="94"/>
      <c r="AY386" s="143"/>
      <c r="AZ386" s="97"/>
      <c r="BA386" s="94"/>
      <c r="BB386" s="94"/>
      <c r="BC386" s="94"/>
      <c r="BD386" s="94"/>
      <c r="BE386" s="94"/>
      <c r="BF386" s="94"/>
      <c r="BG386" s="94"/>
      <c r="BH386" s="94"/>
      <c r="BI386" s="94"/>
      <c r="BJ386" s="94"/>
      <c r="BK386" s="94"/>
      <c r="BL386" s="94"/>
      <c r="BM386" s="94"/>
      <c r="BN386" s="94"/>
      <c r="BO386" s="94"/>
      <c r="BP386" s="94"/>
      <c r="BQ386" s="94"/>
      <c r="BR386" s="94"/>
      <c r="BS386" s="146"/>
    </row>
    <row r="387" spans="1:71" s="4" customFormat="1" ht="14.25">
      <c r="A387" s="227"/>
      <c r="B387" s="96"/>
      <c r="C387" s="97"/>
      <c r="D387" s="94"/>
      <c r="E387" s="95"/>
      <c r="F387" s="143"/>
      <c r="G387" s="97"/>
      <c r="H387" s="94"/>
      <c r="I387" s="94"/>
      <c r="J387" s="94"/>
      <c r="K387" s="94"/>
      <c r="L387" s="189"/>
      <c r="M387" s="94"/>
      <c r="N387" s="94"/>
      <c r="O387" s="94"/>
      <c r="P387" s="95"/>
      <c r="Q387" s="96"/>
      <c r="R387" s="93"/>
      <c r="S387" s="94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  <c r="AD387" s="94"/>
      <c r="AE387" s="94"/>
      <c r="AF387" s="94"/>
      <c r="AG387" s="94"/>
      <c r="AH387" s="94"/>
      <c r="AI387" s="94"/>
      <c r="AJ387" s="143"/>
      <c r="AK387" s="92"/>
      <c r="AL387" s="93"/>
      <c r="AM387" s="94"/>
      <c r="AN387" s="94"/>
      <c r="AO387" s="143"/>
      <c r="AP387" s="96"/>
      <c r="AQ387" s="93"/>
      <c r="AR387" s="94"/>
      <c r="AS387" s="94"/>
      <c r="AT387" s="94"/>
      <c r="AU387" s="189"/>
      <c r="AV387" s="94"/>
      <c r="AW387" s="94"/>
      <c r="AX387" s="94"/>
      <c r="AY387" s="143"/>
      <c r="AZ387" s="97"/>
      <c r="BA387" s="94"/>
      <c r="BB387" s="94"/>
      <c r="BC387" s="94"/>
      <c r="BD387" s="94"/>
      <c r="BE387" s="94"/>
      <c r="BF387" s="94"/>
      <c r="BG387" s="94"/>
      <c r="BH387" s="94"/>
      <c r="BI387" s="94"/>
      <c r="BJ387" s="94"/>
      <c r="BK387" s="94"/>
      <c r="BL387" s="94"/>
      <c r="BM387" s="94"/>
      <c r="BN387" s="94"/>
      <c r="BO387" s="94"/>
      <c r="BP387" s="94"/>
      <c r="BQ387" s="94"/>
      <c r="BR387" s="94"/>
      <c r="BS387" s="146"/>
    </row>
    <row r="388" spans="1:71" s="4" customFormat="1" ht="14.25">
      <c r="A388" s="227"/>
      <c r="B388" s="96"/>
      <c r="C388" s="97"/>
      <c r="D388" s="94"/>
      <c r="E388" s="95"/>
      <c r="F388" s="143"/>
      <c r="G388" s="97"/>
      <c r="H388" s="94"/>
      <c r="I388" s="94"/>
      <c r="J388" s="94"/>
      <c r="K388" s="94"/>
      <c r="L388" s="189"/>
      <c r="M388" s="94"/>
      <c r="N388" s="94"/>
      <c r="O388" s="94"/>
      <c r="P388" s="95"/>
      <c r="Q388" s="96"/>
      <c r="R388" s="93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94"/>
      <c r="AI388" s="94"/>
      <c r="AJ388" s="143"/>
      <c r="AK388" s="92"/>
      <c r="AL388" s="93"/>
      <c r="AM388" s="94"/>
      <c r="AN388" s="94"/>
      <c r="AO388" s="143"/>
      <c r="AP388" s="96"/>
      <c r="AQ388" s="93"/>
      <c r="AR388" s="94"/>
      <c r="AS388" s="94"/>
      <c r="AT388" s="94"/>
      <c r="AU388" s="189"/>
      <c r="AV388" s="94"/>
      <c r="AW388" s="94"/>
      <c r="AX388" s="94"/>
      <c r="AY388" s="143"/>
      <c r="AZ388" s="97"/>
      <c r="BA388" s="94"/>
      <c r="BB388" s="94"/>
      <c r="BC388" s="94"/>
      <c r="BD388" s="94"/>
      <c r="BE388" s="94"/>
      <c r="BF388" s="94"/>
      <c r="BG388" s="94"/>
      <c r="BH388" s="94"/>
      <c r="BI388" s="94"/>
      <c r="BJ388" s="94"/>
      <c r="BK388" s="94"/>
      <c r="BL388" s="94"/>
      <c r="BM388" s="94"/>
      <c r="BN388" s="94"/>
      <c r="BO388" s="94"/>
      <c r="BP388" s="94"/>
      <c r="BQ388" s="94"/>
      <c r="BR388" s="94"/>
      <c r="BS388" s="146"/>
    </row>
    <row r="389" spans="1:71" s="4" customFormat="1" ht="14.25">
      <c r="A389" s="227"/>
      <c r="B389" s="96"/>
      <c r="C389" s="97"/>
      <c r="D389" s="94"/>
      <c r="E389" s="95"/>
      <c r="F389" s="143"/>
      <c r="G389" s="97"/>
      <c r="H389" s="94"/>
      <c r="I389" s="94"/>
      <c r="J389" s="94"/>
      <c r="K389" s="94"/>
      <c r="L389" s="189"/>
      <c r="M389" s="94"/>
      <c r="N389" s="94"/>
      <c r="O389" s="94"/>
      <c r="P389" s="95"/>
      <c r="Q389" s="96"/>
      <c r="R389" s="93"/>
      <c r="S389" s="94"/>
      <c r="T389" s="94"/>
      <c r="U389" s="94"/>
      <c r="V389" s="94"/>
      <c r="W389" s="94"/>
      <c r="X389" s="94"/>
      <c r="Y389" s="94"/>
      <c r="Z389" s="94"/>
      <c r="AA389" s="94"/>
      <c r="AB389" s="94"/>
      <c r="AC389" s="94"/>
      <c r="AD389" s="94"/>
      <c r="AE389" s="94"/>
      <c r="AF389" s="94"/>
      <c r="AG389" s="94"/>
      <c r="AH389" s="94"/>
      <c r="AI389" s="94"/>
      <c r="AJ389" s="143"/>
      <c r="AK389" s="92"/>
      <c r="AL389" s="93"/>
      <c r="AM389" s="94"/>
      <c r="AN389" s="94"/>
      <c r="AO389" s="143"/>
      <c r="AP389" s="96"/>
      <c r="AQ389" s="93"/>
      <c r="AR389" s="94"/>
      <c r="AS389" s="94"/>
      <c r="AT389" s="94"/>
      <c r="AU389" s="189"/>
      <c r="AV389" s="94"/>
      <c r="AW389" s="94"/>
      <c r="AX389" s="94"/>
      <c r="AY389" s="143"/>
      <c r="AZ389" s="97"/>
      <c r="BA389" s="94"/>
      <c r="BB389" s="94"/>
      <c r="BC389" s="94"/>
      <c r="BD389" s="94"/>
      <c r="BE389" s="94"/>
      <c r="BF389" s="94"/>
      <c r="BG389" s="94"/>
      <c r="BH389" s="94"/>
      <c r="BI389" s="94"/>
      <c r="BJ389" s="94"/>
      <c r="BK389" s="94"/>
      <c r="BL389" s="94"/>
      <c r="BM389" s="94"/>
      <c r="BN389" s="94"/>
      <c r="BO389" s="94"/>
      <c r="BP389" s="94"/>
      <c r="BQ389" s="94"/>
      <c r="BR389" s="94"/>
      <c r="BS389" s="146"/>
    </row>
    <row r="390" spans="1:71" s="4" customFormat="1" ht="14.25">
      <c r="A390" s="227"/>
      <c r="B390" s="96"/>
      <c r="C390" s="97"/>
      <c r="D390" s="94"/>
      <c r="E390" s="95"/>
      <c r="F390" s="143"/>
      <c r="G390" s="97"/>
      <c r="H390" s="94"/>
      <c r="I390" s="94"/>
      <c r="J390" s="94"/>
      <c r="K390" s="94"/>
      <c r="L390" s="189"/>
      <c r="M390" s="94"/>
      <c r="N390" s="94"/>
      <c r="O390" s="94"/>
      <c r="P390" s="95"/>
      <c r="Q390" s="96"/>
      <c r="R390" s="93"/>
      <c r="S390" s="94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  <c r="AD390" s="94"/>
      <c r="AE390" s="94"/>
      <c r="AF390" s="94"/>
      <c r="AG390" s="94"/>
      <c r="AH390" s="94"/>
      <c r="AI390" s="94"/>
      <c r="AJ390" s="143"/>
      <c r="AK390" s="92"/>
      <c r="AL390" s="93"/>
      <c r="AM390" s="94"/>
      <c r="AN390" s="94"/>
      <c r="AO390" s="143"/>
      <c r="AP390" s="96"/>
      <c r="AQ390" s="93"/>
      <c r="AR390" s="94"/>
      <c r="AS390" s="94"/>
      <c r="AT390" s="94"/>
      <c r="AU390" s="189"/>
      <c r="AV390" s="94"/>
      <c r="AW390" s="94"/>
      <c r="AX390" s="94"/>
      <c r="AY390" s="143"/>
      <c r="AZ390" s="97"/>
      <c r="BA390" s="94"/>
      <c r="BB390" s="94"/>
      <c r="BC390" s="94"/>
      <c r="BD390" s="94"/>
      <c r="BE390" s="94"/>
      <c r="BF390" s="94"/>
      <c r="BG390" s="94"/>
      <c r="BH390" s="94"/>
      <c r="BI390" s="94"/>
      <c r="BJ390" s="94"/>
      <c r="BK390" s="94"/>
      <c r="BL390" s="94"/>
      <c r="BM390" s="94"/>
      <c r="BN390" s="94"/>
      <c r="BO390" s="94"/>
      <c r="BP390" s="94"/>
      <c r="BQ390" s="94"/>
      <c r="BR390" s="94"/>
      <c r="BS390" s="146"/>
    </row>
    <row r="391" spans="1:71" s="4" customFormat="1" ht="14.25">
      <c r="A391" s="228"/>
      <c r="B391" s="102"/>
      <c r="C391" s="103"/>
      <c r="D391" s="100"/>
      <c r="E391" s="101"/>
      <c r="F391" s="144"/>
      <c r="G391" s="103"/>
      <c r="H391" s="100"/>
      <c r="I391" s="100"/>
      <c r="J391" s="100"/>
      <c r="K391" s="100"/>
      <c r="L391" s="190"/>
      <c r="M391" s="100"/>
      <c r="N391" s="100"/>
      <c r="O391" s="100"/>
      <c r="P391" s="101"/>
      <c r="Q391" s="102"/>
      <c r="R391" s="99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44"/>
      <c r="AK391" s="98"/>
      <c r="AL391" s="99"/>
      <c r="AM391" s="100"/>
      <c r="AN391" s="100"/>
      <c r="AO391" s="144"/>
      <c r="AP391" s="102"/>
      <c r="AQ391" s="99"/>
      <c r="AR391" s="100"/>
      <c r="AS391" s="100"/>
      <c r="AT391" s="100"/>
      <c r="AU391" s="190"/>
      <c r="AV391" s="100"/>
      <c r="AW391" s="100"/>
      <c r="AX391" s="100"/>
      <c r="AY391" s="144"/>
      <c r="AZ391" s="103"/>
      <c r="BA391" s="100"/>
      <c r="BB391" s="100"/>
      <c r="BC391" s="100"/>
      <c r="BD391" s="100"/>
      <c r="BE391" s="100"/>
      <c r="BF391" s="100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100"/>
      <c r="BS391" s="147"/>
    </row>
    <row r="392" spans="1:71" s="4" customFormat="1" ht="14.25">
      <c r="A392" s="229"/>
      <c r="B392" s="102"/>
      <c r="C392" s="103"/>
      <c r="D392" s="100"/>
      <c r="E392" s="101"/>
      <c r="F392" s="144"/>
      <c r="G392" s="103"/>
      <c r="H392" s="100"/>
      <c r="I392" s="100"/>
      <c r="J392" s="100"/>
      <c r="K392" s="100"/>
      <c r="L392" s="190"/>
      <c r="M392" s="100"/>
      <c r="N392" s="100"/>
      <c r="O392" s="100"/>
      <c r="P392" s="101"/>
      <c r="Q392" s="102"/>
      <c r="R392" s="99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44"/>
      <c r="AK392" s="98"/>
      <c r="AL392" s="99"/>
      <c r="AM392" s="100"/>
      <c r="AN392" s="100"/>
      <c r="AO392" s="144"/>
      <c r="AP392" s="102"/>
      <c r="AQ392" s="99"/>
      <c r="AR392" s="100"/>
      <c r="AS392" s="100"/>
      <c r="AT392" s="100"/>
      <c r="AU392" s="190"/>
      <c r="AV392" s="100"/>
      <c r="AW392" s="100"/>
      <c r="AX392" s="100"/>
      <c r="AY392" s="144"/>
      <c r="AZ392" s="103"/>
      <c r="BA392" s="100"/>
      <c r="BB392" s="100"/>
      <c r="BC392" s="100"/>
      <c r="BD392" s="100"/>
      <c r="BE392" s="100"/>
      <c r="BF392" s="100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100"/>
      <c r="BS392" s="147"/>
    </row>
    <row r="393" spans="1:71" s="5" customFormat="1" ht="14.25">
      <c r="A393" s="230"/>
      <c r="B393" s="263"/>
      <c r="C393" s="108"/>
      <c r="D393" s="105"/>
      <c r="E393" s="106"/>
      <c r="F393" s="141"/>
      <c r="G393" s="142"/>
      <c r="H393" s="105"/>
      <c r="I393" s="105"/>
      <c r="J393" s="105"/>
      <c r="K393" s="105"/>
      <c r="L393" s="191"/>
      <c r="M393" s="105"/>
      <c r="N393" s="105"/>
      <c r="O393" s="105"/>
      <c r="P393" s="106"/>
      <c r="Q393" s="107"/>
      <c r="R393" s="104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41"/>
      <c r="AK393" s="290"/>
      <c r="AL393" s="104"/>
      <c r="AM393" s="105"/>
      <c r="AN393" s="105"/>
      <c r="AO393" s="141"/>
      <c r="AP393" s="107"/>
      <c r="AQ393" s="104"/>
      <c r="AR393" s="105"/>
      <c r="AS393" s="105"/>
      <c r="AT393" s="105"/>
      <c r="AU393" s="191"/>
      <c r="AV393" s="105"/>
      <c r="AW393" s="105"/>
      <c r="AX393" s="105"/>
      <c r="AY393" s="141"/>
      <c r="AZ393" s="108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299"/>
    </row>
    <row r="394" spans="1:71" s="155" customFormat="1" ht="30" customHeight="1">
      <c r="A394" s="254"/>
      <c r="B394" s="264"/>
      <c r="C394" s="135"/>
      <c r="D394" s="138"/>
      <c r="E394" s="138"/>
      <c r="F394" s="139"/>
      <c r="G394" s="135"/>
      <c r="H394" s="138"/>
      <c r="I394" s="138"/>
      <c r="J394" s="138"/>
      <c r="K394" s="138"/>
      <c r="L394" s="192"/>
      <c r="M394" s="138"/>
      <c r="N394" s="138"/>
      <c r="O394" s="138"/>
      <c r="P394" s="139"/>
      <c r="Q394" s="135"/>
      <c r="R394" s="138"/>
      <c r="S394" s="138"/>
      <c r="T394" s="138"/>
      <c r="U394" s="138"/>
      <c r="V394" s="138"/>
      <c r="W394" s="138"/>
      <c r="X394" s="138"/>
      <c r="Y394" s="138"/>
      <c r="Z394" s="138"/>
      <c r="AA394" s="138"/>
      <c r="AB394" s="138"/>
      <c r="AC394" s="138"/>
      <c r="AD394" s="138"/>
      <c r="AE394" s="138"/>
      <c r="AF394" s="138"/>
      <c r="AG394" s="138"/>
      <c r="AH394" s="138"/>
      <c r="AI394" s="138"/>
      <c r="AJ394" s="139"/>
      <c r="AK394" s="133"/>
      <c r="AL394" s="283"/>
      <c r="AM394" s="138"/>
      <c r="AN394" s="138"/>
      <c r="AO394" s="139"/>
      <c r="AP394" s="135"/>
      <c r="AQ394" s="138"/>
      <c r="AR394" s="138"/>
      <c r="AS394" s="138"/>
      <c r="AT394" s="138"/>
      <c r="AU394" s="192"/>
      <c r="AV394" s="138"/>
      <c r="AW394" s="138"/>
      <c r="AX394" s="138"/>
      <c r="AY394" s="139"/>
      <c r="AZ394" s="135"/>
      <c r="BA394" s="138"/>
      <c r="BB394" s="138"/>
      <c r="BC394" s="138"/>
      <c r="BD394" s="138"/>
      <c r="BE394" s="138"/>
      <c r="BF394" s="138"/>
      <c r="BG394" s="138"/>
      <c r="BH394" s="138"/>
      <c r="BI394" s="138"/>
      <c r="BJ394" s="138"/>
      <c r="BK394" s="138"/>
      <c r="BL394" s="138"/>
      <c r="BM394" s="138"/>
      <c r="BN394" s="138"/>
      <c r="BO394" s="138"/>
      <c r="BP394" s="138"/>
      <c r="BQ394" s="138"/>
      <c r="BR394" s="138"/>
      <c r="BS394" s="300"/>
    </row>
    <row r="395" spans="1:71" s="10" customFormat="1" ht="15">
      <c r="A395" s="255"/>
      <c r="B395" s="265"/>
      <c r="C395" s="134"/>
      <c r="D395" s="136"/>
      <c r="E395" s="137"/>
      <c r="F395" s="137"/>
      <c r="G395" s="134"/>
      <c r="H395" s="136"/>
      <c r="I395" s="136"/>
      <c r="J395" s="136"/>
      <c r="K395" s="136"/>
      <c r="L395" s="201"/>
      <c r="M395" s="136"/>
      <c r="N395" s="136"/>
      <c r="O395" s="136"/>
      <c r="P395" s="137"/>
      <c r="Q395" s="134"/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7"/>
      <c r="AK395" s="132"/>
      <c r="AL395" s="285"/>
      <c r="AM395" s="136"/>
      <c r="AN395" s="136"/>
      <c r="AO395" s="137"/>
      <c r="AP395" s="134"/>
      <c r="AQ395" s="136"/>
      <c r="AR395" s="136"/>
      <c r="AS395" s="136"/>
      <c r="AT395" s="136"/>
      <c r="AU395" s="201"/>
      <c r="AV395" s="136"/>
      <c r="AW395" s="136"/>
      <c r="AX395" s="136"/>
      <c r="AY395" s="137"/>
      <c r="AZ395" s="134"/>
      <c r="BA395" s="136"/>
      <c r="BB395" s="136"/>
      <c r="BC395" s="136"/>
      <c r="BD395" s="136"/>
      <c r="BE395" s="136"/>
      <c r="BF395" s="136"/>
      <c r="BG395" s="136"/>
      <c r="BH395" s="136"/>
      <c r="BI395" s="136"/>
      <c r="BJ395" s="136"/>
      <c r="BK395" s="136"/>
      <c r="BL395" s="136"/>
      <c r="BM395" s="136"/>
      <c r="BN395" s="136"/>
      <c r="BO395" s="136"/>
      <c r="BP395" s="136"/>
      <c r="BQ395" s="136"/>
      <c r="BR395" s="136"/>
      <c r="BS395" s="302"/>
    </row>
    <row r="396" spans="1:71" ht="15">
      <c r="A396" s="256"/>
      <c r="B396" s="169"/>
      <c r="C396" s="169"/>
      <c r="D396" s="167"/>
      <c r="E396" s="167"/>
      <c r="F396" s="168"/>
      <c r="G396" s="166"/>
      <c r="H396" s="164"/>
      <c r="I396" s="164"/>
      <c r="J396" s="164"/>
      <c r="K396" s="164"/>
      <c r="L396" s="199"/>
      <c r="M396" s="164"/>
      <c r="N396" s="164"/>
      <c r="O396" s="164"/>
      <c r="P396" s="163"/>
      <c r="Q396" s="166"/>
      <c r="R396" s="164"/>
      <c r="S396" s="164"/>
      <c r="T396" s="164"/>
      <c r="U396" s="164"/>
      <c r="V396" s="164"/>
      <c r="W396" s="164"/>
      <c r="X396" s="164"/>
      <c r="Y396" s="164"/>
      <c r="Z396" s="164"/>
      <c r="AA396" s="164"/>
      <c r="AB396" s="164"/>
      <c r="AC396" s="164"/>
      <c r="AD396" s="164"/>
      <c r="AE396" s="164"/>
      <c r="AF396" s="164"/>
      <c r="AG396" s="164"/>
      <c r="AH396" s="164"/>
      <c r="AI396" s="164"/>
      <c r="AJ396" s="163"/>
      <c r="AK396" s="160"/>
      <c r="AL396" s="164"/>
      <c r="AM396" s="164"/>
      <c r="AN396" s="164"/>
      <c r="AO396" s="163"/>
      <c r="AP396" s="166"/>
      <c r="AQ396" s="164"/>
      <c r="AR396" s="164"/>
      <c r="AS396" s="164"/>
      <c r="AT396" s="164"/>
      <c r="AU396" s="199"/>
      <c r="AV396" s="164"/>
      <c r="AW396" s="164"/>
      <c r="AX396" s="164"/>
      <c r="AY396" s="163"/>
      <c r="AZ396" s="166"/>
      <c r="BA396" s="164"/>
      <c r="BB396" s="164"/>
      <c r="BC396" s="164"/>
      <c r="BD396" s="164"/>
      <c r="BE396" s="164"/>
      <c r="BF396" s="164"/>
      <c r="BG396" s="164"/>
      <c r="BH396" s="164"/>
      <c r="BI396" s="164"/>
      <c r="BJ396" s="164"/>
      <c r="BK396" s="164"/>
      <c r="BL396" s="164"/>
      <c r="BM396" s="164"/>
      <c r="BN396" s="164"/>
      <c r="BO396" s="164"/>
      <c r="BP396" s="164"/>
      <c r="BQ396" s="164"/>
      <c r="BR396" s="164"/>
      <c r="BS396" s="162"/>
    </row>
    <row r="397" spans="1:72" s="17" customFormat="1" ht="14.25" customHeight="1" thickBot="1">
      <c r="A397" s="231"/>
      <c r="B397" s="77"/>
      <c r="C397" s="266"/>
      <c r="E397" s="67"/>
      <c r="F397" s="67"/>
      <c r="G397" s="266"/>
      <c r="L397" s="200"/>
      <c r="P397" s="67"/>
      <c r="Q397" s="148"/>
      <c r="R397" s="149"/>
      <c r="S397" s="149"/>
      <c r="T397" s="149"/>
      <c r="U397" s="149"/>
      <c r="V397" s="149"/>
      <c r="W397" s="149"/>
      <c r="X397" s="149"/>
      <c r="Y397" s="149"/>
      <c r="Z397" s="149"/>
      <c r="AA397" s="149"/>
      <c r="AB397" s="149"/>
      <c r="AC397" s="149"/>
      <c r="AD397" s="149"/>
      <c r="AE397" s="149"/>
      <c r="AF397" s="149"/>
      <c r="AG397" s="149"/>
      <c r="AH397" s="149"/>
      <c r="AI397" s="149"/>
      <c r="AJ397" s="150"/>
      <c r="AK397" s="151"/>
      <c r="AL397" s="284"/>
      <c r="AM397" s="153"/>
      <c r="AN397" s="153"/>
      <c r="AO397" s="154"/>
      <c r="AP397" s="152"/>
      <c r="AQ397" s="153"/>
      <c r="AR397" s="153"/>
      <c r="AS397" s="153"/>
      <c r="AT397" s="153"/>
      <c r="AU397" s="211"/>
      <c r="AV397" s="153"/>
      <c r="AW397" s="153"/>
      <c r="AX397" s="153"/>
      <c r="AY397" s="154"/>
      <c r="AZ397" s="152"/>
      <c r="BA397" s="153"/>
      <c r="BB397" s="153"/>
      <c r="BC397" s="153"/>
      <c r="BD397" s="153"/>
      <c r="BE397" s="153"/>
      <c r="BF397" s="153"/>
      <c r="BG397" s="153"/>
      <c r="BH397" s="153"/>
      <c r="BI397" s="153"/>
      <c r="BJ397" s="153"/>
      <c r="BK397" s="153"/>
      <c r="BL397" s="153"/>
      <c r="BM397" s="153"/>
      <c r="BN397" s="153"/>
      <c r="BO397" s="153"/>
      <c r="BP397" s="153"/>
      <c r="BQ397" s="153"/>
      <c r="BR397" s="153"/>
      <c r="BS397" s="301"/>
      <c r="BT397" s="16"/>
    </row>
    <row r="398" spans="1:72" s="2" customFormat="1" ht="77.25" customHeight="1" thickBot="1">
      <c r="A398" s="221"/>
      <c r="B398" s="259"/>
      <c r="C398" s="259"/>
      <c r="D398" s="131"/>
      <c r="E398" s="131"/>
      <c r="F398" s="131"/>
      <c r="G398" s="259"/>
      <c r="H398" s="131"/>
      <c r="I398" s="1"/>
      <c r="J398" s="1"/>
      <c r="K398" s="1"/>
      <c r="L398" s="186"/>
      <c r="M398" s="1"/>
      <c r="N398" s="1"/>
      <c r="O398" s="1"/>
      <c r="P398" s="1"/>
      <c r="Q398" s="260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289"/>
      <c r="AL398" s="1"/>
      <c r="AM398" s="1"/>
      <c r="AN398" s="1"/>
      <c r="AO398" s="1"/>
      <c r="AP398" s="260"/>
      <c r="AQ398" s="1"/>
      <c r="AR398" s="1"/>
      <c r="AS398" s="1"/>
      <c r="AT398" s="1"/>
      <c r="AU398" s="186"/>
      <c r="AX398" s="1"/>
      <c r="AY398" s="1"/>
      <c r="AZ398" s="260"/>
      <c r="BA398" s="1"/>
      <c r="BB398" s="1"/>
      <c r="BC398" s="1"/>
      <c r="BD398" s="1"/>
      <c r="BG398" s="1"/>
      <c r="BH398" s="1"/>
      <c r="BI398" s="1"/>
      <c r="BJ398" s="1"/>
      <c r="BK398" s="1"/>
      <c r="BL398" s="1"/>
      <c r="BM398" s="1"/>
      <c r="BP398" s="1"/>
      <c r="BQ398" s="1"/>
      <c r="BR398" s="1"/>
      <c r="BS398" s="298"/>
      <c r="BT398" s="1"/>
    </row>
    <row r="399" spans="1:71" s="27" customFormat="1" ht="24.75" customHeight="1" thickBot="1">
      <c r="A399" s="224"/>
      <c r="B399" s="129"/>
      <c r="C399" s="129"/>
      <c r="D399" s="127"/>
      <c r="E399" s="127"/>
      <c r="F399" s="127"/>
      <c r="G399" s="129"/>
      <c r="H399" s="127"/>
      <c r="I399" s="127"/>
      <c r="J399" s="127"/>
      <c r="K399" s="127"/>
      <c r="L399" s="187"/>
      <c r="M399" s="127"/>
      <c r="N399" s="127"/>
      <c r="O399" s="127"/>
      <c r="P399" s="127"/>
      <c r="Q399" s="129"/>
      <c r="R399" s="126"/>
      <c r="S399" s="127"/>
      <c r="T399" s="127"/>
      <c r="U399" s="127"/>
      <c r="V399" s="127"/>
      <c r="W399" s="127"/>
      <c r="X399" s="127"/>
      <c r="Y399" s="127"/>
      <c r="Z399" s="127"/>
      <c r="AA399" s="127"/>
      <c r="AB399" s="127"/>
      <c r="AC399" s="127"/>
      <c r="AD399" s="127"/>
      <c r="AE399" s="127"/>
      <c r="AF399" s="127"/>
      <c r="AG399" s="127"/>
      <c r="AH399" s="127"/>
      <c r="AI399" s="127"/>
      <c r="AJ399" s="127"/>
      <c r="AK399" s="125"/>
      <c r="AL399" s="282"/>
      <c r="AM399" s="127"/>
      <c r="AN399" s="127"/>
      <c r="AO399" s="127"/>
      <c r="AP399" s="130"/>
      <c r="AQ399" s="127"/>
      <c r="AR399" s="127"/>
      <c r="AS399" s="127"/>
      <c r="AT399" s="127"/>
      <c r="AU399" s="187"/>
      <c r="AV399" s="127"/>
      <c r="AW399" s="127"/>
      <c r="AX399" s="127"/>
      <c r="AY399" s="127"/>
      <c r="AZ399" s="129"/>
      <c r="BA399" s="127"/>
      <c r="BB399" s="127"/>
      <c r="BC399" s="127"/>
      <c r="BD399" s="127"/>
      <c r="BE399" s="127"/>
      <c r="BF399" s="127"/>
      <c r="BG399" s="127"/>
      <c r="BH399" s="127"/>
      <c r="BI399" s="127"/>
      <c r="BJ399" s="127"/>
      <c r="BK399" s="127"/>
      <c r="BL399" s="127"/>
      <c r="BM399" s="127"/>
      <c r="BN399" s="127"/>
      <c r="BO399" s="127"/>
      <c r="BP399" s="127"/>
      <c r="BQ399" s="127"/>
      <c r="BR399" s="127"/>
      <c r="BS399" s="128"/>
    </row>
    <row r="400" spans="1:71" s="31" customFormat="1" ht="12.75" customHeight="1">
      <c r="A400" s="220"/>
      <c r="B400" s="111"/>
      <c r="C400" s="114"/>
      <c r="D400" s="110"/>
      <c r="E400" s="110"/>
      <c r="F400" s="110"/>
      <c r="G400" s="114"/>
      <c r="H400" s="110"/>
      <c r="I400" s="110"/>
      <c r="J400" s="110"/>
      <c r="K400" s="110"/>
      <c r="L400" s="110"/>
      <c r="M400" s="110"/>
      <c r="N400" s="110"/>
      <c r="O400" s="110"/>
      <c r="P400" s="110"/>
      <c r="Q400" s="111"/>
      <c r="R400" s="112"/>
      <c r="S400" s="112"/>
      <c r="T400" s="112"/>
      <c r="U400" s="112"/>
      <c r="V400" s="112"/>
      <c r="W400" s="112"/>
      <c r="X400" s="112"/>
      <c r="Y400" s="112"/>
      <c r="Z400" s="112"/>
      <c r="AA400" s="112"/>
      <c r="AB400" s="112"/>
      <c r="AC400" s="112"/>
      <c r="AD400" s="110"/>
      <c r="AE400" s="110"/>
      <c r="AF400" s="110"/>
      <c r="AG400" s="112"/>
      <c r="AH400" s="112"/>
      <c r="AI400" s="112"/>
      <c r="AJ400" s="112"/>
      <c r="AK400" s="113"/>
      <c r="AL400" s="110"/>
      <c r="AM400" s="110"/>
      <c r="AN400" s="110"/>
      <c r="AO400" s="110"/>
      <c r="AP400" s="114"/>
      <c r="AQ400" s="110"/>
      <c r="AR400" s="110"/>
      <c r="AS400" s="110"/>
      <c r="AT400" s="110"/>
      <c r="AU400" s="110"/>
      <c r="AV400" s="110"/>
      <c r="AW400" s="110"/>
      <c r="AX400" s="110"/>
      <c r="AY400" s="110"/>
      <c r="AZ400" s="111"/>
      <c r="BA400" s="115"/>
      <c r="BB400" s="115"/>
      <c r="BC400" s="115"/>
      <c r="BD400" s="115"/>
      <c r="BE400" s="115"/>
      <c r="BF400" s="112"/>
      <c r="BG400" s="115"/>
      <c r="BH400" s="115"/>
      <c r="BI400" s="115"/>
      <c r="BJ400" s="112"/>
      <c r="BK400" s="115"/>
      <c r="BL400" s="115"/>
      <c r="BM400" s="112"/>
      <c r="BN400" s="112"/>
      <c r="BO400" s="112"/>
      <c r="BP400" s="115"/>
      <c r="BQ400" s="115"/>
      <c r="BR400" s="115"/>
      <c r="BS400" s="294"/>
    </row>
    <row r="401" spans="1:71" s="31" customFormat="1" ht="12.75" customHeight="1">
      <c r="A401" s="220"/>
      <c r="B401" s="111"/>
      <c r="C401" s="111"/>
      <c r="D401" s="112"/>
      <c r="E401" s="112"/>
      <c r="F401" s="112"/>
      <c r="G401" s="111"/>
      <c r="H401" s="117"/>
      <c r="I401" s="112"/>
      <c r="J401" s="112"/>
      <c r="K401" s="112"/>
      <c r="L401" s="110"/>
      <c r="M401" s="112"/>
      <c r="N401" s="112"/>
      <c r="O401" s="112"/>
      <c r="P401" s="112"/>
      <c r="Q401" s="111"/>
      <c r="R401" s="112"/>
      <c r="S401" s="112"/>
      <c r="T401" s="112"/>
      <c r="U401" s="112"/>
      <c r="V401" s="112"/>
      <c r="W401" s="112"/>
      <c r="X401" s="112"/>
      <c r="Y401" s="112"/>
      <c r="Z401" s="112"/>
      <c r="AA401" s="112"/>
      <c r="AB401" s="112"/>
      <c r="AC401" s="112"/>
      <c r="AD401" s="110"/>
      <c r="AE401" s="110"/>
      <c r="AF401" s="110"/>
      <c r="AG401" s="112"/>
      <c r="AH401" s="112"/>
      <c r="AI401" s="112"/>
      <c r="AJ401" s="112"/>
      <c r="AK401" s="109"/>
      <c r="AL401" s="110"/>
      <c r="AM401" s="110"/>
      <c r="AN401" s="110"/>
      <c r="AO401" s="110"/>
      <c r="AP401" s="118"/>
      <c r="AQ401" s="115"/>
      <c r="AR401" s="115"/>
      <c r="AS401" s="115"/>
      <c r="AT401" s="115"/>
      <c r="AU401" s="115"/>
      <c r="AV401" s="112"/>
      <c r="AW401" s="112"/>
      <c r="AX401" s="115"/>
      <c r="AY401" s="112"/>
      <c r="AZ401" s="111"/>
      <c r="BA401" s="112"/>
      <c r="BB401" s="112"/>
      <c r="BC401" s="112"/>
      <c r="BD401" s="112"/>
      <c r="BE401" s="112"/>
      <c r="BF401" s="112"/>
      <c r="BG401" s="112"/>
      <c r="BH401" s="112"/>
      <c r="BI401" s="112"/>
      <c r="BJ401" s="112"/>
      <c r="BK401" s="112"/>
      <c r="BL401" s="112"/>
      <c r="BM401" s="110"/>
      <c r="BN401" s="110"/>
      <c r="BO401" s="110"/>
      <c r="BP401" s="112"/>
      <c r="BQ401" s="112"/>
      <c r="BR401" s="112"/>
      <c r="BS401" s="116"/>
    </row>
    <row r="402" spans="1:71" s="31" customFormat="1" ht="12.75" customHeight="1">
      <c r="A402" s="220"/>
      <c r="B402" s="111"/>
      <c r="C402" s="111"/>
      <c r="D402" s="112"/>
      <c r="E402" s="112"/>
      <c r="F402" s="112"/>
      <c r="G402" s="111"/>
      <c r="H402" s="117"/>
      <c r="I402" s="112"/>
      <c r="J402" s="112"/>
      <c r="K402" s="112"/>
      <c r="L402" s="110"/>
      <c r="M402" s="112"/>
      <c r="N402" s="112"/>
      <c r="O402" s="112"/>
      <c r="P402" s="112"/>
      <c r="Q402" s="111"/>
      <c r="R402" s="112"/>
      <c r="S402" s="112"/>
      <c r="T402" s="112"/>
      <c r="U402" s="112"/>
      <c r="V402" s="112"/>
      <c r="W402" s="112"/>
      <c r="X402" s="112"/>
      <c r="Y402" s="112"/>
      <c r="Z402" s="112"/>
      <c r="AA402" s="112"/>
      <c r="AB402" s="112"/>
      <c r="AC402" s="112"/>
      <c r="AD402" s="110"/>
      <c r="AE402" s="110"/>
      <c r="AF402" s="110"/>
      <c r="AG402" s="112"/>
      <c r="AH402" s="112"/>
      <c r="AI402" s="112"/>
      <c r="AJ402" s="112"/>
      <c r="AK402" s="109"/>
      <c r="AL402" s="115"/>
      <c r="AM402" s="115"/>
      <c r="AN402" s="112"/>
      <c r="AO402" s="115"/>
      <c r="AP402" s="111"/>
      <c r="AQ402" s="112"/>
      <c r="AR402" s="112"/>
      <c r="AS402" s="112"/>
      <c r="AT402" s="112"/>
      <c r="AU402" s="110"/>
      <c r="AV402" s="112"/>
      <c r="AW402" s="112"/>
      <c r="AX402" s="112"/>
      <c r="AY402" s="112"/>
      <c r="AZ402" s="111"/>
      <c r="BA402" s="112"/>
      <c r="BB402" s="112"/>
      <c r="BC402" s="112"/>
      <c r="BD402" s="112"/>
      <c r="BE402" s="112"/>
      <c r="BF402" s="112"/>
      <c r="BG402" s="112"/>
      <c r="BH402" s="112"/>
      <c r="BI402" s="112"/>
      <c r="BJ402" s="112"/>
      <c r="BK402" s="112"/>
      <c r="BL402" s="112"/>
      <c r="BM402" s="110"/>
      <c r="BN402" s="110"/>
      <c r="BO402" s="110"/>
      <c r="BP402" s="112"/>
      <c r="BQ402" s="112"/>
      <c r="BR402" s="112"/>
      <c r="BS402" s="116"/>
    </row>
    <row r="403" spans="1:71" s="42" customFormat="1" ht="12.75" customHeight="1" thickBot="1">
      <c r="A403" s="225"/>
      <c r="B403" s="123"/>
      <c r="C403" s="123"/>
      <c r="D403" s="119"/>
      <c r="E403" s="119"/>
      <c r="F403" s="119"/>
      <c r="G403" s="123"/>
      <c r="H403" s="121"/>
      <c r="I403" s="119"/>
      <c r="J403" s="119"/>
      <c r="K403" s="119"/>
      <c r="L403" s="122"/>
      <c r="M403" s="119"/>
      <c r="N403" s="119"/>
      <c r="O403" s="119"/>
      <c r="P403" s="119"/>
      <c r="Q403" s="123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22"/>
      <c r="AE403" s="122"/>
      <c r="AF403" s="122"/>
      <c r="AG403" s="119"/>
      <c r="AH403" s="119"/>
      <c r="AI403" s="119"/>
      <c r="AJ403" s="119"/>
      <c r="AK403" s="124"/>
      <c r="AL403" s="119"/>
      <c r="AM403" s="119"/>
      <c r="AN403" s="119"/>
      <c r="AO403" s="119"/>
      <c r="AP403" s="123"/>
      <c r="AQ403" s="119"/>
      <c r="AR403" s="119"/>
      <c r="AS403" s="119"/>
      <c r="AT403" s="119"/>
      <c r="AU403" s="122"/>
      <c r="AV403" s="119"/>
      <c r="AW403" s="119"/>
      <c r="AX403" s="119"/>
      <c r="AY403" s="119"/>
      <c r="AZ403" s="123"/>
      <c r="BA403" s="119"/>
      <c r="BB403" s="119"/>
      <c r="BC403" s="119"/>
      <c r="BD403" s="119"/>
      <c r="BE403" s="119"/>
      <c r="BF403" s="119"/>
      <c r="BG403" s="119"/>
      <c r="BH403" s="119"/>
      <c r="BI403" s="119"/>
      <c r="BJ403" s="119"/>
      <c r="BK403" s="119"/>
      <c r="BL403" s="119"/>
      <c r="BM403" s="122"/>
      <c r="BN403" s="122"/>
      <c r="BO403" s="122"/>
      <c r="BP403" s="119"/>
      <c r="BQ403" s="119"/>
      <c r="BR403" s="119"/>
      <c r="BS403" s="120"/>
    </row>
    <row r="404" spans="1:71" s="3" customFormat="1" ht="14.25">
      <c r="A404" s="226"/>
      <c r="B404" s="90"/>
      <c r="C404" s="91"/>
      <c r="D404" s="88"/>
      <c r="E404" s="89"/>
      <c r="F404" s="140"/>
      <c r="G404" s="91"/>
      <c r="H404" s="88"/>
      <c r="I404" s="88"/>
      <c r="J404" s="88"/>
      <c r="K404" s="88"/>
      <c r="L404" s="188"/>
      <c r="M404" s="88"/>
      <c r="N404" s="88"/>
      <c r="O404" s="88"/>
      <c r="P404" s="89"/>
      <c r="Q404" s="90"/>
      <c r="R404" s="87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140"/>
      <c r="AK404" s="86"/>
      <c r="AL404" s="87"/>
      <c r="AM404" s="88"/>
      <c r="AN404" s="88"/>
      <c r="AO404" s="140"/>
      <c r="AP404" s="90"/>
      <c r="AQ404" s="87"/>
      <c r="AR404" s="88"/>
      <c r="AS404" s="88"/>
      <c r="AT404" s="88"/>
      <c r="AU404" s="188"/>
      <c r="AV404" s="88"/>
      <c r="AW404" s="88"/>
      <c r="AX404" s="88"/>
      <c r="AY404" s="140"/>
      <c r="AZ404" s="91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145"/>
    </row>
    <row r="405" spans="1:71" s="4" customFormat="1" ht="14.25">
      <c r="A405" s="227"/>
      <c r="B405" s="96"/>
      <c r="C405" s="97"/>
      <c r="D405" s="94"/>
      <c r="E405" s="95"/>
      <c r="F405" s="143"/>
      <c r="G405" s="97"/>
      <c r="H405" s="94"/>
      <c r="I405" s="94"/>
      <c r="J405" s="94"/>
      <c r="K405" s="94"/>
      <c r="L405" s="189"/>
      <c r="M405" s="94"/>
      <c r="N405" s="94"/>
      <c r="O405" s="94"/>
      <c r="P405" s="95"/>
      <c r="Q405" s="96"/>
      <c r="R405" s="93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  <c r="AD405" s="94"/>
      <c r="AE405" s="94"/>
      <c r="AF405" s="94"/>
      <c r="AG405" s="94"/>
      <c r="AH405" s="94"/>
      <c r="AI405" s="94"/>
      <c r="AJ405" s="143"/>
      <c r="AK405" s="92"/>
      <c r="AL405" s="93"/>
      <c r="AM405" s="94"/>
      <c r="AN405" s="94"/>
      <c r="AO405" s="143"/>
      <c r="AP405" s="96"/>
      <c r="AQ405" s="93"/>
      <c r="AR405" s="94"/>
      <c r="AS405" s="94"/>
      <c r="AT405" s="94"/>
      <c r="AU405" s="189"/>
      <c r="AV405" s="94"/>
      <c r="AW405" s="94"/>
      <c r="AX405" s="94"/>
      <c r="AY405" s="143"/>
      <c r="AZ405" s="97"/>
      <c r="BA405" s="94"/>
      <c r="BB405" s="94"/>
      <c r="BC405" s="94"/>
      <c r="BD405" s="94"/>
      <c r="BE405" s="94"/>
      <c r="BF405" s="94"/>
      <c r="BG405" s="94"/>
      <c r="BH405" s="94"/>
      <c r="BI405" s="94"/>
      <c r="BJ405" s="94"/>
      <c r="BK405" s="94"/>
      <c r="BL405" s="94"/>
      <c r="BM405" s="94"/>
      <c r="BN405" s="94"/>
      <c r="BO405" s="94"/>
      <c r="BP405" s="94"/>
      <c r="BQ405" s="94"/>
      <c r="BR405" s="94"/>
      <c r="BS405" s="146"/>
    </row>
    <row r="406" spans="1:71" s="4" customFormat="1" ht="14.25">
      <c r="A406" s="227"/>
      <c r="B406" s="96"/>
      <c r="C406" s="97"/>
      <c r="D406" s="94"/>
      <c r="E406" s="95"/>
      <c r="F406" s="143"/>
      <c r="G406" s="97"/>
      <c r="H406" s="94"/>
      <c r="I406" s="94"/>
      <c r="J406" s="94"/>
      <c r="K406" s="94"/>
      <c r="L406" s="189"/>
      <c r="M406" s="94"/>
      <c r="N406" s="94"/>
      <c r="O406" s="94"/>
      <c r="P406" s="95"/>
      <c r="Q406" s="96"/>
      <c r="R406" s="93"/>
      <c r="S406" s="94"/>
      <c r="T406" s="94"/>
      <c r="U406" s="94"/>
      <c r="V406" s="94"/>
      <c r="W406" s="94"/>
      <c r="X406" s="94"/>
      <c r="Y406" s="94"/>
      <c r="Z406" s="94"/>
      <c r="AA406" s="94"/>
      <c r="AB406" s="94"/>
      <c r="AC406" s="94"/>
      <c r="AD406" s="94"/>
      <c r="AE406" s="94"/>
      <c r="AF406" s="94"/>
      <c r="AG406" s="94"/>
      <c r="AH406" s="94"/>
      <c r="AI406" s="94"/>
      <c r="AJ406" s="143"/>
      <c r="AK406" s="92"/>
      <c r="AL406" s="93"/>
      <c r="AM406" s="94"/>
      <c r="AN406" s="94"/>
      <c r="AO406" s="143"/>
      <c r="AP406" s="96"/>
      <c r="AQ406" s="93"/>
      <c r="AR406" s="94"/>
      <c r="AS406" s="94"/>
      <c r="AT406" s="94"/>
      <c r="AU406" s="189"/>
      <c r="AV406" s="94"/>
      <c r="AW406" s="94"/>
      <c r="AX406" s="94"/>
      <c r="AY406" s="143"/>
      <c r="AZ406" s="97"/>
      <c r="BA406" s="94"/>
      <c r="BB406" s="94"/>
      <c r="BC406" s="94"/>
      <c r="BD406" s="94"/>
      <c r="BE406" s="94"/>
      <c r="BF406" s="94"/>
      <c r="BG406" s="94"/>
      <c r="BH406" s="94"/>
      <c r="BI406" s="94"/>
      <c r="BJ406" s="94"/>
      <c r="BK406" s="94"/>
      <c r="BL406" s="94"/>
      <c r="BM406" s="94"/>
      <c r="BN406" s="94"/>
      <c r="BO406" s="94"/>
      <c r="BP406" s="94"/>
      <c r="BQ406" s="94"/>
      <c r="BR406" s="94"/>
      <c r="BS406" s="146"/>
    </row>
    <row r="407" spans="1:71" s="4" customFormat="1" ht="14.25">
      <c r="A407" s="227"/>
      <c r="B407" s="96"/>
      <c r="C407" s="97"/>
      <c r="D407" s="94"/>
      <c r="E407" s="95"/>
      <c r="F407" s="143"/>
      <c r="G407" s="97"/>
      <c r="H407" s="94"/>
      <c r="I407" s="94"/>
      <c r="J407" s="94"/>
      <c r="K407" s="94"/>
      <c r="L407" s="189"/>
      <c r="M407" s="94"/>
      <c r="N407" s="94"/>
      <c r="O407" s="94"/>
      <c r="P407" s="95"/>
      <c r="Q407" s="96"/>
      <c r="R407" s="93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  <c r="AD407" s="94"/>
      <c r="AE407" s="94"/>
      <c r="AF407" s="94"/>
      <c r="AG407" s="94"/>
      <c r="AH407" s="94"/>
      <c r="AI407" s="94"/>
      <c r="AJ407" s="143"/>
      <c r="AK407" s="92"/>
      <c r="AL407" s="93"/>
      <c r="AM407" s="94"/>
      <c r="AN407" s="94"/>
      <c r="AO407" s="143"/>
      <c r="AP407" s="96"/>
      <c r="AQ407" s="93"/>
      <c r="AR407" s="94"/>
      <c r="AS407" s="94"/>
      <c r="AT407" s="94"/>
      <c r="AU407" s="189"/>
      <c r="AV407" s="94"/>
      <c r="AW407" s="94"/>
      <c r="AX407" s="94"/>
      <c r="AY407" s="143"/>
      <c r="AZ407" s="97"/>
      <c r="BA407" s="94"/>
      <c r="BB407" s="94"/>
      <c r="BC407" s="94"/>
      <c r="BD407" s="94"/>
      <c r="BE407" s="94"/>
      <c r="BF407" s="94"/>
      <c r="BG407" s="94"/>
      <c r="BH407" s="94"/>
      <c r="BI407" s="94"/>
      <c r="BJ407" s="94"/>
      <c r="BK407" s="94"/>
      <c r="BL407" s="94"/>
      <c r="BM407" s="94"/>
      <c r="BN407" s="94"/>
      <c r="BO407" s="94"/>
      <c r="BP407" s="94"/>
      <c r="BQ407" s="94"/>
      <c r="BR407" s="94"/>
      <c r="BS407" s="146"/>
    </row>
    <row r="408" spans="1:71" s="4" customFormat="1" ht="14.25">
      <c r="A408" s="227"/>
      <c r="B408" s="96"/>
      <c r="C408" s="97"/>
      <c r="D408" s="94"/>
      <c r="E408" s="95"/>
      <c r="F408" s="143"/>
      <c r="G408" s="97"/>
      <c r="H408" s="94"/>
      <c r="I408" s="94"/>
      <c r="J408" s="94"/>
      <c r="K408" s="94"/>
      <c r="L408" s="189"/>
      <c r="M408" s="94"/>
      <c r="N408" s="94"/>
      <c r="O408" s="94"/>
      <c r="P408" s="95"/>
      <c r="Q408" s="96"/>
      <c r="R408" s="93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  <c r="AJ408" s="143"/>
      <c r="AK408" s="92"/>
      <c r="AL408" s="93"/>
      <c r="AM408" s="94"/>
      <c r="AN408" s="94"/>
      <c r="AO408" s="143"/>
      <c r="AP408" s="96"/>
      <c r="AQ408" s="93"/>
      <c r="AR408" s="94"/>
      <c r="AS408" s="94"/>
      <c r="AT408" s="94"/>
      <c r="AU408" s="189"/>
      <c r="AV408" s="94"/>
      <c r="AW408" s="94"/>
      <c r="AX408" s="94"/>
      <c r="AY408" s="143"/>
      <c r="AZ408" s="97"/>
      <c r="BA408" s="94"/>
      <c r="BB408" s="94"/>
      <c r="BC408" s="94"/>
      <c r="BD408" s="94"/>
      <c r="BE408" s="94"/>
      <c r="BF408" s="94"/>
      <c r="BG408" s="94"/>
      <c r="BH408" s="94"/>
      <c r="BI408" s="94"/>
      <c r="BJ408" s="94"/>
      <c r="BK408" s="94"/>
      <c r="BL408" s="94"/>
      <c r="BM408" s="94"/>
      <c r="BN408" s="94"/>
      <c r="BO408" s="94"/>
      <c r="BP408" s="94"/>
      <c r="BQ408" s="94"/>
      <c r="BR408" s="94"/>
      <c r="BS408" s="146"/>
    </row>
    <row r="409" spans="1:71" s="4" customFormat="1" ht="14.25">
      <c r="A409" s="227"/>
      <c r="B409" s="96"/>
      <c r="C409" s="97"/>
      <c r="D409" s="94"/>
      <c r="E409" s="95"/>
      <c r="F409" s="143"/>
      <c r="G409" s="97"/>
      <c r="H409" s="94"/>
      <c r="I409" s="94"/>
      <c r="J409" s="94"/>
      <c r="K409" s="94"/>
      <c r="L409" s="189"/>
      <c r="M409" s="94"/>
      <c r="N409" s="94"/>
      <c r="O409" s="94"/>
      <c r="P409" s="95"/>
      <c r="Q409" s="96"/>
      <c r="R409" s="93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  <c r="AJ409" s="143"/>
      <c r="AK409" s="92"/>
      <c r="AL409" s="93"/>
      <c r="AM409" s="94"/>
      <c r="AN409" s="94"/>
      <c r="AO409" s="143"/>
      <c r="AP409" s="96"/>
      <c r="AQ409" s="93"/>
      <c r="AR409" s="94"/>
      <c r="AS409" s="94"/>
      <c r="AT409" s="94"/>
      <c r="AU409" s="189"/>
      <c r="AV409" s="94"/>
      <c r="AW409" s="94"/>
      <c r="AX409" s="94"/>
      <c r="AY409" s="143"/>
      <c r="AZ409" s="97"/>
      <c r="BA409" s="94"/>
      <c r="BB409" s="94"/>
      <c r="BC409" s="94"/>
      <c r="BD409" s="94"/>
      <c r="BE409" s="94"/>
      <c r="BF409" s="94"/>
      <c r="BG409" s="94"/>
      <c r="BH409" s="94"/>
      <c r="BI409" s="94"/>
      <c r="BJ409" s="94"/>
      <c r="BK409" s="94"/>
      <c r="BL409" s="94"/>
      <c r="BM409" s="94"/>
      <c r="BN409" s="94"/>
      <c r="BO409" s="94"/>
      <c r="BP409" s="94"/>
      <c r="BQ409" s="94"/>
      <c r="BR409" s="94"/>
      <c r="BS409" s="146"/>
    </row>
    <row r="410" spans="1:71" s="4" customFormat="1" ht="14.25">
      <c r="A410" s="227"/>
      <c r="B410" s="96"/>
      <c r="C410" s="97"/>
      <c r="D410" s="94"/>
      <c r="E410" s="95"/>
      <c r="F410" s="143"/>
      <c r="G410" s="97"/>
      <c r="H410" s="94"/>
      <c r="I410" s="94"/>
      <c r="J410" s="94"/>
      <c r="K410" s="94"/>
      <c r="L410" s="189"/>
      <c r="M410" s="94"/>
      <c r="N410" s="94"/>
      <c r="O410" s="94"/>
      <c r="P410" s="95"/>
      <c r="Q410" s="96"/>
      <c r="R410" s="93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  <c r="AJ410" s="143"/>
      <c r="AK410" s="92"/>
      <c r="AL410" s="93"/>
      <c r="AM410" s="94"/>
      <c r="AN410" s="94"/>
      <c r="AO410" s="143"/>
      <c r="AP410" s="96"/>
      <c r="AQ410" s="93"/>
      <c r="AR410" s="94"/>
      <c r="AS410" s="94"/>
      <c r="AT410" s="94"/>
      <c r="AU410" s="189"/>
      <c r="AV410" s="94"/>
      <c r="AW410" s="94"/>
      <c r="AX410" s="94"/>
      <c r="AY410" s="143"/>
      <c r="AZ410" s="97"/>
      <c r="BA410" s="94"/>
      <c r="BB410" s="94"/>
      <c r="BC410" s="94"/>
      <c r="BD410" s="94"/>
      <c r="BE410" s="94"/>
      <c r="BF410" s="94"/>
      <c r="BG410" s="94"/>
      <c r="BH410" s="94"/>
      <c r="BI410" s="94"/>
      <c r="BJ410" s="94"/>
      <c r="BK410" s="94"/>
      <c r="BL410" s="94"/>
      <c r="BM410" s="94"/>
      <c r="BN410" s="94"/>
      <c r="BO410" s="94"/>
      <c r="BP410" s="94"/>
      <c r="BQ410" s="94"/>
      <c r="BR410" s="94"/>
      <c r="BS410" s="146"/>
    </row>
    <row r="411" spans="1:71" s="4" customFormat="1" ht="14.25">
      <c r="A411" s="228"/>
      <c r="B411" s="102"/>
      <c r="C411" s="103"/>
      <c r="D411" s="100"/>
      <c r="E411" s="101"/>
      <c r="F411" s="144"/>
      <c r="G411" s="103"/>
      <c r="H411" s="100"/>
      <c r="I411" s="100"/>
      <c r="J411" s="100"/>
      <c r="K411" s="100"/>
      <c r="L411" s="190"/>
      <c r="M411" s="100"/>
      <c r="N411" s="100"/>
      <c r="O411" s="100"/>
      <c r="P411" s="101"/>
      <c r="Q411" s="102"/>
      <c r="R411" s="99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44"/>
      <c r="AK411" s="98"/>
      <c r="AL411" s="99"/>
      <c r="AM411" s="100"/>
      <c r="AN411" s="100"/>
      <c r="AO411" s="144"/>
      <c r="AP411" s="102"/>
      <c r="AQ411" s="99"/>
      <c r="AR411" s="100"/>
      <c r="AS411" s="100"/>
      <c r="AT411" s="100"/>
      <c r="AU411" s="190"/>
      <c r="AV411" s="100"/>
      <c r="AW411" s="100"/>
      <c r="AX411" s="100"/>
      <c r="AY411" s="144"/>
      <c r="AZ411" s="103"/>
      <c r="BA411" s="100"/>
      <c r="BB411" s="100"/>
      <c r="BC411" s="100"/>
      <c r="BD411" s="100"/>
      <c r="BE411" s="100"/>
      <c r="BF411" s="100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100"/>
      <c r="BS411" s="147"/>
    </row>
    <row r="412" spans="1:71" s="4" customFormat="1" ht="14.25">
      <c r="A412" s="229"/>
      <c r="B412" s="102"/>
      <c r="C412" s="103"/>
      <c r="D412" s="100"/>
      <c r="E412" s="101"/>
      <c r="F412" s="144"/>
      <c r="G412" s="103"/>
      <c r="H412" s="100"/>
      <c r="I412" s="100"/>
      <c r="J412" s="100"/>
      <c r="K412" s="100"/>
      <c r="L412" s="190"/>
      <c r="M412" s="100"/>
      <c r="N412" s="100"/>
      <c r="O412" s="100"/>
      <c r="P412" s="101"/>
      <c r="Q412" s="102"/>
      <c r="R412" s="99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44"/>
      <c r="AK412" s="98"/>
      <c r="AL412" s="99"/>
      <c r="AM412" s="100"/>
      <c r="AN412" s="100"/>
      <c r="AO412" s="144"/>
      <c r="AP412" s="102"/>
      <c r="AQ412" s="99"/>
      <c r="AR412" s="100"/>
      <c r="AS412" s="100"/>
      <c r="AT412" s="100"/>
      <c r="AU412" s="190"/>
      <c r="AV412" s="100"/>
      <c r="AW412" s="100"/>
      <c r="AX412" s="100"/>
      <c r="AY412" s="144"/>
      <c r="AZ412" s="103"/>
      <c r="BA412" s="100"/>
      <c r="BB412" s="100"/>
      <c r="BC412" s="100"/>
      <c r="BD412" s="100"/>
      <c r="BE412" s="100"/>
      <c r="BF412" s="100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100"/>
      <c r="BS412" s="147"/>
    </row>
    <row r="413" spans="1:71" s="5" customFormat="1" ht="14.25">
      <c r="A413" s="230"/>
      <c r="B413" s="263"/>
      <c r="C413" s="108"/>
      <c r="D413" s="105"/>
      <c r="E413" s="106"/>
      <c r="F413" s="141"/>
      <c r="G413" s="142"/>
      <c r="H413" s="105"/>
      <c r="I413" s="105"/>
      <c r="J413" s="105"/>
      <c r="K413" s="105"/>
      <c r="L413" s="191"/>
      <c r="M413" s="105"/>
      <c r="N413" s="105"/>
      <c r="O413" s="105"/>
      <c r="P413" s="106"/>
      <c r="Q413" s="107"/>
      <c r="R413" s="104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41"/>
      <c r="AK413" s="290"/>
      <c r="AL413" s="104"/>
      <c r="AM413" s="105"/>
      <c r="AN413" s="105"/>
      <c r="AO413" s="141"/>
      <c r="AP413" s="107"/>
      <c r="AQ413" s="104"/>
      <c r="AR413" s="105"/>
      <c r="AS413" s="105"/>
      <c r="AT413" s="105"/>
      <c r="AU413" s="191"/>
      <c r="AV413" s="105"/>
      <c r="AW413" s="105"/>
      <c r="AX413" s="105"/>
      <c r="AY413" s="141"/>
      <c r="AZ413" s="108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299"/>
    </row>
    <row r="414" spans="1:71" s="155" customFormat="1" ht="30" customHeight="1">
      <c r="A414" s="254"/>
      <c r="B414" s="264"/>
      <c r="C414" s="135"/>
      <c r="D414" s="138"/>
      <c r="E414" s="138"/>
      <c r="F414" s="139"/>
      <c r="G414" s="135"/>
      <c r="H414" s="138"/>
      <c r="I414" s="138"/>
      <c r="J414" s="138"/>
      <c r="K414" s="138"/>
      <c r="L414" s="192"/>
      <c r="M414" s="138"/>
      <c r="N414" s="138"/>
      <c r="O414" s="138"/>
      <c r="P414" s="139"/>
      <c r="Q414" s="135"/>
      <c r="R414" s="138"/>
      <c r="S414" s="138"/>
      <c r="T414" s="138"/>
      <c r="U414" s="138"/>
      <c r="V414" s="138"/>
      <c r="W414" s="138"/>
      <c r="X414" s="138"/>
      <c r="Y414" s="138"/>
      <c r="Z414" s="138"/>
      <c r="AA414" s="138"/>
      <c r="AB414" s="138"/>
      <c r="AC414" s="138"/>
      <c r="AD414" s="138"/>
      <c r="AE414" s="138"/>
      <c r="AF414" s="138"/>
      <c r="AG414" s="138"/>
      <c r="AH414" s="138"/>
      <c r="AI414" s="138"/>
      <c r="AJ414" s="139"/>
      <c r="AK414" s="133"/>
      <c r="AL414" s="283"/>
      <c r="AM414" s="138"/>
      <c r="AN414" s="138"/>
      <c r="AO414" s="139"/>
      <c r="AP414" s="135"/>
      <c r="AQ414" s="138"/>
      <c r="AR414" s="138"/>
      <c r="AS414" s="138"/>
      <c r="AT414" s="138"/>
      <c r="AU414" s="192"/>
      <c r="AV414" s="138"/>
      <c r="AW414" s="138"/>
      <c r="AX414" s="138"/>
      <c r="AY414" s="139"/>
      <c r="AZ414" s="135"/>
      <c r="BA414" s="138"/>
      <c r="BB414" s="138"/>
      <c r="BC414" s="138"/>
      <c r="BD414" s="138"/>
      <c r="BE414" s="138"/>
      <c r="BF414" s="138"/>
      <c r="BG414" s="138"/>
      <c r="BH414" s="138"/>
      <c r="BI414" s="138"/>
      <c r="BJ414" s="138"/>
      <c r="BK414" s="138"/>
      <c r="BL414" s="138"/>
      <c r="BM414" s="138"/>
      <c r="BN414" s="138"/>
      <c r="BO414" s="138"/>
      <c r="BP414" s="138"/>
      <c r="BQ414" s="138"/>
      <c r="BR414" s="138"/>
      <c r="BS414" s="300"/>
    </row>
    <row r="415" spans="1:71" s="159" customFormat="1" ht="15" customHeight="1">
      <c r="A415" s="255"/>
      <c r="B415" s="169"/>
      <c r="C415" s="156"/>
      <c r="D415" s="157"/>
      <c r="E415" s="158"/>
      <c r="F415" s="158"/>
      <c r="G415" s="156"/>
      <c r="H415" s="157"/>
      <c r="I415" s="157"/>
      <c r="J415" s="157"/>
      <c r="K415" s="167"/>
      <c r="L415" s="195"/>
      <c r="M415" s="167"/>
      <c r="N415" s="167"/>
      <c r="O415" s="167"/>
      <c r="P415" s="168"/>
      <c r="Q415" s="166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8"/>
      <c r="AK415" s="160"/>
      <c r="AL415" s="164"/>
      <c r="AM415" s="167"/>
      <c r="AN415" s="167"/>
      <c r="AO415" s="168"/>
      <c r="AP415" s="166"/>
      <c r="AQ415" s="167"/>
      <c r="AR415" s="167"/>
      <c r="AS415" s="167"/>
      <c r="AT415" s="167"/>
      <c r="AU415" s="195"/>
      <c r="AV415" s="167"/>
      <c r="AW415" s="167"/>
      <c r="AX415" s="167"/>
      <c r="AY415" s="168"/>
      <c r="AZ415" s="166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7"/>
      <c r="BN415" s="167"/>
      <c r="BO415" s="167"/>
      <c r="BP415" s="167"/>
      <c r="BQ415" s="167"/>
      <c r="BR415" s="167"/>
      <c r="BS415" s="165"/>
    </row>
    <row r="416" spans="1:71" ht="15">
      <c r="A416" s="256"/>
      <c r="B416" s="169"/>
      <c r="C416" s="169"/>
      <c r="D416" s="167"/>
      <c r="E416" s="167"/>
      <c r="F416" s="168"/>
      <c r="G416" s="166"/>
      <c r="H416" s="164"/>
      <c r="I416" s="164"/>
      <c r="J416" s="164"/>
      <c r="K416" s="164"/>
      <c r="L416" s="199"/>
      <c r="M416" s="164"/>
      <c r="N416" s="164"/>
      <c r="O416" s="164"/>
      <c r="P416" s="163"/>
      <c r="Q416" s="166"/>
      <c r="R416" s="164"/>
      <c r="S416" s="164"/>
      <c r="T416" s="164"/>
      <c r="U416" s="164"/>
      <c r="V416" s="164"/>
      <c r="W416" s="164"/>
      <c r="X416" s="164"/>
      <c r="Y416" s="164"/>
      <c r="Z416" s="164"/>
      <c r="AA416" s="164"/>
      <c r="AB416" s="164"/>
      <c r="AC416" s="164"/>
      <c r="AD416" s="164"/>
      <c r="AE416" s="164"/>
      <c r="AF416" s="164"/>
      <c r="AG416" s="164"/>
      <c r="AH416" s="164"/>
      <c r="AI416" s="164"/>
      <c r="AJ416" s="163"/>
      <c r="AK416" s="160"/>
      <c r="AL416" s="164"/>
      <c r="AM416" s="164"/>
      <c r="AN416" s="164"/>
      <c r="AO416" s="163"/>
      <c r="AP416" s="166"/>
      <c r="AQ416" s="164"/>
      <c r="AR416" s="164"/>
      <c r="AS416" s="164"/>
      <c r="AT416" s="164"/>
      <c r="AU416" s="199"/>
      <c r="AV416" s="164"/>
      <c r="AW416" s="164"/>
      <c r="AX416" s="164"/>
      <c r="AY416" s="163"/>
      <c r="AZ416" s="166"/>
      <c r="BA416" s="164"/>
      <c r="BB416" s="164"/>
      <c r="BC416" s="164"/>
      <c r="BD416" s="164"/>
      <c r="BE416" s="164"/>
      <c r="BF416" s="164"/>
      <c r="BG416" s="164"/>
      <c r="BH416" s="164"/>
      <c r="BI416" s="164"/>
      <c r="BJ416" s="164"/>
      <c r="BK416" s="164"/>
      <c r="BL416" s="164"/>
      <c r="BM416" s="164"/>
      <c r="BN416" s="164"/>
      <c r="BO416" s="164"/>
      <c r="BP416" s="164"/>
      <c r="BQ416" s="164"/>
      <c r="BR416" s="164"/>
      <c r="BS416" s="162"/>
    </row>
    <row r="417" spans="1:72" s="17" customFormat="1" ht="14.25" customHeight="1" thickBot="1">
      <c r="A417" s="231"/>
      <c r="B417" s="77"/>
      <c r="C417" s="266"/>
      <c r="E417" s="67"/>
      <c r="F417" s="67"/>
      <c r="G417" s="266"/>
      <c r="L417" s="200"/>
      <c r="P417" s="67"/>
      <c r="Q417" s="148"/>
      <c r="R417" s="149"/>
      <c r="S417" s="149"/>
      <c r="T417" s="149"/>
      <c r="U417" s="149"/>
      <c r="V417" s="149"/>
      <c r="W417" s="149"/>
      <c r="X417" s="149"/>
      <c r="Y417" s="149"/>
      <c r="Z417" s="149"/>
      <c r="AA417" s="149"/>
      <c r="AB417" s="149"/>
      <c r="AC417" s="149"/>
      <c r="AD417" s="149"/>
      <c r="AE417" s="149"/>
      <c r="AF417" s="149"/>
      <c r="AG417" s="149"/>
      <c r="AH417" s="149"/>
      <c r="AI417" s="149"/>
      <c r="AJ417" s="150"/>
      <c r="AK417" s="151"/>
      <c r="AL417" s="284"/>
      <c r="AM417" s="153"/>
      <c r="AN417" s="153"/>
      <c r="AO417" s="154"/>
      <c r="AP417" s="152"/>
      <c r="AQ417" s="153"/>
      <c r="AR417" s="153"/>
      <c r="AS417" s="153"/>
      <c r="AT417" s="153"/>
      <c r="AU417" s="211"/>
      <c r="AV417" s="153"/>
      <c r="AW417" s="153"/>
      <c r="AX417" s="153"/>
      <c r="AY417" s="154"/>
      <c r="AZ417" s="152"/>
      <c r="BA417" s="153"/>
      <c r="BB417" s="153"/>
      <c r="BC417" s="153"/>
      <c r="BD417" s="153"/>
      <c r="BE417" s="153"/>
      <c r="BF417" s="153"/>
      <c r="BG417" s="153"/>
      <c r="BH417" s="153"/>
      <c r="BI417" s="153"/>
      <c r="BJ417" s="153"/>
      <c r="BK417" s="153"/>
      <c r="BL417" s="153"/>
      <c r="BM417" s="153"/>
      <c r="BN417" s="153"/>
      <c r="BO417" s="153"/>
      <c r="BP417" s="153"/>
      <c r="BQ417" s="153"/>
      <c r="BR417" s="153"/>
      <c r="BS417" s="301"/>
      <c r="BT417" s="16"/>
    </row>
    <row r="418" spans="1:72" s="2" customFormat="1" ht="61.5" customHeight="1" thickBot="1">
      <c r="A418" s="232"/>
      <c r="B418" s="260"/>
      <c r="C418" s="260"/>
      <c r="D418" s="1"/>
      <c r="E418" s="1"/>
      <c r="F418" s="1"/>
      <c r="G418" s="260"/>
      <c r="H418" s="1"/>
      <c r="I418" s="1"/>
      <c r="J418" s="1"/>
      <c r="K418" s="1"/>
      <c r="L418" s="186"/>
      <c r="M418" s="1"/>
      <c r="N418" s="1"/>
      <c r="O418" s="1"/>
      <c r="P418" s="1"/>
      <c r="Q418" s="260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289"/>
      <c r="AL418" s="1"/>
      <c r="AM418" s="1"/>
      <c r="AN418" s="1"/>
      <c r="AO418" s="1"/>
      <c r="AP418" s="260"/>
      <c r="AQ418" s="1"/>
      <c r="AR418" s="1"/>
      <c r="AS418" s="1"/>
      <c r="AT418" s="1"/>
      <c r="AU418" s="186"/>
      <c r="AX418" s="1"/>
      <c r="AY418" s="1"/>
      <c r="AZ418" s="260"/>
      <c r="BA418" s="1"/>
      <c r="BB418" s="1"/>
      <c r="BC418" s="1"/>
      <c r="BD418" s="1"/>
      <c r="BG418" s="1"/>
      <c r="BH418" s="1"/>
      <c r="BI418" s="1"/>
      <c r="BJ418" s="1"/>
      <c r="BK418" s="1"/>
      <c r="BL418" s="1"/>
      <c r="BM418" s="1"/>
      <c r="BP418" s="1"/>
      <c r="BQ418" s="1"/>
      <c r="BR418" s="1"/>
      <c r="BS418" s="298"/>
      <c r="BT418" s="1"/>
    </row>
    <row r="419" spans="1:71" s="27" customFormat="1" ht="24.75" customHeight="1">
      <c r="A419" s="224"/>
      <c r="B419" s="44"/>
      <c r="C419" s="44"/>
      <c r="G419" s="44"/>
      <c r="L419" s="202"/>
      <c r="Q419" s="44"/>
      <c r="R419" s="26"/>
      <c r="AK419" s="25"/>
      <c r="AL419" s="28"/>
      <c r="AP419" s="72"/>
      <c r="AU419" s="202"/>
      <c r="AZ419" s="44"/>
      <c r="BS419" s="45"/>
    </row>
    <row r="420" spans="1:71" s="31" customFormat="1" ht="12.75" customHeight="1">
      <c r="A420" s="220"/>
      <c r="B420" s="35"/>
      <c r="C420" s="30"/>
      <c r="G420" s="30"/>
      <c r="Q420" s="35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G420" s="32"/>
      <c r="AH420" s="32"/>
      <c r="AI420" s="32"/>
      <c r="AJ420" s="32"/>
      <c r="AK420" s="33"/>
      <c r="AP420" s="30"/>
      <c r="AZ420" s="35"/>
      <c r="BA420" s="34"/>
      <c r="BB420" s="34"/>
      <c r="BC420" s="34"/>
      <c r="BD420" s="34"/>
      <c r="BE420" s="34"/>
      <c r="BF420" s="32"/>
      <c r="BG420" s="34"/>
      <c r="BH420" s="34"/>
      <c r="BI420" s="34"/>
      <c r="BJ420" s="32"/>
      <c r="BK420" s="34"/>
      <c r="BL420" s="34"/>
      <c r="BM420" s="32"/>
      <c r="BN420" s="32"/>
      <c r="BO420" s="32"/>
      <c r="BP420" s="34"/>
      <c r="BQ420" s="34"/>
      <c r="BR420" s="34"/>
      <c r="BS420" s="303"/>
    </row>
    <row r="421" spans="1:71" s="31" customFormat="1" ht="12.75" customHeight="1">
      <c r="A421" s="220"/>
      <c r="B421" s="35"/>
      <c r="C421" s="35"/>
      <c r="D421" s="32"/>
      <c r="E421" s="32"/>
      <c r="F421" s="32"/>
      <c r="G421" s="35"/>
      <c r="H421" s="37"/>
      <c r="I421" s="32"/>
      <c r="J421" s="32"/>
      <c r="K421" s="32"/>
      <c r="M421" s="32"/>
      <c r="N421" s="32"/>
      <c r="O421" s="32"/>
      <c r="P421" s="32"/>
      <c r="Q421" s="35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G421" s="32"/>
      <c r="AH421" s="32"/>
      <c r="AI421" s="32"/>
      <c r="AJ421" s="32"/>
      <c r="AK421" s="29"/>
      <c r="AP421" s="73"/>
      <c r="AQ421" s="34"/>
      <c r="AR421" s="34"/>
      <c r="AS421" s="34"/>
      <c r="AT421" s="34"/>
      <c r="AU421" s="34"/>
      <c r="AV421" s="32"/>
      <c r="AW421" s="32"/>
      <c r="AX421" s="34"/>
      <c r="AY421" s="32"/>
      <c r="AZ421" s="35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P421" s="32"/>
      <c r="BQ421" s="32"/>
      <c r="BR421" s="32"/>
      <c r="BS421" s="36"/>
    </row>
    <row r="422" spans="1:71" s="31" customFormat="1" ht="12.75" customHeight="1">
      <c r="A422" s="220"/>
      <c r="B422" s="35"/>
      <c r="C422" s="35"/>
      <c r="D422" s="32"/>
      <c r="E422" s="32"/>
      <c r="F422" s="32"/>
      <c r="G422" s="35"/>
      <c r="H422" s="37"/>
      <c r="I422" s="32"/>
      <c r="J422" s="32"/>
      <c r="K422" s="32"/>
      <c r="M422" s="32"/>
      <c r="N422" s="32"/>
      <c r="O422" s="32"/>
      <c r="P422" s="32"/>
      <c r="Q422" s="35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G422" s="32"/>
      <c r="AH422" s="32"/>
      <c r="AI422" s="32"/>
      <c r="AJ422" s="32"/>
      <c r="AK422" s="29"/>
      <c r="AL422" s="34"/>
      <c r="AM422" s="34"/>
      <c r="AN422" s="32"/>
      <c r="AO422" s="34"/>
      <c r="AP422" s="35"/>
      <c r="AQ422" s="32"/>
      <c r="AR422" s="32"/>
      <c r="AS422" s="32"/>
      <c r="AT422" s="32"/>
      <c r="AV422" s="32"/>
      <c r="AW422" s="32"/>
      <c r="AX422" s="32"/>
      <c r="AY422" s="32"/>
      <c r="AZ422" s="35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P422" s="32"/>
      <c r="BQ422" s="32"/>
      <c r="BR422" s="32"/>
      <c r="BS422" s="36"/>
    </row>
    <row r="423" spans="1:71" s="42" customFormat="1" ht="12.75" customHeight="1" thickBot="1">
      <c r="A423" s="233"/>
      <c r="B423" s="38"/>
      <c r="C423" s="38"/>
      <c r="D423" s="39"/>
      <c r="E423" s="39"/>
      <c r="F423" s="39"/>
      <c r="G423" s="38"/>
      <c r="H423" s="41"/>
      <c r="I423" s="39"/>
      <c r="J423" s="39"/>
      <c r="K423" s="39"/>
      <c r="M423" s="39"/>
      <c r="N423" s="39"/>
      <c r="O423" s="39"/>
      <c r="P423" s="39"/>
      <c r="Q423" s="38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G423" s="39"/>
      <c r="AH423" s="39"/>
      <c r="AI423" s="39"/>
      <c r="AJ423" s="39"/>
      <c r="AK423" s="43"/>
      <c r="AL423" s="39"/>
      <c r="AM423" s="39"/>
      <c r="AN423" s="39"/>
      <c r="AO423" s="39"/>
      <c r="AP423" s="38"/>
      <c r="AQ423" s="39"/>
      <c r="AR423" s="39"/>
      <c r="AS423" s="39"/>
      <c r="AT423" s="39"/>
      <c r="AV423" s="39"/>
      <c r="AW423" s="39"/>
      <c r="AX423" s="39"/>
      <c r="AY423" s="39"/>
      <c r="AZ423" s="38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P423" s="39"/>
      <c r="BQ423" s="39"/>
      <c r="BR423" s="39"/>
      <c r="BS423" s="40"/>
    </row>
    <row r="424" spans="1:71" s="3" customFormat="1" ht="12.75">
      <c r="A424" s="234"/>
      <c r="B424" s="81"/>
      <c r="C424" s="47"/>
      <c r="D424" s="48"/>
      <c r="E424" s="63"/>
      <c r="F424" s="270"/>
      <c r="G424" s="47"/>
      <c r="H424" s="48"/>
      <c r="I424" s="48"/>
      <c r="J424" s="48"/>
      <c r="K424" s="48"/>
      <c r="L424" s="203"/>
      <c r="M424" s="48"/>
      <c r="N424" s="48"/>
      <c r="O424" s="48"/>
      <c r="P424" s="63"/>
      <c r="Q424" s="81"/>
      <c r="R424" s="49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63"/>
      <c r="AK424" s="46"/>
      <c r="AL424" s="49"/>
      <c r="AM424" s="48"/>
      <c r="AN424" s="48"/>
      <c r="AO424" s="63"/>
      <c r="AP424" s="81"/>
      <c r="AQ424" s="49"/>
      <c r="AR424" s="48"/>
      <c r="AS424" s="48"/>
      <c r="AT424" s="48"/>
      <c r="AU424" s="203"/>
      <c r="AV424" s="48"/>
      <c r="AW424" s="48"/>
      <c r="AX424" s="48"/>
      <c r="AY424" s="63"/>
      <c r="AZ424" s="47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304"/>
    </row>
    <row r="425" spans="1:71" s="4" customFormat="1" ht="12.75">
      <c r="A425" s="235"/>
      <c r="B425" s="82"/>
      <c r="C425" s="51"/>
      <c r="D425" s="52"/>
      <c r="E425" s="64"/>
      <c r="F425" s="271"/>
      <c r="G425" s="51"/>
      <c r="H425" s="52"/>
      <c r="I425" s="52"/>
      <c r="J425" s="52"/>
      <c r="K425" s="52"/>
      <c r="L425" s="204"/>
      <c r="M425" s="52"/>
      <c r="N425" s="52"/>
      <c r="O425" s="52"/>
      <c r="P425" s="64"/>
      <c r="Q425" s="82"/>
      <c r="R425" s="53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64"/>
      <c r="AK425" s="50"/>
      <c r="AL425" s="53"/>
      <c r="AM425" s="52"/>
      <c r="AN425" s="52"/>
      <c r="AO425" s="64"/>
      <c r="AP425" s="82"/>
      <c r="AQ425" s="53"/>
      <c r="AR425" s="52"/>
      <c r="AS425" s="52"/>
      <c r="AT425" s="52"/>
      <c r="AU425" s="204"/>
      <c r="AV425" s="52"/>
      <c r="AW425" s="52"/>
      <c r="AX425" s="52"/>
      <c r="AY425" s="64"/>
      <c r="AZ425" s="51"/>
      <c r="BA425" s="52"/>
      <c r="BB425" s="52"/>
      <c r="BC425" s="52"/>
      <c r="BD425" s="52"/>
      <c r="BE425" s="52"/>
      <c r="BF425" s="52"/>
      <c r="BG425" s="52"/>
      <c r="BH425" s="52"/>
      <c r="BI425" s="52"/>
      <c r="BJ425" s="52"/>
      <c r="BK425" s="52"/>
      <c r="BL425" s="52"/>
      <c r="BM425" s="52"/>
      <c r="BN425" s="52"/>
      <c r="BO425" s="52"/>
      <c r="BP425" s="52"/>
      <c r="BQ425" s="52"/>
      <c r="BR425" s="52"/>
      <c r="BS425" s="305"/>
    </row>
    <row r="426" spans="1:71" s="4" customFormat="1" ht="12.75">
      <c r="A426" s="235"/>
      <c r="B426" s="82"/>
      <c r="C426" s="51"/>
      <c r="D426" s="52"/>
      <c r="E426" s="64"/>
      <c r="F426" s="271"/>
      <c r="G426" s="51"/>
      <c r="H426" s="52"/>
      <c r="I426" s="52"/>
      <c r="J426" s="52"/>
      <c r="K426" s="52"/>
      <c r="L426" s="204"/>
      <c r="M426" s="52"/>
      <c r="N426" s="52"/>
      <c r="O426" s="52"/>
      <c r="P426" s="64"/>
      <c r="Q426" s="82"/>
      <c r="R426" s="53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64"/>
      <c r="AK426" s="50"/>
      <c r="AL426" s="53"/>
      <c r="AM426" s="52"/>
      <c r="AN426" s="52"/>
      <c r="AO426" s="64"/>
      <c r="AP426" s="82"/>
      <c r="AQ426" s="53"/>
      <c r="AR426" s="52"/>
      <c r="AS426" s="52"/>
      <c r="AT426" s="52"/>
      <c r="AU426" s="204"/>
      <c r="AV426" s="52"/>
      <c r="AW426" s="52"/>
      <c r="AX426" s="52"/>
      <c r="AY426" s="64"/>
      <c r="AZ426" s="51"/>
      <c r="BA426" s="52"/>
      <c r="BB426" s="52"/>
      <c r="BC426" s="52"/>
      <c r="BD426" s="52"/>
      <c r="BE426" s="52"/>
      <c r="BF426" s="52"/>
      <c r="BG426" s="52"/>
      <c r="BH426" s="52"/>
      <c r="BI426" s="52"/>
      <c r="BJ426" s="52"/>
      <c r="BK426" s="52"/>
      <c r="BL426" s="52"/>
      <c r="BM426" s="52"/>
      <c r="BN426" s="52"/>
      <c r="BO426" s="52"/>
      <c r="BP426" s="52"/>
      <c r="BQ426" s="52"/>
      <c r="BR426" s="52"/>
      <c r="BS426" s="305"/>
    </row>
    <row r="427" spans="1:71" s="4" customFormat="1" ht="12.75">
      <c r="A427" s="235"/>
      <c r="B427" s="82"/>
      <c r="C427" s="51"/>
      <c r="D427" s="52"/>
      <c r="E427" s="64"/>
      <c r="F427" s="271"/>
      <c r="G427" s="51"/>
      <c r="H427" s="52"/>
      <c r="I427" s="52"/>
      <c r="J427" s="52"/>
      <c r="K427" s="52"/>
      <c r="L427" s="204"/>
      <c r="M427" s="52"/>
      <c r="N427" s="52"/>
      <c r="O427" s="52"/>
      <c r="P427" s="64"/>
      <c r="Q427" s="82"/>
      <c r="R427" s="53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64"/>
      <c r="AK427" s="50"/>
      <c r="AL427" s="53"/>
      <c r="AM427" s="52"/>
      <c r="AN427" s="52"/>
      <c r="AO427" s="64"/>
      <c r="AP427" s="82"/>
      <c r="AQ427" s="53"/>
      <c r="AR427" s="52"/>
      <c r="AS427" s="52"/>
      <c r="AT427" s="52"/>
      <c r="AU427" s="204"/>
      <c r="AV427" s="52"/>
      <c r="AW427" s="52"/>
      <c r="AX427" s="52"/>
      <c r="AY427" s="64"/>
      <c r="AZ427" s="51"/>
      <c r="BA427" s="52"/>
      <c r="BB427" s="52"/>
      <c r="BC427" s="52"/>
      <c r="BD427" s="52"/>
      <c r="BE427" s="52"/>
      <c r="BF427" s="52"/>
      <c r="BG427" s="52"/>
      <c r="BH427" s="52"/>
      <c r="BI427" s="52"/>
      <c r="BJ427" s="52"/>
      <c r="BK427" s="52"/>
      <c r="BL427" s="52"/>
      <c r="BM427" s="52"/>
      <c r="BN427" s="52"/>
      <c r="BO427" s="52"/>
      <c r="BP427" s="52"/>
      <c r="BQ427" s="52"/>
      <c r="BR427" s="52"/>
      <c r="BS427" s="305"/>
    </row>
    <row r="428" spans="1:71" s="4" customFormat="1" ht="12.75">
      <c r="A428" s="235"/>
      <c r="B428" s="82"/>
      <c r="C428" s="51"/>
      <c r="D428" s="52"/>
      <c r="E428" s="64"/>
      <c r="F428" s="271"/>
      <c r="G428" s="51"/>
      <c r="H428" s="52"/>
      <c r="I428" s="52"/>
      <c r="J428" s="52"/>
      <c r="K428" s="52"/>
      <c r="L428" s="204"/>
      <c r="M428" s="52"/>
      <c r="N428" s="52"/>
      <c r="O428" s="52"/>
      <c r="P428" s="64"/>
      <c r="Q428" s="82"/>
      <c r="R428" s="53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64"/>
      <c r="AK428" s="50"/>
      <c r="AL428" s="53"/>
      <c r="AM428" s="52"/>
      <c r="AN428" s="52"/>
      <c r="AO428" s="64"/>
      <c r="AP428" s="82"/>
      <c r="AQ428" s="53"/>
      <c r="AR428" s="52"/>
      <c r="AS428" s="52"/>
      <c r="AT428" s="52"/>
      <c r="AU428" s="204"/>
      <c r="AV428" s="52"/>
      <c r="AW428" s="52"/>
      <c r="AX428" s="52"/>
      <c r="AY428" s="64"/>
      <c r="AZ428" s="51"/>
      <c r="BA428" s="52"/>
      <c r="BB428" s="52"/>
      <c r="BC428" s="52"/>
      <c r="BD428" s="52"/>
      <c r="BE428" s="52"/>
      <c r="BF428" s="52"/>
      <c r="BG428" s="52"/>
      <c r="BH428" s="52"/>
      <c r="BI428" s="52"/>
      <c r="BJ428" s="52"/>
      <c r="BK428" s="52"/>
      <c r="BL428" s="52"/>
      <c r="BM428" s="52"/>
      <c r="BN428" s="52"/>
      <c r="BO428" s="52"/>
      <c r="BP428" s="52"/>
      <c r="BQ428" s="52"/>
      <c r="BR428" s="52"/>
      <c r="BS428" s="305"/>
    </row>
    <row r="429" spans="1:71" s="4" customFormat="1" ht="12.75">
      <c r="A429" s="235"/>
      <c r="B429" s="82"/>
      <c r="C429" s="51"/>
      <c r="D429" s="52"/>
      <c r="E429" s="64"/>
      <c r="F429" s="271"/>
      <c r="G429" s="51"/>
      <c r="H429" s="52"/>
      <c r="I429" s="52"/>
      <c r="J429" s="52"/>
      <c r="K429" s="52"/>
      <c r="L429" s="204"/>
      <c r="M429" s="52"/>
      <c r="N429" s="52"/>
      <c r="O429" s="52"/>
      <c r="P429" s="64"/>
      <c r="Q429" s="82"/>
      <c r="R429" s="53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64"/>
      <c r="AK429" s="50"/>
      <c r="AL429" s="53"/>
      <c r="AM429" s="52"/>
      <c r="AN429" s="52"/>
      <c r="AO429" s="64"/>
      <c r="AP429" s="82"/>
      <c r="AQ429" s="53"/>
      <c r="AR429" s="52"/>
      <c r="AS429" s="52"/>
      <c r="AT429" s="52"/>
      <c r="AU429" s="204"/>
      <c r="AV429" s="52"/>
      <c r="AW429" s="52"/>
      <c r="AX429" s="52"/>
      <c r="AY429" s="64"/>
      <c r="AZ429" s="51"/>
      <c r="BA429" s="52"/>
      <c r="BB429" s="52"/>
      <c r="BC429" s="52"/>
      <c r="BD429" s="52"/>
      <c r="BE429" s="52"/>
      <c r="BF429" s="52"/>
      <c r="BG429" s="52"/>
      <c r="BH429" s="52"/>
      <c r="BI429" s="52"/>
      <c r="BJ429" s="52"/>
      <c r="BK429" s="52"/>
      <c r="BL429" s="52"/>
      <c r="BM429" s="52"/>
      <c r="BN429" s="52"/>
      <c r="BO429" s="52"/>
      <c r="BP429" s="52"/>
      <c r="BQ429" s="52"/>
      <c r="BR429" s="52"/>
      <c r="BS429" s="305"/>
    </row>
    <row r="430" spans="1:71" s="4" customFormat="1" ht="12.75">
      <c r="A430" s="235"/>
      <c r="B430" s="82"/>
      <c r="C430" s="51"/>
      <c r="D430" s="52"/>
      <c r="E430" s="64"/>
      <c r="F430" s="271"/>
      <c r="G430" s="51"/>
      <c r="H430" s="52"/>
      <c r="I430" s="52"/>
      <c r="J430" s="52"/>
      <c r="K430" s="52"/>
      <c r="L430" s="204"/>
      <c r="M430" s="52"/>
      <c r="N430" s="52"/>
      <c r="O430" s="52"/>
      <c r="P430" s="64"/>
      <c r="Q430" s="82"/>
      <c r="R430" s="53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64"/>
      <c r="AK430" s="50"/>
      <c r="AL430" s="53"/>
      <c r="AM430" s="52"/>
      <c r="AN430" s="52"/>
      <c r="AO430" s="64"/>
      <c r="AP430" s="82"/>
      <c r="AQ430" s="53"/>
      <c r="AR430" s="52"/>
      <c r="AS430" s="52"/>
      <c r="AT430" s="52"/>
      <c r="AU430" s="204"/>
      <c r="AV430" s="52"/>
      <c r="AW430" s="52"/>
      <c r="AX430" s="52"/>
      <c r="AY430" s="64"/>
      <c r="AZ430" s="51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2"/>
      <c r="BM430" s="52"/>
      <c r="BN430" s="52"/>
      <c r="BO430" s="52"/>
      <c r="BP430" s="52"/>
      <c r="BQ430" s="52"/>
      <c r="BR430" s="52"/>
      <c r="BS430" s="305"/>
    </row>
    <row r="431" spans="1:71" s="4" customFormat="1" ht="12.75">
      <c r="A431" s="235"/>
      <c r="B431" s="82"/>
      <c r="C431" s="51"/>
      <c r="D431" s="52"/>
      <c r="E431" s="64"/>
      <c r="F431" s="271"/>
      <c r="G431" s="51"/>
      <c r="H431" s="52"/>
      <c r="I431" s="52"/>
      <c r="J431" s="52"/>
      <c r="K431" s="52"/>
      <c r="L431" s="204"/>
      <c r="M431" s="52"/>
      <c r="N431" s="52"/>
      <c r="O431" s="52"/>
      <c r="P431" s="64"/>
      <c r="Q431" s="82"/>
      <c r="R431" s="53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64"/>
      <c r="AK431" s="50"/>
      <c r="AL431" s="53"/>
      <c r="AM431" s="52"/>
      <c r="AN431" s="52"/>
      <c r="AO431" s="64"/>
      <c r="AP431" s="82"/>
      <c r="AQ431" s="53"/>
      <c r="AR431" s="52"/>
      <c r="AS431" s="52"/>
      <c r="AT431" s="52"/>
      <c r="AU431" s="204"/>
      <c r="AV431" s="52"/>
      <c r="AW431" s="52"/>
      <c r="AX431" s="52"/>
      <c r="AY431" s="64"/>
      <c r="AZ431" s="51"/>
      <c r="BA431" s="52"/>
      <c r="BB431" s="52"/>
      <c r="BC431" s="52"/>
      <c r="BD431" s="52"/>
      <c r="BE431" s="52"/>
      <c r="BF431" s="52"/>
      <c r="BG431" s="52"/>
      <c r="BH431" s="52"/>
      <c r="BI431" s="52"/>
      <c r="BJ431" s="52"/>
      <c r="BK431" s="52"/>
      <c r="BL431" s="52"/>
      <c r="BM431" s="52"/>
      <c r="BN431" s="52"/>
      <c r="BO431" s="52"/>
      <c r="BP431" s="52"/>
      <c r="BQ431" s="52"/>
      <c r="BR431" s="52"/>
      <c r="BS431" s="305"/>
    </row>
    <row r="432" spans="1:71" s="4" customFormat="1" ht="12.75">
      <c r="A432" s="235"/>
      <c r="B432" s="82"/>
      <c r="C432" s="51"/>
      <c r="D432" s="52"/>
      <c r="E432" s="64"/>
      <c r="F432" s="271"/>
      <c r="G432" s="51"/>
      <c r="H432" s="52"/>
      <c r="I432" s="52"/>
      <c r="J432" s="52"/>
      <c r="K432" s="52"/>
      <c r="L432" s="204"/>
      <c r="M432" s="52"/>
      <c r="N432" s="52"/>
      <c r="O432" s="52"/>
      <c r="P432" s="64"/>
      <c r="Q432" s="82"/>
      <c r="R432" s="53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64"/>
      <c r="AK432" s="50"/>
      <c r="AL432" s="53"/>
      <c r="AM432" s="52"/>
      <c r="AN432" s="52"/>
      <c r="AO432" s="64"/>
      <c r="AP432" s="82"/>
      <c r="AQ432" s="53"/>
      <c r="AR432" s="52"/>
      <c r="AS432" s="52"/>
      <c r="AT432" s="52"/>
      <c r="AU432" s="204"/>
      <c r="AV432" s="52"/>
      <c r="AW432" s="52"/>
      <c r="AX432" s="52"/>
      <c r="AY432" s="64"/>
      <c r="AZ432" s="51"/>
      <c r="BA432" s="52"/>
      <c r="BB432" s="52"/>
      <c r="BC432" s="52"/>
      <c r="BD432" s="52"/>
      <c r="BE432" s="52"/>
      <c r="BF432" s="52"/>
      <c r="BG432" s="52"/>
      <c r="BH432" s="52"/>
      <c r="BI432" s="52"/>
      <c r="BJ432" s="52"/>
      <c r="BK432" s="52"/>
      <c r="BL432" s="52"/>
      <c r="BM432" s="52"/>
      <c r="BN432" s="52"/>
      <c r="BO432" s="52"/>
      <c r="BP432" s="52"/>
      <c r="BQ432" s="52"/>
      <c r="BR432" s="52"/>
      <c r="BS432" s="305"/>
    </row>
    <row r="433" spans="1:71" s="5" customFormat="1" ht="12.75">
      <c r="A433" s="236"/>
      <c r="B433" s="83"/>
      <c r="C433" s="55"/>
      <c r="D433" s="56"/>
      <c r="E433" s="65"/>
      <c r="F433" s="272"/>
      <c r="G433" s="55"/>
      <c r="H433" s="56"/>
      <c r="I433" s="56"/>
      <c r="J433" s="56"/>
      <c r="K433" s="56"/>
      <c r="L433" s="205"/>
      <c r="M433" s="56"/>
      <c r="N433" s="56"/>
      <c r="O433" s="56"/>
      <c r="P433" s="65"/>
      <c r="Q433" s="83"/>
      <c r="R433" s="57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65"/>
      <c r="AK433" s="54"/>
      <c r="AL433" s="57"/>
      <c r="AM433" s="56"/>
      <c r="AN433" s="56"/>
      <c r="AO433" s="65"/>
      <c r="AP433" s="83"/>
      <c r="AQ433" s="57"/>
      <c r="AR433" s="56"/>
      <c r="AS433" s="56"/>
      <c r="AT433" s="56"/>
      <c r="AU433" s="205"/>
      <c r="AV433" s="56"/>
      <c r="AW433" s="56"/>
      <c r="AX433" s="56"/>
      <c r="AY433" s="65"/>
      <c r="AZ433" s="55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306"/>
    </row>
    <row r="434" spans="1:71" s="10" customFormat="1" ht="12.75">
      <c r="A434" s="237"/>
      <c r="B434" s="84"/>
      <c r="C434" s="7"/>
      <c r="D434" s="8"/>
      <c r="E434" s="69"/>
      <c r="F434" s="273"/>
      <c r="G434" s="7"/>
      <c r="H434" s="8"/>
      <c r="I434" s="8"/>
      <c r="J434" s="8"/>
      <c r="K434" s="8"/>
      <c r="L434" s="206"/>
      <c r="M434" s="8"/>
      <c r="N434" s="8"/>
      <c r="O434" s="8"/>
      <c r="P434" s="69"/>
      <c r="Q434" s="84"/>
      <c r="R434" s="9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69"/>
      <c r="AK434" s="6"/>
      <c r="AL434" s="9"/>
      <c r="AM434" s="8"/>
      <c r="AN434" s="8"/>
      <c r="AO434" s="69"/>
      <c r="AP434" s="84"/>
      <c r="AQ434" s="9"/>
      <c r="AR434" s="8"/>
      <c r="AS434" s="8"/>
      <c r="AT434" s="8"/>
      <c r="AU434" s="206"/>
      <c r="AV434" s="8"/>
      <c r="AW434" s="8"/>
      <c r="AX434" s="8"/>
      <c r="AY434" s="69"/>
      <c r="AZ434" s="7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307"/>
    </row>
    <row r="435" spans="1:71" s="15" customFormat="1" ht="14.25" customHeight="1">
      <c r="A435" s="238"/>
      <c r="B435" s="80"/>
      <c r="C435" s="12"/>
      <c r="D435" s="13"/>
      <c r="E435" s="66"/>
      <c r="F435" s="274"/>
      <c r="G435" s="12"/>
      <c r="H435" s="13"/>
      <c r="I435" s="13"/>
      <c r="J435" s="13"/>
      <c r="K435" s="13"/>
      <c r="L435" s="193"/>
      <c r="M435" s="13"/>
      <c r="N435" s="13"/>
      <c r="O435" s="13"/>
      <c r="P435" s="66"/>
      <c r="Q435" s="80"/>
      <c r="R435" s="14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66"/>
      <c r="AK435" s="11"/>
      <c r="AL435" s="14"/>
      <c r="AM435" s="13"/>
      <c r="AN435" s="13"/>
      <c r="AO435" s="66"/>
      <c r="AP435" s="80"/>
      <c r="AQ435" s="14"/>
      <c r="AR435" s="13"/>
      <c r="AS435" s="13"/>
      <c r="AT435" s="13"/>
      <c r="AU435" s="193"/>
      <c r="AV435" s="13"/>
      <c r="AW435" s="13"/>
      <c r="AX435" s="13"/>
      <c r="AY435" s="66"/>
      <c r="AZ435" s="12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308"/>
    </row>
    <row r="436" spans="1:72" s="18" customFormat="1" ht="15" customHeight="1" thickBot="1">
      <c r="A436" s="239"/>
      <c r="B436" s="77"/>
      <c r="C436" s="266"/>
      <c r="D436" s="17"/>
      <c r="E436" s="67"/>
      <c r="F436" s="275"/>
      <c r="G436" s="266"/>
      <c r="H436" s="17"/>
      <c r="I436" s="17"/>
      <c r="J436" s="17"/>
      <c r="K436" s="17"/>
      <c r="L436" s="200"/>
      <c r="M436" s="17"/>
      <c r="N436" s="17"/>
      <c r="O436" s="17"/>
      <c r="P436" s="67"/>
      <c r="Q436" s="77"/>
      <c r="R436" s="16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67"/>
      <c r="AK436" s="71"/>
      <c r="AL436" s="58"/>
      <c r="AM436" s="58"/>
      <c r="AN436" s="58"/>
      <c r="AO436" s="58"/>
      <c r="AP436" s="74"/>
      <c r="AQ436" s="58"/>
      <c r="AR436" s="58"/>
      <c r="AS436" s="58"/>
      <c r="AT436" s="58"/>
      <c r="AU436" s="42"/>
      <c r="AV436" s="59"/>
      <c r="AW436" s="59"/>
      <c r="AX436" s="58"/>
      <c r="AY436" s="58"/>
      <c r="AZ436" s="74"/>
      <c r="BA436" s="58"/>
      <c r="BB436" s="58"/>
      <c r="BC436" s="58"/>
      <c r="BD436" s="58"/>
      <c r="BE436" s="59"/>
      <c r="BF436" s="59"/>
      <c r="BG436" s="58"/>
      <c r="BH436" s="58"/>
      <c r="BI436" s="58"/>
      <c r="BJ436" s="58"/>
      <c r="BK436" s="58"/>
      <c r="BL436" s="58"/>
      <c r="BM436" s="58"/>
      <c r="BN436" s="59"/>
      <c r="BO436" s="59"/>
      <c r="BP436" s="58"/>
      <c r="BQ436" s="58"/>
      <c r="BR436" s="58"/>
      <c r="BS436" s="309"/>
      <c r="BT436" s="293"/>
    </row>
    <row r="437" spans="1:71" s="75" customFormat="1" ht="3" customHeight="1">
      <c r="A437" s="223"/>
      <c r="B437" s="261"/>
      <c r="C437" s="261"/>
      <c r="G437" s="261"/>
      <c r="L437" s="196"/>
      <c r="Q437" s="261"/>
      <c r="AK437" s="291"/>
      <c r="AP437" s="261"/>
      <c r="AU437" s="196"/>
      <c r="AZ437" s="261"/>
      <c r="BS437" s="310"/>
    </row>
    <row r="438" spans="1:72" s="2" customFormat="1" ht="49.5" customHeight="1" thickBot="1">
      <c r="A438" s="232"/>
      <c r="B438" s="260"/>
      <c r="C438" s="260"/>
      <c r="D438" s="1"/>
      <c r="E438" s="1"/>
      <c r="F438" s="1"/>
      <c r="G438" s="260"/>
      <c r="H438" s="1"/>
      <c r="I438" s="1"/>
      <c r="J438" s="1"/>
      <c r="K438" s="1"/>
      <c r="L438" s="186"/>
      <c r="M438" s="1"/>
      <c r="N438" s="1"/>
      <c r="O438" s="1"/>
      <c r="P438" s="1"/>
      <c r="Q438" s="260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289"/>
      <c r="AL438" s="1"/>
      <c r="AM438" s="1"/>
      <c r="AN438" s="1"/>
      <c r="AO438" s="1"/>
      <c r="AP438" s="260"/>
      <c r="AQ438" s="1"/>
      <c r="AR438" s="1"/>
      <c r="AS438" s="1"/>
      <c r="AT438" s="1"/>
      <c r="AU438" s="186"/>
      <c r="AX438" s="1"/>
      <c r="AY438" s="1"/>
      <c r="AZ438" s="260"/>
      <c r="BA438" s="1"/>
      <c r="BB438" s="1"/>
      <c r="BC438" s="1"/>
      <c r="BD438" s="1"/>
      <c r="BG438" s="1"/>
      <c r="BH438" s="1"/>
      <c r="BI438" s="1"/>
      <c r="BJ438" s="1"/>
      <c r="BK438" s="1"/>
      <c r="BL438" s="1"/>
      <c r="BM438" s="1"/>
      <c r="BP438" s="1"/>
      <c r="BQ438" s="1"/>
      <c r="BR438" s="1"/>
      <c r="BS438" s="298"/>
      <c r="BT438" s="1"/>
    </row>
    <row r="439" spans="1:71" s="27" customFormat="1" ht="24.75" customHeight="1">
      <c r="A439" s="224"/>
      <c r="B439" s="44"/>
      <c r="C439" s="44"/>
      <c r="G439" s="44"/>
      <c r="L439" s="202"/>
      <c r="Q439" s="44"/>
      <c r="R439" s="26"/>
      <c r="AK439" s="25"/>
      <c r="AL439" s="28"/>
      <c r="AP439" s="72"/>
      <c r="AU439" s="202"/>
      <c r="AZ439" s="44"/>
      <c r="BS439" s="45"/>
    </row>
    <row r="440" spans="1:71" s="31" customFormat="1" ht="12.75" customHeight="1">
      <c r="A440" s="220"/>
      <c r="B440" s="35"/>
      <c r="C440" s="30"/>
      <c r="G440" s="30"/>
      <c r="Q440" s="35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G440" s="32"/>
      <c r="AH440" s="32"/>
      <c r="AI440" s="32"/>
      <c r="AJ440" s="32"/>
      <c r="AK440" s="33"/>
      <c r="AP440" s="30"/>
      <c r="AZ440" s="35"/>
      <c r="BA440" s="34"/>
      <c r="BB440" s="34"/>
      <c r="BC440" s="34"/>
      <c r="BD440" s="34"/>
      <c r="BE440" s="34"/>
      <c r="BF440" s="32"/>
      <c r="BG440" s="34"/>
      <c r="BH440" s="34"/>
      <c r="BI440" s="34"/>
      <c r="BJ440" s="32"/>
      <c r="BK440" s="34"/>
      <c r="BL440" s="34"/>
      <c r="BM440" s="32"/>
      <c r="BN440" s="32"/>
      <c r="BO440" s="32"/>
      <c r="BP440" s="34"/>
      <c r="BQ440" s="34"/>
      <c r="BR440" s="34"/>
      <c r="BS440" s="303"/>
    </row>
    <row r="441" spans="1:71" s="31" customFormat="1" ht="12.75" customHeight="1">
      <c r="A441" s="220"/>
      <c r="B441" s="35"/>
      <c r="C441" s="35"/>
      <c r="D441" s="32"/>
      <c r="E441" s="32"/>
      <c r="F441" s="32"/>
      <c r="G441" s="35"/>
      <c r="H441" s="37"/>
      <c r="I441" s="32"/>
      <c r="J441" s="32"/>
      <c r="K441" s="32"/>
      <c r="M441" s="32"/>
      <c r="N441" s="32"/>
      <c r="O441" s="32"/>
      <c r="P441" s="32"/>
      <c r="Q441" s="35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G441" s="32"/>
      <c r="AH441" s="32"/>
      <c r="AI441" s="32"/>
      <c r="AJ441" s="32"/>
      <c r="AK441" s="29"/>
      <c r="AP441" s="73"/>
      <c r="AQ441" s="34"/>
      <c r="AR441" s="34"/>
      <c r="AS441" s="34"/>
      <c r="AT441" s="34"/>
      <c r="AU441" s="34"/>
      <c r="AV441" s="32"/>
      <c r="AW441" s="32"/>
      <c r="AX441" s="34"/>
      <c r="AY441" s="32"/>
      <c r="AZ441" s="35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P441" s="32"/>
      <c r="BQ441" s="32"/>
      <c r="BR441" s="32"/>
      <c r="BS441" s="36"/>
    </row>
    <row r="442" spans="1:71" s="31" customFormat="1" ht="12.75" customHeight="1">
      <c r="A442" s="220"/>
      <c r="B442" s="35"/>
      <c r="C442" s="35"/>
      <c r="D442" s="32"/>
      <c r="E442" s="32"/>
      <c r="F442" s="32"/>
      <c r="G442" s="35"/>
      <c r="H442" s="37"/>
      <c r="I442" s="32"/>
      <c r="J442" s="32"/>
      <c r="K442" s="32"/>
      <c r="M442" s="32"/>
      <c r="N442" s="32"/>
      <c r="O442" s="32"/>
      <c r="P442" s="32"/>
      <c r="Q442" s="35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G442" s="32"/>
      <c r="AH442" s="32"/>
      <c r="AI442" s="32"/>
      <c r="AJ442" s="32"/>
      <c r="AK442" s="29"/>
      <c r="AL442" s="34"/>
      <c r="AM442" s="34"/>
      <c r="AN442" s="32"/>
      <c r="AO442" s="34"/>
      <c r="AP442" s="35"/>
      <c r="AQ442" s="32"/>
      <c r="AR442" s="32"/>
      <c r="AS442" s="32"/>
      <c r="AT442" s="32"/>
      <c r="AV442" s="32"/>
      <c r="AW442" s="32"/>
      <c r="AX442" s="32"/>
      <c r="AY442" s="32"/>
      <c r="AZ442" s="35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P442" s="32"/>
      <c r="BQ442" s="32"/>
      <c r="BR442" s="32"/>
      <c r="BS442" s="36"/>
    </row>
    <row r="443" spans="1:71" s="42" customFormat="1" ht="12.75" customHeight="1" thickBot="1">
      <c r="A443" s="233"/>
      <c r="B443" s="38"/>
      <c r="C443" s="38"/>
      <c r="D443" s="39"/>
      <c r="E443" s="39"/>
      <c r="F443" s="39"/>
      <c r="G443" s="38"/>
      <c r="H443" s="41"/>
      <c r="I443" s="39"/>
      <c r="J443" s="39"/>
      <c r="K443" s="39"/>
      <c r="M443" s="39"/>
      <c r="N443" s="39"/>
      <c r="O443" s="39"/>
      <c r="P443" s="39"/>
      <c r="Q443" s="38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G443" s="39"/>
      <c r="AH443" s="39"/>
      <c r="AI443" s="39"/>
      <c r="AJ443" s="39"/>
      <c r="AK443" s="43"/>
      <c r="AL443" s="39"/>
      <c r="AM443" s="39"/>
      <c r="AN443" s="39"/>
      <c r="AO443" s="39"/>
      <c r="AP443" s="38"/>
      <c r="AQ443" s="39"/>
      <c r="AR443" s="39"/>
      <c r="AS443" s="39"/>
      <c r="AT443" s="39"/>
      <c r="AV443" s="39"/>
      <c r="AW443" s="39"/>
      <c r="AX443" s="39"/>
      <c r="AY443" s="39"/>
      <c r="AZ443" s="38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P443" s="39"/>
      <c r="BQ443" s="39"/>
      <c r="BR443" s="39"/>
      <c r="BS443" s="40"/>
    </row>
    <row r="444" spans="1:71" s="3" customFormat="1" ht="12.75">
      <c r="A444" s="234"/>
      <c r="B444" s="81"/>
      <c r="C444" s="47"/>
      <c r="D444" s="48"/>
      <c r="E444" s="63"/>
      <c r="F444" s="270"/>
      <c r="G444" s="47"/>
      <c r="H444" s="48"/>
      <c r="I444" s="48"/>
      <c r="J444" s="48"/>
      <c r="K444" s="48"/>
      <c r="L444" s="203"/>
      <c r="M444" s="48"/>
      <c r="N444" s="48"/>
      <c r="O444" s="48"/>
      <c r="P444" s="63"/>
      <c r="Q444" s="81"/>
      <c r="R444" s="49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63"/>
      <c r="AK444" s="46"/>
      <c r="AL444" s="49"/>
      <c r="AM444" s="48"/>
      <c r="AN444" s="48"/>
      <c r="AO444" s="63"/>
      <c r="AP444" s="81"/>
      <c r="AQ444" s="49"/>
      <c r="AR444" s="48"/>
      <c r="AS444" s="48"/>
      <c r="AT444" s="48"/>
      <c r="AU444" s="203"/>
      <c r="AV444" s="48"/>
      <c r="AW444" s="48"/>
      <c r="AX444" s="48"/>
      <c r="AY444" s="63"/>
      <c r="AZ444" s="47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304"/>
    </row>
    <row r="445" spans="1:71" s="4" customFormat="1" ht="12.75">
      <c r="A445" s="235"/>
      <c r="B445" s="82"/>
      <c r="C445" s="51"/>
      <c r="D445" s="52"/>
      <c r="E445" s="64"/>
      <c r="F445" s="271"/>
      <c r="G445" s="51"/>
      <c r="H445" s="52"/>
      <c r="I445" s="52"/>
      <c r="J445" s="52"/>
      <c r="K445" s="52"/>
      <c r="L445" s="204"/>
      <c r="M445" s="52"/>
      <c r="N445" s="52"/>
      <c r="O445" s="52"/>
      <c r="P445" s="64"/>
      <c r="Q445" s="82"/>
      <c r="R445" s="53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64"/>
      <c r="AK445" s="50"/>
      <c r="AL445" s="53"/>
      <c r="AM445" s="52"/>
      <c r="AN445" s="52"/>
      <c r="AO445" s="64"/>
      <c r="AP445" s="82"/>
      <c r="AQ445" s="53"/>
      <c r="AR445" s="52"/>
      <c r="AS445" s="52"/>
      <c r="AT445" s="52"/>
      <c r="AU445" s="204"/>
      <c r="AV445" s="52"/>
      <c r="AW445" s="52"/>
      <c r="AX445" s="52"/>
      <c r="AY445" s="64"/>
      <c r="AZ445" s="51"/>
      <c r="BA445" s="52"/>
      <c r="BB445" s="52"/>
      <c r="BC445" s="52"/>
      <c r="BD445" s="52"/>
      <c r="BE445" s="52"/>
      <c r="BF445" s="52"/>
      <c r="BG445" s="52"/>
      <c r="BH445" s="52"/>
      <c r="BI445" s="52"/>
      <c r="BJ445" s="52"/>
      <c r="BK445" s="52"/>
      <c r="BL445" s="52"/>
      <c r="BM445" s="52"/>
      <c r="BN445" s="52"/>
      <c r="BO445" s="52"/>
      <c r="BP445" s="52"/>
      <c r="BQ445" s="52"/>
      <c r="BR445" s="52"/>
      <c r="BS445" s="305"/>
    </row>
    <row r="446" spans="1:71" s="4" customFormat="1" ht="12.75">
      <c r="A446" s="235"/>
      <c r="B446" s="82"/>
      <c r="C446" s="51"/>
      <c r="D446" s="52"/>
      <c r="E446" s="64"/>
      <c r="F446" s="271"/>
      <c r="G446" s="51"/>
      <c r="H446" s="52"/>
      <c r="I446" s="52"/>
      <c r="J446" s="52"/>
      <c r="K446" s="52"/>
      <c r="L446" s="204"/>
      <c r="M446" s="52"/>
      <c r="N446" s="52"/>
      <c r="O446" s="52"/>
      <c r="P446" s="64"/>
      <c r="Q446" s="82"/>
      <c r="R446" s="53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64"/>
      <c r="AK446" s="50"/>
      <c r="AL446" s="53"/>
      <c r="AM446" s="52"/>
      <c r="AN446" s="52"/>
      <c r="AO446" s="64"/>
      <c r="AP446" s="82"/>
      <c r="AQ446" s="53"/>
      <c r="AR446" s="52"/>
      <c r="AS446" s="52"/>
      <c r="AT446" s="52"/>
      <c r="AU446" s="204"/>
      <c r="AV446" s="52"/>
      <c r="AW446" s="52"/>
      <c r="AX446" s="52"/>
      <c r="AY446" s="64"/>
      <c r="AZ446" s="51"/>
      <c r="BA446" s="52"/>
      <c r="BB446" s="52"/>
      <c r="BC446" s="52"/>
      <c r="BD446" s="52"/>
      <c r="BE446" s="52"/>
      <c r="BF446" s="52"/>
      <c r="BG446" s="52"/>
      <c r="BH446" s="52"/>
      <c r="BI446" s="52"/>
      <c r="BJ446" s="52"/>
      <c r="BK446" s="52"/>
      <c r="BL446" s="52"/>
      <c r="BM446" s="52"/>
      <c r="BN446" s="52"/>
      <c r="BO446" s="52"/>
      <c r="BP446" s="52"/>
      <c r="BQ446" s="52"/>
      <c r="BR446" s="52"/>
      <c r="BS446" s="305"/>
    </row>
    <row r="447" spans="1:71" s="4" customFormat="1" ht="12.75">
      <c r="A447" s="235"/>
      <c r="B447" s="82"/>
      <c r="C447" s="51"/>
      <c r="D447" s="52"/>
      <c r="E447" s="64"/>
      <c r="F447" s="271"/>
      <c r="G447" s="51"/>
      <c r="H447" s="52"/>
      <c r="I447" s="52"/>
      <c r="J447" s="52"/>
      <c r="K447" s="52"/>
      <c r="L447" s="204"/>
      <c r="M447" s="52"/>
      <c r="N447" s="52"/>
      <c r="O447" s="52"/>
      <c r="P447" s="64"/>
      <c r="Q447" s="82"/>
      <c r="R447" s="53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64"/>
      <c r="AK447" s="50"/>
      <c r="AL447" s="53"/>
      <c r="AM447" s="52"/>
      <c r="AN447" s="52"/>
      <c r="AO447" s="64"/>
      <c r="AP447" s="82"/>
      <c r="AQ447" s="53"/>
      <c r="AR447" s="52"/>
      <c r="AS447" s="52"/>
      <c r="AT447" s="52"/>
      <c r="AU447" s="204"/>
      <c r="AV447" s="52"/>
      <c r="AW447" s="52"/>
      <c r="AX447" s="52"/>
      <c r="AY447" s="64"/>
      <c r="AZ447" s="51"/>
      <c r="BA447" s="52"/>
      <c r="BB447" s="52"/>
      <c r="BC447" s="52"/>
      <c r="BD447" s="52"/>
      <c r="BE447" s="52"/>
      <c r="BF447" s="52"/>
      <c r="BG447" s="52"/>
      <c r="BH447" s="52"/>
      <c r="BI447" s="52"/>
      <c r="BJ447" s="52"/>
      <c r="BK447" s="52"/>
      <c r="BL447" s="52"/>
      <c r="BM447" s="52"/>
      <c r="BN447" s="52"/>
      <c r="BO447" s="52"/>
      <c r="BP447" s="52"/>
      <c r="BQ447" s="52"/>
      <c r="BR447" s="52"/>
      <c r="BS447" s="305"/>
    </row>
    <row r="448" spans="1:71" s="4" customFormat="1" ht="12.75">
      <c r="A448" s="235"/>
      <c r="B448" s="82"/>
      <c r="C448" s="51"/>
      <c r="D448" s="52"/>
      <c r="E448" s="64"/>
      <c r="F448" s="271"/>
      <c r="G448" s="51"/>
      <c r="H448" s="52"/>
      <c r="I448" s="52"/>
      <c r="J448" s="52"/>
      <c r="K448" s="52"/>
      <c r="L448" s="204"/>
      <c r="M448" s="52"/>
      <c r="N448" s="52"/>
      <c r="O448" s="52"/>
      <c r="P448" s="64"/>
      <c r="Q448" s="82"/>
      <c r="R448" s="53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64"/>
      <c r="AK448" s="50"/>
      <c r="AL448" s="53"/>
      <c r="AM448" s="52"/>
      <c r="AN448" s="52"/>
      <c r="AO448" s="64"/>
      <c r="AP448" s="82"/>
      <c r="AQ448" s="53"/>
      <c r="AR448" s="52"/>
      <c r="AS448" s="52"/>
      <c r="AT448" s="52"/>
      <c r="AU448" s="204"/>
      <c r="AV448" s="52"/>
      <c r="AW448" s="52"/>
      <c r="AX448" s="52"/>
      <c r="AY448" s="64"/>
      <c r="AZ448" s="51"/>
      <c r="BA448" s="52"/>
      <c r="BB448" s="52"/>
      <c r="BC448" s="52"/>
      <c r="BD448" s="52"/>
      <c r="BE448" s="52"/>
      <c r="BF448" s="52"/>
      <c r="BG448" s="52"/>
      <c r="BH448" s="52"/>
      <c r="BI448" s="52"/>
      <c r="BJ448" s="52"/>
      <c r="BK448" s="52"/>
      <c r="BL448" s="52"/>
      <c r="BM448" s="52"/>
      <c r="BN448" s="52"/>
      <c r="BO448" s="52"/>
      <c r="BP448" s="52"/>
      <c r="BQ448" s="52"/>
      <c r="BR448" s="52"/>
      <c r="BS448" s="305"/>
    </row>
    <row r="449" spans="1:71" s="4" customFormat="1" ht="12.75">
      <c r="A449" s="235"/>
      <c r="B449" s="82"/>
      <c r="C449" s="51"/>
      <c r="D449" s="52"/>
      <c r="E449" s="64"/>
      <c r="F449" s="271"/>
      <c r="G449" s="51"/>
      <c r="H449" s="52"/>
      <c r="I449" s="52"/>
      <c r="J449" s="52"/>
      <c r="K449" s="52"/>
      <c r="L449" s="204"/>
      <c r="M449" s="52"/>
      <c r="N449" s="52"/>
      <c r="O449" s="52"/>
      <c r="P449" s="64"/>
      <c r="Q449" s="82"/>
      <c r="R449" s="53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64"/>
      <c r="AK449" s="50"/>
      <c r="AL449" s="53"/>
      <c r="AM449" s="52"/>
      <c r="AN449" s="52"/>
      <c r="AO449" s="64"/>
      <c r="AP449" s="82"/>
      <c r="AQ449" s="53"/>
      <c r="AR449" s="52"/>
      <c r="AS449" s="52"/>
      <c r="AT449" s="52"/>
      <c r="AU449" s="204"/>
      <c r="AV449" s="52"/>
      <c r="AW449" s="52"/>
      <c r="AX449" s="52"/>
      <c r="AY449" s="64"/>
      <c r="AZ449" s="51"/>
      <c r="BA449" s="52"/>
      <c r="BB449" s="52"/>
      <c r="BC449" s="52"/>
      <c r="BD449" s="52"/>
      <c r="BE449" s="52"/>
      <c r="BF449" s="52"/>
      <c r="BG449" s="52"/>
      <c r="BH449" s="52"/>
      <c r="BI449" s="52"/>
      <c r="BJ449" s="52"/>
      <c r="BK449" s="52"/>
      <c r="BL449" s="52"/>
      <c r="BM449" s="52"/>
      <c r="BN449" s="52"/>
      <c r="BO449" s="52"/>
      <c r="BP449" s="52"/>
      <c r="BQ449" s="52"/>
      <c r="BR449" s="52"/>
      <c r="BS449" s="305"/>
    </row>
    <row r="450" spans="1:71" s="4" customFormat="1" ht="12.75">
      <c r="A450" s="235"/>
      <c r="B450" s="82"/>
      <c r="C450" s="51"/>
      <c r="D450" s="52"/>
      <c r="E450" s="64"/>
      <c r="F450" s="271"/>
      <c r="G450" s="51"/>
      <c r="H450" s="52"/>
      <c r="I450" s="52"/>
      <c r="J450" s="52"/>
      <c r="K450" s="52"/>
      <c r="L450" s="204"/>
      <c r="M450" s="52"/>
      <c r="N450" s="52"/>
      <c r="O450" s="52"/>
      <c r="P450" s="64"/>
      <c r="Q450" s="82"/>
      <c r="R450" s="53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64"/>
      <c r="AK450" s="50"/>
      <c r="AL450" s="53"/>
      <c r="AM450" s="52"/>
      <c r="AN450" s="52"/>
      <c r="AO450" s="64"/>
      <c r="AP450" s="82"/>
      <c r="AQ450" s="53"/>
      <c r="AR450" s="52"/>
      <c r="AS450" s="52"/>
      <c r="AT450" s="52"/>
      <c r="AU450" s="204"/>
      <c r="AV450" s="52"/>
      <c r="AW450" s="52"/>
      <c r="AX450" s="52"/>
      <c r="AY450" s="64"/>
      <c r="AZ450" s="51"/>
      <c r="BA450" s="52"/>
      <c r="BB450" s="52"/>
      <c r="BC450" s="52"/>
      <c r="BD450" s="52"/>
      <c r="BE450" s="52"/>
      <c r="BF450" s="52"/>
      <c r="BG450" s="52"/>
      <c r="BH450" s="52"/>
      <c r="BI450" s="52"/>
      <c r="BJ450" s="52"/>
      <c r="BK450" s="52"/>
      <c r="BL450" s="52"/>
      <c r="BM450" s="52"/>
      <c r="BN450" s="52"/>
      <c r="BO450" s="52"/>
      <c r="BP450" s="52"/>
      <c r="BQ450" s="52"/>
      <c r="BR450" s="52"/>
      <c r="BS450" s="305"/>
    </row>
    <row r="451" spans="1:71" s="4" customFormat="1" ht="12.75">
      <c r="A451" s="235"/>
      <c r="B451" s="82"/>
      <c r="C451" s="51"/>
      <c r="D451" s="52"/>
      <c r="E451" s="64"/>
      <c r="F451" s="271"/>
      <c r="G451" s="51"/>
      <c r="H451" s="52"/>
      <c r="I451" s="52"/>
      <c r="J451" s="52"/>
      <c r="K451" s="52"/>
      <c r="L451" s="204"/>
      <c r="M451" s="52"/>
      <c r="N451" s="52"/>
      <c r="O451" s="52"/>
      <c r="P451" s="64"/>
      <c r="Q451" s="82"/>
      <c r="R451" s="53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64"/>
      <c r="AK451" s="50"/>
      <c r="AL451" s="53"/>
      <c r="AM451" s="52"/>
      <c r="AN451" s="52"/>
      <c r="AO451" s="64"/>
      <c r="AP451" s="82"/>
      <c r="AQ451" s="53"/>
      <c r="AR451" s="52"/>
      <c r="AS451" s="52"/>
      <c r="AT451" s="52"/>
      <c r="AU451" s="204"/>
      <c r="AV451" s="52"/>
      <c r="AW451" s="52"/>
      <c r="AX451" s="52"/>
      <c r="AY451" s="64"/>
      <c r="AZ451" s="51"/>
      <c r="BA451" s="52"/>
      <c r="BB451" s="52"/>
      <c r="BC451" s="52"/>
      <c r="BD451" s="52"/>
      <c r="BE451" s="52"/>
      <c r="BF451" s="52"/>
      <c r="BG451" s="52"/>
      <c r="BH451" s="52"/>
      <c r="BI451" s="52"/>
      <c r="BJ451" s="52"/>
      <c r="BK451" s="52"/>
      <c r="BL451" s="52"/>
      <c r="BM451" s="52"/>
      <c r="BN451" s="52"/>
      <c r="BO451" s="52"/>
      <c r="BP451" s="52"/>
      <c r="BQ451" s="52"/>
      <c r="BR451" s="52"/>
      <c r="BS451" s="305"/>
    </row>
    <row r="452" spans="1:71" s="4" customFormat="1" ht="12.75">
      <c r="A452" s="235"/>
      <c r="B452" s="82"/>
      <c r="C452" s="51"/>
      <c r="D452" s="52"/>
      <c r="E452" s="64"/>
      <c r="F452" s="271"/>
      <c r="G452" s="51"/>
      <c r="H452" s="52"/>
      <c r="I452" s="52"/>
      <c r="J452" s="52"/>
      <c r="K452" s="52"/>
      <c r="L452" s="204"/>
      <c r="M452" s="52"/>
      <c r="N452" s="52"/>
      <c r="O452" s="52"/>
      <c r="P452" s="64"/>
      <c r="Q452" s="82"/>
      <c r="R452" s="53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64"/>
      <c r="AK452" s="50"/>
      <c r="AL452" s="53"/>
      <c r="AM452" s="52"/>
      <c r="AN452" s="52"/>
      <c r="AO452" s="64"/>
      <c r="AP452" s="82"/>
      <c r="AQ452" s="53"/>
      <c r="AR452" s="52"/>
      <c r="AS452" s="52"/>
      <c r="AT452" s="52"/>
      <c r="AU452" s="204"/>
      <c r="AV452" s="52"/>
      <c r="AW452" s="52"/>
      <c r="AX452" s="52"/>
      <c r="AY452" s="64"/>
      <c r="AZ452" s="51"/>
      <c r="BA452" s="52"/>
      <c r="BB452" s="52"/>
      <c r="BC452" s="52"/>
      <c r="BD452" s="52"/>
      <c r="BE452" s="52"/>
      <c r="BF452" s="52"/>
      <c r="BG452" s="52"/>
      <c r="BH452" s="52"/>
      <c r="BI452" s="52"/>
      <c r="BJ452" s="52"/>
      <c r="BK452" s="52"/>
      <c r="BL452" s="52"/>
      <c r="BM452" s="52"/>
      <c r="BN452" s="52"/>
      <c r="BO452" s="52"/>
      <c r="BP452" s="52"/>
      <c r="BQ452" s="52"/>
      <c r="BR452" s="52"/>
      <c r="BS452" s="305"/>
    </row>
    <row r="453" spans="1:71" s="5" customFormat="1" ht="12.75">
      <c r="A453" s="236"/>
      <c r="B453" s="83"/>
      <c r="C453" s="55"/>
      <c r="D453" s="56"/>
      <c r="E453" s="65"/>
      <c r="F453" s="272"/>
      <c r="G453" s="55"/>
      <c r="H453" s="56"/>
      <c r="I453" s="56"/>
      <c r="J453" s="56"/>
      <c r="K453" s="56"/>
      <c r="L453" s="205"/>
      <c r="M453" s="56"/>
      <c r="N453" s="56"/>
      <c r="O453" s="56"/>
      <c r="P453" s="65"/>
      <c r="Q453" s="83"/>
      <c r="R453" s="57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65"/>
      <c r="AK453" s="54"/>
      <c r="AL453" s="57"/>
      <c r="AM453" s="56"/>
      <c r="AN453" s="56"/>
      <c r="AO453" s="65"/>
      <c r="AP453" s="83"/>
      <c r="AQ453" s="57"/>
      <c r="AR453" s="56"/>
      <c r="AS453" s="56"/>
      <c r="AT453" s="56"/>
      <c r="AU453" s="205"/>
      <c r="AV453" s="56"/>
      <c r="AW453" s="56"/>
      <c r="AX453" s="56"/>
      <c r="AY453" s="65"/>
      <c r="AZ453" s="55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S453" s="306"/>
    </row>
    <row r="454" spans="1:71" s="19" customFormat="1" ht="12.75">
      <c r="A454" s="237"/>
      <c r="B454" s="84"/>
      <c r="C454" s="7"/>
      <c r="D454" s="8"/>
      <c r="E454" s="69"/>
      <c r="F454" s="273"/>
      <c r="G454" s="7"/>
      <c r="H454" s="8"/>
      <c r="I454" s="8"/>
      <c r="J454" s="8"/>
      <c r="K454" s="8"/>
      <c r="L454" s="206"/>
      <c r="M454" s="8"/>
      <c r="N454" s="8"/>
      <c r="O454" s="8"/>
      <c r="P454" s="69"/>
      <c r="Q454" s="84"/>
      <c r="R454" s="9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69"/>
      <c r="AK454" s="6"/>
      <c r="AL454" s="9"/>
      <c r="AM454" s="8"/>
      <c r="AN454" s="8"/>
      <c r="AO454" s="69"/>
      <c r="AP454" s="84"/>
      <c r="AQ454" s="9"/>
      <c r="AR454" s="8"/>
      <c r="AS454" s="8"/>
      <c r="AT454" s="8"/>
      <c r="AU454" s="206"/>
      <c r="AV454" s="8"/>
      <c r="AW454" s="8"/>
      <c r="AX454" s="8"/>
      <c r="AY454" s="69"/>
      <c r="AZ454" s="7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307"/>
    </row>
    <row r="455" spans="1:71" s="24" customFormat="1" ht="15" customHeight="1">
      <c r="A455" s="240"/>
      <c r="B455" s="85"/>
      <c r="C455" s="21"/>
      <c r="D455" s="22"/>
      <c r="E455" s="68"/>
      <c r="F455" s="15"/>
      <c r="G455" s="21"/>
      <c r="H455" s="22"/>
      <c r="I455" s="22"/>
      <c r="J455" s="22"/>
      <c r="K455" s="22"/>
      <c r="L455" s="207"/>
      <c r="M455" s="22"/>
      <c r="N455" s="22"/>
      <c r="O455" s="22"/>
      <c r="P455" s="68"/>
      <c r="Q455" s="85"/>
      <c r="R455" s="23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68"/>
      <c r="AK455" s="20"/>
      <c r="AL455" s="23"/>
      <c r="AM455" s="22"/>
      <c r="AN455" s="22"/>
      <c r="AO455" s="68"/>
      <c r="AP455" s="85"/>
      <c r="AQ455" s="23"/>
      <c r="AR455" s="22"/>
      <c r="AS455" s="22"/>
      <c r="AT455" s="22"/>
      <c r="AU455" s="207"/>
      <c r="AV455" s="22"/>
      <c r="AW455" s="22"/>
      <c r="AX455" s="22"/>
      <c r="AY455" s="68"/>
      <c r="AZ455" s="21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311"/>
    </row>
    <row r="456" spans="1:72" s="18" customFormat="1" ht="15" customHeight="1" thickBot="1">
      <c r="A456" s="239"/>
      <c r="B456" s="77"/>
      <c r="C456" s="266"/>
      <c r="D456" s="17"/>
      <c r="E456" s="67"/>
      <c r="F456" s="275"/>
      <c r="G456" s="266"/>
      <c r="H456" s="17"/>
      <c r="I456" s="17"/>
      <c r="J456" s="17"/>
      <c r="K456" s="17"/>
      <c r="L456" s="200"/>
      <c r="M456" s="17"/>
      <c r="N456" s="17"/>
      <c r="O456" s="17"/>
      <c r="P456" s="67"/>
      <c r="Q456" s="77"/>
      <c r="R456" s="16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67"/>
      <c r="AK456" s="71"/>
      <c r="AL456" s="58"/>
      <c r="AM456" s="58"/>
      <c r="AN456" s="58"/>
      <c r="AO456" s="58"/>
      <c r="AP456" s="74"/>
      <c r="AQ456" s="58"/>
      <c r="AR456" s="58"/>
      <c r="AS456" s="58"/>
      <c r="AT456" s="58"/>
      <c r="AU456" s="42"/>
      <c r="AV456" s="59"/>
      <c r="AW456" s="59"/>
      <c r="AX456" s="58"/>
      <c r="AY456" s="58"/>
      <c r="AZ456" s="74"/>
      <c r="BA456" s="58"/>
      <c r="BB456" s="58"/>
      <c r="BC456" s="58"/>
      <c r="BD456" s="58"/>
      <c r="BE456" s="59"/>
      <c r="BF456" s="59"/>
      <c r="BG456" s="58"/>
      <c r="BH456" s="58"/>
      <c r="BI456" s="58"/>
      <c r="BJ456" s="58"/>
      <c r="BK456" s="58"/>
      <c r="BL456" s="58"/>
      <c r="BM456" s="58"/>
      <c r="BN456" s="59"/>
      <c r="BO456" s="59"/>
      <c r="BP456" s="58"/>
      <c r="BQ456" s="58"/>
      <c r="BR456" s="58"/>
      <c r="BS456" s="309"/>
      <c r="BT456" s="293"/>
    </row>
    <row r="457" spans="1:71" s="62" customFormat="1" ht="12.75" customHeight="1">
      <c r="A457" s="222"/>
      <c r="B457" s="262"/>
      <c r="C457" s="262"/>
      <c r="D457" s="76"/>
      <c r="E457" s="76"/>
      <c r="F457" s="76"/>
      <c r="G457" s="262"/>
      <c r="H457" s="76"/>
      <c r="I457" s="76"/>
      <c r="J457" s="76"/>
      <c r="K457" s="76"/>
      <c r="L457" s="208"/>
      <c r="M457" s="76"/>
      <c r="N457" s="76"/>
      <c r="O457" s="76"/>
      <c r="P457" s="76"/>
      <c r="Q457" s="262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292"/>
      <c r="AL457" s="78"/>
      <c r="AM457" s="78"/>
      <c r="AN457" s="78"/>
      <c r="AO457" s="78"/>
      <c r="AP457" s="280"/>
      <c r="AQ457" s="78"/>
      <c r="AR457" s="78"/>
      <c r="AS457" s="78"/>
      <c r="AT457" s="78"/>
      <c r="AU457" s="212"/>
      <c r="AV457" s="79"/>
      <c r="AW457" s="79"/>
      <c r="AX457" s="78"/>
      <c r="AY457" s="78"/>
      <c r="AZ457" s="280"/>
      <c r="BA457" s="78"/>
      <c r="BB457" s="78"/>
      <c r="BC457" s="78"/>
      <c r="BD457" s="78"/>
      <c r="BE457" s="79"/>
      <c r="BF457" s="79"/>
      <c r="BG457" s="78"/>
      <c r="BH457" s="78"/>
      <c r="BI457" s="78"/>
      <c r="BJ457" s="78"/>
      <c r="BK457" s="78"/>
      <c r="BL457" s="78"/>
      <c r="BM457" s="78"/>
      <c r="BN457" s="79"/>
      <c r="BO457" s="79"/>
      <c r="BP457" s="78"/>
      <c r="BQ457" s="78"/>
      <c r="BR457" s="78"/>
      <c r="BS457" s="312"/>
    </row>
    <row r="458" spans="1:72" s="2" customFormat="1" ht="61.5" customHeight="1" thickBot="1">
      <c r="A458" s="232"/>
      <c r="B458" s="260"/>
      <c r="C458" s="260"/>
      <c r="D458" s="1"/>
      <c r="E458" s="1"/>
      <c r="F458" s="1"/>
      <c r="G458" s="260"/>
      <c r="H458" s="1"/>
      <c r="I458" s="1"/>
      <c r="J458" s="1"/>
      <c r="K458" s="1"/>
      <c r="L458" s="186"/>
      <c r="M458" s="1"/>
      <c r="N458" s="1"/>
      <c r="O458" s="1"/>
      <c r="P458" s="1"/>
      <c r="Q458" s="260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289"/>
      <c r="AL458" s="1"/>
      <c r="AM458" s="1"/>
      <c r="AN458" s="1"/>
      <c r="AO458" s="1"/>
      <c r="AP458" s="260"/>
      <c r="AQ458" s="1"/>
      <c r="AR458" s="1"/>
      <c r="AS458" s="1"/>
      <c r="AT458" s="1"/>
      <c r="AU458" s="186"/>
      <c r="AX458" s="1"/>
      <c r="AY458" s="1"/>
      <c r="AZ458" s="260"/>
      <c r="BA458" s="1"/>
      <c r="BB458" s="1"/>
      <c r="BC458" s="1"/>
      <c r="BD458" s="1"/>
      <c r="BG458" s="1"/>
      <c r="BH458" s="1"/>
      <c r="BI458" s="1"/>
      <c r="BJ458" s="1"/>
      <c r="BK458" s="1"/>
      <c r="BL458" s="1"/>
      <c r="BM458" s="1"/>
      <c r="BP458" s="1"/>
      <c r="BQ458" s="1"/>
      <c r="BR458" s="1"/>
      <c r="BS458" s="298"/>
      <c r="BT458" s="1"/>
    </row>
    <row r="459" spans="1:71" s="27" customFormat="1" ht="24.75" customHeight="1">
      <c r="A459" s="224"/>
      <c r="B459" s="44"/>
      <c r="C459" s="44"/>
      <c r="G459" s="44"/>
      <c r="L459" s="202"/>
      <c r="Q459" s="44"/>
      <c r="R459" s="26"/>
      <c r="AK459" s="25"/>
      <c r="AL459" s="28"/>
      <c r="AP459" s="72"/>
      <c r="AU459" s="202"/>
      <c r="AZ459" s="44"/>
      <c r="BS459" s="45"/>
    </row>
    <row r="460" spans="1:71" s="31" customFormat="1" ht="12.75" customHeight="1">
      <c r="A460" s="220"/>
      <c r="B460" s="35"/>
      <c r="C460" s="30"/>
      <c r="G460" s="30"/>
      <c r="Q460" s="35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G460" s="32"/>
      <c r="AH460" s="32"/>
      <c r="AI460" s="32"/>
      <c r="AJ460" s="32"/>
      <c r="AK460" s="33"/>
      <c r="AP460" s="30"/>
      <c r="AZ460" s="35"/>
      <c r="BA460" s="34"/>
      <c r="BB460" s="34"/>
      <c r="BC460" s="34"/>
      <c r="BD460" s="34"/>
      <c r="BE460" s="34"/>
      <c r="BF460" s="32"/>
      <c r="BG460" s="34"/>
      <c r="BH460" s="34"/>
      <c r="BI460" s="34"/>
      <c r="BJ460" s="32"/>
      <c r="BK460" s="34"/>
      <c r="BL460" s="34"/>
      <c r="BM460" s="32"/>
      <c r="BN460" s="32"/>
      <c r="BO460" s="32"/>
      <c r="BP460" s="34"/>
      <c r="BQ460" s="34"/>
      <c r="BR460" s="34"/>
      <c r="BS460" s="303"/>
    </row>
    <row r="461" spans="1:71" s="31" customFormat="1" ht="12.75" customHeight="1">
      <c r="A461" s="220"/>
      <c r="B461" s="35"/>
      <c r="C461" s="35"/>
      <c r="D461" s="32"/>
      <c r="E461" s="32"/>
      <c r="F461" s="32"/>
      <c r="G461" s="35"/>
      <c r="H461" s="37"/>
      <c r="I461" s="32"/>
      <c r="J461" s="32"/>
      <c r="K461" s="32"/>
      <c r="M461" s="32"/>
      <c r="N461" s="32"/>
      <c r="O461" s="32"/>
      <c r="P461" s="32"/>
      <c r="Q461" s="35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G461" s="32"/>
      <c r="AH461" s="32"/>
      <c r="AI461" s="32"/>
      <c r="AJ461" s="32"/>
      <c r="AK461" s="29"/>
      <c r="AP461" s="73"/>
      <c r="AQ461" s="34"/>
      <c r="AR461" s="34"/>
      <c r="AS461" s="34"/>
      <c r="AT461" s="34"/>
      <c r="AU461" s="34"/>
      <c r="AV461" s="32"/>
      <c r="AW461" s="32"/>
      <c r="AX461" s="34"/>
      <c r="AY461" s="32"/>
      <c r="AZ461" s="35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P461" s="32"/>
      <c r="BQ461" s="32"/>
      <c r="BR461" s="32"/>
      <c r="BS461" s="36"/>
    </row>
    <row r="462" spans="1:71" s="31" customFormat="1" ht="12.75" customHeight="1">
      <c r="A462" s="220"/>
      <c r="B462" s="35"/>
      <c r="C462" s="35"/>
      <c r="D462" s="32"/>
      <c r="E462" s="32"/>
      <c r="F462" s="32"/>
      <c r="G462" s="35"/>
      <c r="H462" s="37"/>
      <c r="I462" s="32"/>
      <c r="J462" s="32"/>
      <c r="K462" s="32"/>
      <c r="M462" s="32"/>
      <c r="N462" s="32"/>
      <c r="O462" s="32"/>
      <c r="P462" s="32"/>
      <c r="Q462" s="35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G462" s="32"/>
      <c r="AH462" s="32"/>
      <c r="AI462" s="32"/>
      <c r="AJ462" s="32"/>
      <c r="AK462" s="29"/>
      <c r="AL462" s="34"/>
      <c r="AM462" s="34"/>
      <c r="AN462" s="32"/>
      <c r="AO462" s="34"/>
      <c r="AP462" s="35"/>
      <c r="AQ462" s="32"/>
      <c r="AR462" s="32"/>
      <c r="AS462" s="32"/>
      <c r="AT462" s="32"/>
      <c r="AV462" s="32"/>
      <c r="AW462" s="32"/>
      <c r="AX462" s="32"/>
      <c r="AY462" s="32"/>
      <c r="AZ462" s="35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P462" s="32"/>
      <c r="BQ462" s="32"/>
      <c r="BR462" s="32"/>
      <c r="BS462" s="36"/>
    </row>
    <row r="463" spans="1:71" s="42" customFormat="1" ht="12.75" customHeight="1" thickBot="1">
      <c r="A463" s="233"/>
      <c r="B463" s="38"/>
      <c r="C463" s="38"/>
      <c r="D463" s="39"/>
      <c r="E463" s="39"/>
      <c r="F463" s="39"/>
      <c r="G463" s="38"/>
      <c r="H463" s="41"/>
      <c r="I463" s="39"/>
      <c r="J463" s="39"/>
      <c r="K463" s="39"/>
      <c r="M463" s="39"/>
      <c r="N463" s="39"/>
      <c r="O463" s="39"/>
      <c r="P463" s="39"/>
      <c r="Q463" s="38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G463" s="39"/>
      <c r="AH463" s="39"/>
      <c r="AI463" s="39"/>
      <c r="AJ463" s="39"/>
      <c r="AK463" s="43"/>
      <c r="AL463" s="39"/>
      <c r="AM463" s="39"/>
      <c r="AN463" s="39"/>
      <c r="AO463" s="39"/>
      <c r="AP463" s="38"/>
      <c r="AQ463" s="39"/>
      <c r="AR463" s="39"/>
      <c r="AS463" s="39"/>
      <c r="AT463" s="39"/>
      <c r="AV463" s="39"/>
      <c r="AW463" s="39"/>
      <c r="AX463" s="39"/>
      <c r="AY463" s="39"/>
      <c r="AZ463" s="38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P463" s="39"/>
      <c r="BQ463" s="39"/>
      <c r="BR463" s="39"/>
      <c r="BS463" s="40"/>
    </row>
    <row r="464" spans="1:71" s="3" customFormat="1" ht="12.75">
      <c r="A464" s="234"/>
      <c r="B464" s="81"/>
      <c r="C464" s="47"/>
      <c r="D464" s="48"/>
      <c r="E464" s="63"/>
      <c r="F464" s="270"/>
      <c r="G464" s="47"/>
      <c r="H464" s="48"/>
      <c r="I464" s="48"/>
      <c r="J464" s="48"/>
      <c r="K464" s="48"/>
      <c r="L464" s="203"/>
      <c r="M464" s="48"/>
      <c r="N464" s="48"/>
      <c r="O464" s="48"/>
      <c r="P464" s="63"/>
      <c r="Q464" s="81"/>
      <c r="R464" s="49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63"/>
      <c r="AK464" s="46"/>
      <c r="AL464" s="49"/>
      <c r="AM464" s="48"/>
      <c r="AN464" s="48"/>
      <c r="AO464" s="63"/>
      <c r="AP464" s="81"/>
      <c r="AQ464" s="49"/>
      <c r="AR464" s="48"/>
      <c r="AS464" s="48"/>
      <c r="AT464" s="48"/>
      <c r="AU464" s="203"/>
      <c r="AV464" s="48"/>
      <c r="AW464" s="48"/>
      <c r="AX464" s="48"/>
      <c r="AY464" s="63"/>
      <c r="AZ464" s="47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304"/>
    </row>
    <row r="465" spans="1:71" s="4" customFormat="1" ht="12.75">
      <c r="A465" s="235"/>
      <c r="B465" s="82"/>
      <c r="C465" s="51"/>
      <c r="D465" s="52"/>
      <c r="E465" s="64"/>
      <c r="F465" s="271"/>
      <c r="G465" s="51"/>
      <c r="H465" s="52"/>
      <c r="I465" s="52"/>
      <c r="J465" s="52"/>
      <c r="K465" s="52"/>
      <c r="L465" s="204"/>
      <c r="M465" s="52"/>
      <c r="N465" s="52"/>
      <c r="O465" s="52"/>
      <c r="P465" s="64"/>
      <c r="Q465" s="82"/>
      <c r="R465" s="53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64"/>
      <c r="AK465" s="50"/>
      <c r="AL465" s="53"/>
      <c r="AM465" s="52"/>
      <c r="AN465" s="52"/>
      <c r="AO465" s="64"/>
      <c r="AP465" s="82"/>
      <c r="AQ465" s="53"/>
      <c r="AR465" s="52"/>
      <c r="AS465" s="52"/>
      <c r="AT465" s="52"/>
      <c r="AU465" s="204"/>
      <c r="AV465" s="52"/>
      <c r="AW465" s="52"/>
      <c r="AX465" s="52"/>
      <c r="AY465" s="64"/>
      <c r="AZ465" s="51"/>
      <c r="BA465" s="52"/>
      <c r="BB465" s="52"/>
      <c r="BC465" s="52"/>
      <c r="BD465" s="52"/>
      <c r="BE465" s="52"/>
      <c r="BF465" s="52"/>
      <c r="BG465" s="52"/>
      <c r="BH465" s="52"/>
      <c r="BI465" s="52"/>
      <c r="BJ465" s="52"/>
      <c r="BK465" s="52"/>
      <c r="BL465" s="52"/>
      <c r="BM465" s="52"/>
      <c r="BN465" s="52"/>
      <c r="BO465" s="52"/>
      <c r="BP465" s="52"/>
      <c r="BQ465" s="52"/>
      <c r="BR465" s="52"/>
      <c r="BS465" s="305"/>
    </row>
    <row r="466" spans="1:71" s="4" customFormat="1" ht="12.75">
      <c r="A466" s="235"/>
      <c r="B466" s="82"/>
      <c r="C466" s="51"/>
      <c r="D466" s="52"/>
      <c r="E466" s="64"/>
      <c r="F466" s="271"/>
      <c r="G466" s="51"/>
      <c r="H466" s="52"/>
      <c r="I466" s="52"/>
      <c r="J466" s="52"/>
      <c r="K466" s="52"/>
      <c r="L466" s="204"/>
      <c r="M466" s="52"/>
      <c r="N466" s="52"/>
      <c r="O466" s="52"/>
      <c r="P466" s="64"/>
      <c r="Q466" s="82"/>
      <c r="R466" s="53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64"/>
      <c r="AK466" s="50"/>
      <c r="AL466" s="53"/>
      <c r="AM466" s="52"/>
      <c r="AN466" s="52"/>
      <c r="AO466" s="64"/>
      <c r="AP466" s="82"/>
      <c r="AQ466" s="53"/>
      <c r="AR466" s="52"/>
      <c r="AS466" s="52"/>
      <c r="AT466" s="52"/>
      <c r="AU466" s="204"/>
      <c r="AV466" s="52"/>
      <c r="AW466" s="52"/>
      <c r="AX466" s="52"/>
      <c r="AY466" s="64"/>
      <c r="AZ466" s="51"/>
      <c r="BA466" s="52"/>
      <c r="BB466" s="52"/>
      <c r="BC466" s="52"/>
      <c r="BD466" s="52"/>
      <c r="BE466" s="52"/>
      <c r="BF466" s="52"/>
      <c r="BG466" s="52"/>
      <c r="BH466" s="52"/>
      <c r="BI466" s="52"/>
      <c r="BJ466" s="52"/>
      <c r="BK466" s="52"/>
      <c r="BL466" s="52"/>
      <c r="BM466" s="52"/>
      <c r="BN466" s="52"/>
      <c r="BO466" s="52"/>
      <c r="BP466" s="52"/>
      <c r="BQ466" s="52"/>
      <c r="BR466" s="52"/>
      <c r="BS466" s="305"/>
    </row>
    <row r="467" spans="1:71" s="4" customFormat="1" ht="12.75">
      <c r="A467" s="235"/>
      <c r="B467" s="82"/>
      <c r="C467" s="51"/>
      <c r="D467" s="52"/>
      <c r="E467" s="64"/>
      <c r="F467" s="271"/>
      <c r="G467" s="51"/>
      <c r="H467" s="52"/>
      <c r="I467" s="52"/>
      <c r="J467" s="52"/>
      <c r="K467" s="52"/>
      <c r="L467" s="204"/>
      <c r="M467" s="52"/>
      <c r="N467" s="52"/>
      <c r="O467" s="52"/>
      <c r="P467" s="64"/>
      <c r="Q467" s="82"/>
      <c r="R467" s="53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64"/>
      <c r="AK467" s="50"/>
      <c r="AL467" s="53"/>
      <c r="AM467" s="52"/>
      <c r="AN467" s="52"/>
      <c r="AO467" s="64"/>
      <c r="AP467" s="82"/>
      <c r="AQ467" s="53"/>
      <c r="AR467" s="52"/>
      <c r="AS467" s="52"/>
      <c r="AT467" s="52"/>
      <c r="AU467" s="204"/>
      <c r="AV467" s="52"/>
      <c r="AW467" s="52"/>
      <c r="AX467" s="52"/>
      <c r="AY467" s="64"/>
      <c r="AZ467" s="51"/>
      <c r="BA467" s="52"/>
      <c r="BB467" s="52"/>
      <c r="BC467" s="52"/>
      <c r="BD467" s="52"/>
      <c r="BE467" s="52"/>
      <c r="BF467" s="52"/>
      <c r="BG467" s="52"/>
      <c r="BH467" s="52"/>
      <c r="BI467" s="52"/>
      <c r="BJ467" s="52"/>
      <c r="BK467" s="52"/>
      <c r="BL467" s="52"/>
      <c r="BM467" s="52"/>
      <c r="BN467" s="52"/>
      <c r="BO467" s="52"/>
      <c r="BP467" s="52"/>
      <c r="BQ467" s="52"/>
      <c r="BR467" s="52"/>
      <c r="BS467" s="305"/>
    </row>
    <row r="468" spans="1:71" s="4" customFormat="1" ht="12.75">
      <c r="A468" s="235"/>
      <c r="B468" s="82"/>
      <c r="C468" s="51"/>
      <c r="D468" s="52"/>
      <c r="E468" s="64"/>
      <c r="F468" s="271"/>
      <c r="G468" s="51"/>
      <c r="H468" s="52"/>
      <c r="I468" s="52"/>
      <c r="J468" s="52"/>
      <c r="K468" s="52"/>
      <c r="L468" s="204"/>
      <c r="M468" s="52"/>
      <c r="N468" s="52"/>
      <c r="O468" s="52"/>
      <c r="P468" s="64"/>
      <c r="Q468" s="82"/>
      <c r="R468" s="53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64"/>
      <c r="AK468" s="50"/>
      <c r="AL468" s="53"/>
      <c r="AM468" s="52"/>
      <c r="AN468" s="52"/>
      <c r="AO468" s="64"/>
      <c r="AP468" s="82"/>
      <c r="AQ468" s="53"/>
      <c r="AR468" s="52"/>
      <c r="AS468" s="52"/>
      <c r="AT468" s="52"/>
      <c r="AU468" s="204"/>
      <c r="AV468" s="52"/>
      <c r="AW468" s="52"/>
      <c r="AX468" s="52"/>
      <c r="AY468" s="64"/>
      <c r="AZ468" s="51"/>
      <c r="BA468" s="52"/>
      <c r="BB468" s="52"/>
      <c r="BC468" s="52"/>
      <c r="BD468" s="52"/>
      <c r="BE468" s="52"/>
      <c r="BF468" s="52"/>
      <c r="BG468" s="52"/>
      <c r="BH468" s="52"/>
      <c r="BI468" s="52"/>
      <c r="BJ468" s="52"/>
      <c r="BK468" s="52"/>
      <c r="BL468" s="52"/>
      <c r="BM468" s="52"/>
      <c r="BN468" s="52"/>
      <c r="BO468" s="52"/>
      <c r="BP468" s="52"/>
      <c r="BQ468" s="52"/>
      <c r="BR468" s="52"/>
      <c r="BS468" s="305"/>
    </row>
    <row r="469" spans="1:71" s="4" customFormat="1" ht="12.75">
      <c r="A469" s="235"/>
      <c r="B469" s="82"/>
      <c r="C469" s="51"/>
      <c r="D469" s="52"/>
      <c r="E469" s="64"/>
      <c r="F469" s="271"/>
      <c r="G469" s="51"/>
      <c r="H469" s="52"/>
      <c r="I469" s="52"/>
      <c r="J469" s="52"/>
      <c r="K469" s="52"/>
      <c r="L469" s="204"/>
      <c r="M469" s="52"/>
      <c r="N469" s="52"/>
      <c r="O469" s="52"/>
      <c r="P469" s="64"/>
      <c r="Q469" s="82"/>
      <c r="R469" s="53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64"/>
      <c r="AK469" s="50"/>
      <c r="AL469" s="53"/>
      <c r="AM469" s="52"/>
      <c r="AN469" s="52"/>
      <c r="AO469" s="64"/>
      <c r="AP469" s="82"/>
      <c r="AQ469" s="53"/>
      <c r="AR469" s="52"/>
      <c r="AS469" s="52"/>
      <c r="AT469" s="52"/>
      <c r="AU469" s="204"/>
      <c r="AV469" s="52"/>
      <c r="AW469" s="52"/>
      <c r="AX469" s="52"/>
      <c r="AY469" s="64"/>
      <c r="AZ469" s="51"/>
      <c r="BA469" s="52"/>
      <c r="BB469" s="52"/>
      <c r="BC469" s="52"/>
      <c r="BD469" s="52"/>
      <c r="BE469" s="52"/>
      <c r="BF469" s="52"/>
      <c r="BG469" s="52"/>
      <c r="BH469" s="52"/>
      <c r="BI469" s="52"/>
      <c r="BJ469" s="52"/>
      <c r="BK469" s="52"/>
      <c r="BL469" s="52"/>
      <c r="BM469" s="52"/>
      <c r="BN469" s="52"/>
      <c r="BO469" s="52"/>
      <c r="BP469" s="52"/>
      <c r="BQ469" s="52"/>
      <c r="BR469" s="52"/>
      <c r="BS469" s="305"/>
    </row>
    <row r="470" spans="1:71" s="4" customFormat="1" ht="12.75">
      <c r="A470" s="235"/>
      <c r="B470" s="82"/>
      <c r="C470" s="51"/>
      <c r="D470" s="52"/>
      <c r="E470" s="64"/>
      <c r="F470" s="271"/>
      <c r="G470" s="51"/>
      <c r="H470" s="52"/>
      <c r="I470" s="52"/>
      <c r="J470" s="52"/>
      <c r="K470" s="52"/>
      <c r="L470" s="204"/>
      <c r="M470" s="52"/>
      <c r="N470" s="52"/>
      <c r="O470" s="52"/>
      <c r="P470" s="64"/>
      <c r="Q470" s="82"/>
      <c r="R470" s="53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64"/>
      <c r="AK470" s="50"/>
      <c r="AL470" s="53"/>
      <c r="AM470" s="52"/>
      <c r="AN470" s="52"/>
      <c r="AO470" s="64"/>
      <c r="AP470" s="82"/>
      <c r="AQ470" s="53"/>
      <c r="AR470" s="52"/>
      <c r="AS470" s="52"/>
      <c r="AT470" s="52"/>
      <c r="AU470" s="204"/>
      <c r="AV470" s="52"/>
      <c r="AW470" s="52"/>
      <c r="AX470" s="52"/>
      <c r="AY470" s="64"/>
      <c r="AZ470" s="51"/>
      <c r="BA470" s="52"/>
      <c r="BB470" s="52"/>
      <c r="BC470" s="52"/>
      <c r="BD470" s="52"/>
      <c r="BE470" s="52"/>
      <c r="BF470" s="52"/>
      <c r="BG470" s="52"/>
      <c r="BH470" s="52"/>
      <c r="BI470" s="52"/>
      <c r="BJ470" s="52"/>
      <c r="BK470" s="52"/>
      <c r="BL470" s="52"/>
      <c r="BM470" s="52"/>
      <c r="BN470" s="52"/>
      <c r="BO470" s="52"/>
      <c r="BP470" s="52"/>
      <c r="BQ470" s="52"/>
      <c r="BR470" s="52"/>
      <c r="BS470" s="305"/>
    </row>
    <row r="471" spans="1:71" s="4" customFormat="1" ht="12.75">
      <c r="A471" s="235"/>
      <c r="B471" s="82"/>
      <c r="C471" s="51"/>
      <c r="D471" s="52"/>
      <c r="E471" s="64"/>
      <c r="F471" s="271"/>
      <c r="G471" s="51"/>
      <c r="H471" s="52"/>
      <c r="I471" s="52"/>
      <c r="J471" s="52"/>
      <c r="K471" s="52"/>
      <c r="L471" s="204"/>
      <c r="M471" s="52"/>
      <c r="N471" s="52"/>
      <c r="O471" s="52"/>
      <c r="P471" s="64"/>
      <c r="Q471" s="82"/>
      <c r="R471" s="53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64"/>
      <c r="AK471" s="50"/>
      <c r="AL471" s="53"/>
      <c r="AM471" s="52"/>
      <c r="AN471" s="52"/>
      <c r="AO471" s="64"/>
      <c r="AP471" s="82"/>
      <c r="AQ471" s="53"/>
      <c r="AR471" s="52"/>
      <c r="AS471" s="52"/>
      <c r="AT471" s="52"/>
      <c r="AU471" s="204"/>
      <c r="AV471" s="52"/>
      <c r="AW471" s="52"/>
      <c r="AX471" s="52"/>
      <c r="AY471" s="64"/>
      <c r="AZ471" s="51"/>
      <c r="BA471" s="52"/>
      <c r="BB471" s="52"/>
      <c r="BC471" s="52"/>
      <c r="BD471" s="52"/>
      <c r="BE471" s="52"/>
      <c r="BF471" s="52"/>
      <c r="BG471" s="52"/>
      <c r="BH471" s="52"/>
      <c r="BI471" s="52"/>
      <c r="BJ471" s="52"/>
      <c r="BK471" s="52"/>
      <c r="BL471" s="52"/>
      <c r="BM471" s="52"/>
      <c r="BN471" s="52"/>
      <c r="BO471" s="52"/>
      <c r="BP471" s="52"/>
      <c r="BQ471" s="52"/>
      <c r="BR471" s="52"/>
      <c r="BS471" s="305"/>
    </row>
    <row r="472" spans="1:71" s="4" customFormat="1" ht="12.75">
      <c r="A472" s="235"/>
      <c r="B472" s="82"/>
      <c r="C472" s="51"/>
      <c r="D472" s="52"/>
      <c r="E472" s="64"/>
      <c r="F472" s="271"/>
      <c r="G472" s="51"/>
      <c r="H472" s="52"/>
      <c r="I472" s="52"/>
      <c r="J472" s="52"/>
      <c r="K472" s="52"/>
      <c r="L472" s="204"/>
      <c r="M472" s="52"/>
      <c r="N472" s="52"/>
      <c r="O472" s="52"/>
      <c r="P472" s="64"/>
      <c r="Q472" s="82"/>
      <c r="R472" s="53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64"/>
      <c r="AK472" s="50"/>
      <c r="AL472" s="53"/>
      <c r="AM472" s="52"/>
      <c r="AN472" s="52"/>
      <c r="AO472" s="64"/>
      <c r="AP472" s="82"/>
      <c r="AQ472" s="53"/>
      <c r="AR472" s="52"/>
      <c r="AS472" s="52"/>
      <c r="AT472" s="52"/>
      <c r="AU472" s="204"/>
      <c r="AV472" s="52"/>
      <c r="AW472" s="52"/>
      <c r="AX472" s="52"/>
      <c r="AY472" s="64"/>
      <c r="AZ472" s="51"/>
      <c r="BA472" s="52"/>
      <c r="BB472" s="52"/>
      <c r="BC472" s="52"/>
      <c r="BD472" s="52"/>
      <c r="BE472" s="52"/>
      <c r="BF472" s="52"/>
      <c r="BG472" s="52"/>
      <c r="BH472" s="52"/>
      <c r="BI472" s="52"/>
      <c r="BJ472" s="52"/>
      <c r="BK472" s="52"/>
      <c r="BL472" s="52"/>
      <c r="BM472" s="52"/>
      <c r="BN472" s="52"/>
      <c r="BO472" s="52"/>
      <c r="BP472" s="52"/>
      <c r="BQ472" s="52"/>
      <c r="BR472" s="52"/>
      <c r="BS472" s="305"/>
    </row>
    <row r="473" spans="1:71" s="5" customFormat="1" ht="12.75">
      <c r="A473" s="236"/>
      <c r="B473" s="83"/>
      <c r="C473" s="55"/>
      <c r="D473" s="56"/>
      <c r="E473" s="65"/>
      <c r="F473" s="272"/>
      <c r="G473" s="55"/>
      <c r="H473" s="56"/>
      <c r="I473" s="56"/>
      <c r="J473" s="56"/>
      <c r="K473" s="56"/>
      <c r="L473" s="205"/>
      <c r="M473" s="56"/>
      <c r="N473" s="56"/>
      <c r="O473" s="56"/>
      <c r="P473" s="65"/>
      <c r="Q473" s="83"/>
      <c r="R473" s="57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65"/>
      <c r="AK473" s="54"/>
      <c r="AL473" s="57"/>
      <c r="AM473" s="56"/>
      <c r="AN473" s="56"/>
      <c r="AO473" s="65"/>
      <c r="AP473" s="83"/>
      <c r="AQ473" s="57"/>
      <c r="AR473" s="56"/>
      <c r="AS473" s="56"/>
      <c r="AT473" s="56"/>
      <c r="AU473" s="205"/>
      <c r="AV473" s="56"/>
      <c r="AW473" s="56"/>
      <c r="AX473" s="56"/>
      <c r="AY473" s="65"/>
      <c r="AZ473" s="55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306"/>
    </row>
    <row r="474" spans="1:71" s="10" customFormat="1" ht="12.75">
      <c r="A474" s="237"/>
      <c r="B474" s="84"/>
      <c r="C474" s="7"/>
      <c r="D474" s="8"/>
      <c r="E474" s="69"/>
      <c r="F474" s="273"/>
      <c r="G474" s="7"/>
      <c r="H474" s="8"/>
      <c r="I474" s="8"/>
      <c r="J474" s="8"/>
      <c r="K474" s="8"/>
      <c r="L474" s="206"/>
      <c r="M474" s="8"/>
      <c r="N474" s="8"/>
      <c r="O474" s="8"/>
      <c r="P474" s="69"/>
      <c r="Q474" s="84"/>
      <c r="R474" s="9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69"/>
      <c r="AK474" s="6"/>
      <c r="AL474" s="9"/>
      <c r="AM474" s="8"/>
      <c r="AN474" s="8"/>
      <c r="AO474" s="69"/>
      <c r="AP474" s="84"/>
      <c r="AQ474" s="9"/>
      <c r="AR474" s="8"/>
      <c r="AS474" s="8"/>
      <c r="AT474" s="8"/>
      <c r="AU474" s="206"/>
      <c r="AV474" s="8"/>
      <c r="AW474" s="8"/>
      <c r="AX474" s="8"/>
      <c r="AY474" s="69"/>
      <c r="AZ474" s="7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307"/>
    </row>
    <row r="475" spans="1:71" s="15" customFormat="1" ht="14.25" customHeight="1">
      <c r="A475" s="238"/>
      <c r="B475" s="80"/>
      <c r="C475" s="12"/>
      <c r="D475" s="13"/>
      <c r="E475" s="66"/>
      <c r="F475" s="274"/>
      <c r="G475" s="12"/>
      <c r="H475" s="13"/>
      <c r="I475" s="13"/>
      <c r="J475" s="13"/>
      <c r="K475" s="13"/>
      <c r="L475" s="193"/>
      <c r="M475" s="13"/>
      <c r="N475" s="13"/>
      <c r="O475" s="13"/>
      <c r="P475" s="66"/>
      <c r="Q475" s="80"/>
      <c r="R475" s="14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66"/>
      <c r="AK475" s="11"/>
      <c r="AL475" s="14"/>
      <c r="AM475" s="13"/>
      <c r="AN475" s="13"/>
      <c r="AO475" s="66"/>
      <c r="AP475" s="80"/>
      <c r="AQ475" s="14"/>
      <c r="AR475" s="13"/>
      <c r="AS475" s="13"/>
      <c r="AT475" s="13"/>
      <c r="AU475" s="193"/>
      <c r="AV475" s="13"/>
      <c r="AW475" s="13"/>
      <c r="AX475" s="13"/>
      <c r="AY475" s="66"/>
      <c r="AZ475" s="12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308"/>
    </row>
    <row r="476" spans="1:72" s="18" customFormat="1" ht="15" customHeight="1" thickBot="1">
      <c r="A476" s="239"/>
      <c r="B476" s="77"/>
      <c r="C476" s="266"/>
      <c r="D476" s="17"/>
      <c r="E476" s="67"/>
      <c r="F476" s="275"/>
      <c r="G476" s="266"/>
      <c r="H476" s="17"/>
      <c r="I476" s="17"/>
      <c r="J476" s="17"/>
      <c r="K476" s="17"/>
      <c r="L476" s="200"/>
      <c r="M476" s="17"/>
      <c r="N476" s="17"/>
      <c r="O476" s="17"/>
      <c r="P476" s="67"/>
      <c r="Q476" s="77"/>
      <c r="R476" s="16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67"/>
      <c r="AK476" s="71"/>
      <c r="AL476" s="58"/>
      <c r="AM476" s="58"/>
      <c r="AN476" s="58"/>
      <c r="AO476" s="58"/>
      <c r="AP476" s="74"/>
      <c r="AQ476" s="58"/>
      <c r="AR476" s="58"/>
      <c r="AS476" s="58"/>
      <c r="AT476" s="58"/>
      <c r="AU476" s="42"/>
      <c r="AV476" s="59"/>
      <c r="AW476" s="59"/>
      <c r="AX476" s="58"/>
      <c r="AY476" s="58"/>
      <c r="AZ476" s="74"/>
      <c r="BA476" s="58"/>
      <c r="BB476" s="58"/>
      <c r="BC476" s="58"/>
      <c r="BD476" s="58"/>
      <c r="BE476" s="59"/>
      <c r="BF476" s="59"/>
      <c r="BG476" s="58"/>
      <c r="BH476" s="58"/>
      <c r="BI476" s="58"/>
      <c r="BJ476" s="58"/>
      <c r="BK476" s="58"/>
      <c r="BL476" s="58"/>
      <c r="BM476" s="58"/>
      <c r="BN476" s="59"/>
      <c r="BO476" s="59"/>
      <c r="BP476" s="58"/>
      <c r="BQ476" s="58"/>
      <c r="BR476" s="58"/>
      <c r="BS476" s="309"/>
      <c r="BT476" s="293"/>
    </row>
    <row r="477" spans="1:71" s="75" customFormat="1" ht="3" customHeight="1">
      <c r="A477" s="223"/>
      <c r="B477" s="261"/>
      <c r="C477" s="261"/>
      <c r="G477" s="261"/>
      <c r="L477" s="196"/>
      <c r="Q477" s="261"/>
      <c r="AK477" s="291"/>
      <c r="AP477" s="261"/>
      <c r="AU477" s="196"/>
      <c r="AZ477" s="261"/>
      <c r="BS477" s="310"/>
    </row>
  </sheetData>
  <mergeCells count="19">
    <mergeCell ref="A6:A7"/>
    <mergeCell ref="C112:E112"/>
    <mergeCell ref="L112:O112"/>
    <mergeCell ref="AE112:AH112"/>
    <mergeCell ref="BN112:BQ112"/>
    <mergeCell ref="AU112:AX112"/>
    <mergeCell ref="AL112:AN112"/>
    <mergeCell ref="C113:E113"/>
    <mergeCell ref="L113:O113"/>
    <mergeCell ref="AE113:AH113"/>
    <mergeCell ref="AU114:AX114"/>
    <mergeCell ref="BN114:BQ114"/>
    <mergeCell ref="C115:E115"/>
    <mergeCell ref="L115:O115"/>
    <mergeCell ref="AE115:AH115"/>
    <mergeCell ref="C114:E114"/>
    <mergeCell ref="L114:O114"/>
    <mergeCell ref="AE114:AH114"/>
    <mergeCell ref="AL114:AN114"/>
  </mergeCells>
  <printOptions/>
  <pageMargins left="0.31" right="0.35" top="0.18" bottom="0.28" header="0.18" footer="0.17"/>
  <pageSetup horizontalDpi="600" verticalDpi="600" orientation="landscape" pageOrder="overThenDown" scale="72" r:id="rId1"/>
  <headerFooter alignWithMargins="0">
    <oddFooter>&amp;CSelf-Sufficiency Standard for Washington State, 2001, Prepared for Transportation and Utilities Commission by Dr. Diana Pearce, pearce@u.washington.edu</oddFooter>
  </headerFooter>
  <colBreaks count="3" manualBreakCount="3">
    <brk id="36" min="1" max="112" man="1"/>
    <brk id="48" min="1" max="112" man="1"/>
    <brk id="60" min="1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Mike Sommerville, Customer Service Specialist 3</cp:lastModifiedBy>
  <cp:lastPrinted>2005-11-02T19:40:21Z</cp:lastPrinted>
  <dcterms:created xsi:type="dcterms:W3CDTF">2000-05-01T23:35:43Z</dcterms:created>
  <dcterms:modified xsi:type="dcterms:W3CDTF">2005-11-21T17:24:36Z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051090</vt:lpwstr>
  </property>
  <property fmtid="{D5CDD505-2E9C-101B-9397-08002B2CF9AE}" pid="6" name="IsConfidenti">
    <vt:lpwstr>0</vt:lpwstr>
  </property>
  <property fmtid="{D5CDD505-2E9C-101B-9397-08002B2CF9AE}" pid="7" name="Dat">
    <vt:lpwstr>2005-11-18T00:00:00Z</vt:lpwstr>
  </property>
  <property fmtid="{D5CDD505-2E9C-101B-9397-08002B2CF9AE}" pid="8" name="CaseTy">
    <vt:lpwstr>Transfer of Property</vt:lpwstr>
  </property>
  <property fmtid="{D5CDD505-2E9C-101B-9397-08002B2CF9AE}" pid="9" name="OpenedDa">
    <vt:lpwstr>2005-07-15T00:00:00Z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