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1-WA-COVID-19 Reporting\2021-July-WA-COVID-19 Monthly Reporting\To File\"/>
    </mc:Choice>
  </mc:AlternateContent>
  <xr:revisionPtr revIDLastSave="0" documentId="13_ncr:1_{C77A78F1-097A-4243-B6B2-EC023E5B855A}" xr6:coauthVersionLast="45" xr6:coauthVersionMax="45" xr10:uidLastSave="{00000000-0000-0000-0000-000000000000}"/>
  <bookViews>
    <workbookView xWindow="-98" yWindow="-98" windowWidth="20715" windowHeight="13425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9" l="1"/>
  <c r="F50" i="9"/>
  <c r="E50" i="9"/>
  <c r="D50" i="9"/>
  <c r="C50" i="9"/>
  <c r="L49" i="9"/>
  <c r="K49" i="9"/>
  <c r="E49" i="9"/>
  <c r="E48" i="9"/>
  <c r="E47" i="9"/>
  <c r="E46" i="9"/>
  <c r="E45" i="9"/>
  <c r="E44" i="9"/>
  <c r="E43" i="9"/>
  <c r="E42" i="9"/>
  <c r="G37" i="9"/>
  <c r="F37" i="9"/>
  <c r="D37" i="9"/>
  <c r="C37" i="9"/>
  <c r="L36" i="9"/>
  <c r="K36" i="9"/>
  <c r="E36" i="9"/>
  <c r="E35" i="9"/>
  <c r="E34" i="9"/>
  <c r="E33" i="9"/>
  <c r="E32" i="9"/>
  <c r="E31" i="9"/>
  <c r="E30" i="9"/>
  <c r="E29" i="9"/>
  <c r="E37" i="9" s="1"/>
  <c r="G24" i="9"/>
  <c r="F24" i="9"/>
  <c r="D24" i="9"/>
  <c r="C24" i="9"/>
  <c r="L23" i="9"/>
  <c r="K23" i="9"/>
  <c r="E23" i="9"/>
  <c r="E22" i="9"/>
  <c r="E21" i="9"/>
  <c r="E20" i="9"/>
  <c r="E19" i="9"/>
  <c r="E18" i="9"/>
  <c r="E17" i="9"/>
  <c r="E16" i="9"/>
  <c r="E24" i="9" s="1"/>
  <c r="G11" i="9"/>
  <c r="F11" i="9"/>
  <c r="D11" i="9"/>
  <c r="C11" i="9"/>
  <c r="L10" i="9"/>
  <c r="K10" i="9"/>
  <c r="E9" i="9"/>
  <c r="E7" i="9"/>
  <c r="E5" i="9"/>
  <c r="E3" i="9"/>
  <c r="E11" i="9" s="1"/>
  <c r="C14" i="10" l="1"/>
  <c r="B14" i="10"/>
  <c r="I7" i="10"/>
  <c r="H7" i="10"/>
  <c r="G7" i="10"/>
  <c r="F7" i="10"/>
  <c r="E7" i="10"/>
  <c r="D7" i="10"/>
  <c r="C7" i="10"/>
  <c r="B7" i="10"/>
  <c r="I6" i="10"/>
  <c r="H6" i="10"/>
  <c r="I5" i="10"/>
  <c r="H5" i="10"/>
  <c r="I4" i="10"/>
  <c r="H4" i="10"/>
</calcChain>
</file>

<file path=xl/sharedStrings.xml><?xml version="1.0" encoding="utf-8"?>
<sst xmlns="http://schemas.openxmlformats.org/spreadsheetml/2006/main" count="156" uniqueCount="36">
  <si>
    <t>Temporary COVID Debt Relief Programs</t>
  </si>
  <si>
    <t>Automatic Grants</t>
  </si>
  <si>
    <t>Total</t>
  </si>
  <si>
    <t>Number of accounts</t>
  </si>
  <si>
    <t>Average Benefits</t>
  </si>
  <si>
    <t>Forgiveness Grants</t>
  </si>
  <si>
    <t>Electric</t>
  </si>
  <si>
    <t>Gas</t>
  </si>
  <si>
    <t>Dual</t>
  </si>
  <si>
    <t>N/A*</t>
  </si>
  <si>
    <t>Debt Relief Total</t>
  </si>
  <si>
    <t>Total LIHEAP</t>
  </si>
  <si>
    <t>Total LIRAP</t>
  </si>
  <si>
    <t>Current Amount</t>
  </si>
  <si>
    <t>Number of Payments</t>
  </si>
  <si>
    <t>Housing</t>
  </si>
  <si>
    <t>LIHEAP</t>
  </si>
  <si>
    <t>LIRAP</t>
  </si>
  <si>
    <t>MISC EA</t>
  </si>
  <si>
    <t>Project Share</t>
  </si>
  <si>
    <t>Rate Discount*</t>
  </si>
  <si>
    <t>COVID-19 Debt Relief</t>
  </si>
  <si>
    <t>*For rate discount only: number of payments = number of customers actively enrolled.  This is also LIRAP funding.</t>
  </si>
  <si>
    <t>*SA no longer active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</si>
  <si>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</si>
  <si>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</si>
  <si>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</si>
  <si>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</si>
  <si>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</si>
  <si>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</si>
  <si>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</si>
  <si>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</si>
  <si>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Residential</t>
  </si>
  <si>
    <t>Commercial</t>
  </si>
  <si>
    <t>Industrial</t>
  </si>
  <si>
    <t>Avista - July 2021 COVID-19 Credit and Collections Monthly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</si>
</sst>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i/>
      <sz val="10"/>
      <color theme="1"/>
      <name val="Tahoma"/>
      <family val="2"/>
    </font>
    <font>
      <b/>
      <sz val="12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47">
    <xf numFmtId="0" fontId="0" fillId="0" borderId="0" xfId="0"/>
    <xf numFmtId="0" fontId="5" fillId="0" borderId="0" xfId="0" applyFont="1"/>
    <xf numFmtId="0" fontId="0" fillId="0" borderId="0" xfId="0" applyFont="1" applyFill="1" applyBorder="1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/>
    <xf numFmtId="164" fontId="3" fillId="0" borderId="0" xfId="1" applyNumberFormat="1" applyFont="1" applyBorder="1"/>
    <xf numFmtId="44" fontId="3" fillId="0" borderId="0" xfId="2" applyFont="1" applyBorder="1"/>
    <xf numFmtId="164" fontId="4" fillId="0" borderId="0" xfId="1" applyNumberFormat="1" applyFont="1" applyBorder="1" applyAlignment="1">
      <alignment horizontal="right" vertical="top"/>
    </xf>
    <xf numFmtId="44" fontId="4" fillId="0" borderId="0" xfId="2" applyFont="1" applyBorder="1" applyAlignment="1">
      <alignment horizontal="right" vertical="top"/>
    </xf>
    <xf numFmtId="164" fontId="6" fillId="0" borderId="0" xfId="1" applyNumberFormat="1" applyFont="1" applyBorder="1" applyAlignment="1">
      <alignment horizontal="right" vertical="top"/>
    </xf>
    <xf numFmtId="165" fontId="6" fillId="0" borderId="0" xfId="1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/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2" fillId="0" borderId="26" xfId="0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166" fontId="0" fillId="0" borderId="1" xfId="2" applyNumberFormat="1" applyFont="1" applyBorder="1"/>
    <xf numFmtId="164" fontId="0" fillId="0" borderId="9" xfId="1" applyNumberFormat="1" applyFont="1" applyBorder="1"/>
    <xf numFmtId="0" fontId="1" fillId="0" borderId="28" xfId="0" applyFont="1" applyBorder="1"/>
    <xf numFmtId="44" fontId="2" fillId="0" borderId="11" xfId="2" applyFont="1" applyBorder="1" applyAlignment="1">
      <alignment horizontal="right" wrapText="1"/>
    </xf>
    <xf numFmtId="44" fontId="2" fillId="0" borderId="12" xfId="0" applyNumberFormat="1" applyFont="1" applyBorder="1" applyAlignment="1">
      <alignment horizontal="center" wrapText="1"/>
    </xf>
    <xf numFmtId="44" fontId="2" fillId="0" borderId="29" xfId="2" applyFont="1" applyBorder="1" applyAlignment="1">
      <alignment vertical="center"/>
    </xf>
    <xf numFmtId="44" fontId="2" fillId="0" borderId="29" xfId="2" applyFont="1" applyBorder="1" applyAlignment="1">
      <alignment vertical="center" wrapText="1"/>
    </xf>
    <xf numFmtId="0" fontId="2" fillId="0" borderId="5" xfId="0" applyFont="1" applyBorder="1" applyAlignment="1">
      <alignment horizontal="right" wrapText="1"/>
    </xf>
    <xf numFmtId="166" fontId="0" fillId="0" borderId="0" xfId="2" applyNumberFormat="1" applyFont="1" applyBorder="1"/>
    <xf numFmtId="44" fontId="2" fillId="0" borderId="11" xfId="2" applyFont="1" applyBorder="1" applyAlignment="1">
      <alignment horizontal="right" vertical="center" wrapText="1"/>
    </xf>
    <xf numFmtId="44" fontId="2" fillId="0" borderId="12" xfId="0" applyNumberFormat="1" applyFont="1" applyBorder="1" applyAlignment="1">
      <alignment vertical="center"/>
    </xf>
    <xf numFmtId="166" fontId="0" fillId="0" borderId="32" xfId="2" applyNumberFormat="1" applyFont="1" applyBorder="1"/>
    <xf numFmtId="164" fontId="0" fillId="0" borderId="33" xfId="1" applyNumberFormat="1" applyFont="1" applyBorder="1"/>
    <xf numFmtId="0" fontId="1" fillId="0" borderId="21" xfId="0" applyFont="1" applyBorder="1" applyAlignment="1">
      <alignment horizontal="center" vertical="center"/>
    </xf>
    <xf numFmtId="0" fontId="1" fillId="0" borderId="34" xfId="0" applyFont="1" applyBorder="1"/>
    <xf numFmtId="44" fontId="2" fillId="0" borderId="22" xfId="2" applyFont="1" applyBorder="1" applyAlignment="1">
      <alignment horizontal="right" vertical="center" wrapText="1"/>
    </xf>
    <xf numFmtId="44" fontId="2" fillId="0" borderId="23" xfId="0" applyNumberFormat="1" applyFont="1" applyBorder="1" applyAlignment="1">
      <alignment vertical="center"/>
    </xf>
    <xf numFmtId="44" fontId="2" fillId="0" borderId="35" xfId="2" applyFont="1" applyBorder="1" applyAlignment="1">
      <alignment vertical="center"/>
    </xf>
    <xf numFmtId="44" fontId="2" fillId="0" borderId="35" xfId="2" applyFont="1" applyBorder="1" applyAlignment="1">
      <alignment vertical="center" wrapText="1"/>
    </xf>
    <xf numFmtId="166" fontId="0" fillId="0" borderId="2" xfId="2" applyNumberFormat="1" applyFont="1" applyBorder="1"/>
    <xf numFmtId="164" fontId="0" fillId="0" borderId="37" xfId="1" applyNumberFormat="1" applyFont="1" applyBorder="1"/>
    <xf numFmtId="0" fontId="8" fillId="0" borderId="6" xfId="0" applyFont="1" applyBorder="1" applyAlignment="1">
      <alignment horizontal="right"/>
    </xf>
    <xf numFmtId="0" fontId="8" fillId="0" borderId="7" xfId="0" applyFont="1" applyBorder="1"/>
    <xf numFmtId="0" fontId="8" fillId="0" borderId="26" xfId="0" applyFont="1" applyBorder="1"/>
    <xf numFmtId="44" fontId="8" fillId="0" borderId="10" xfId="2" applyFont="1" applyBorder="1"/>
    <xf numFmtId="44" fontId="8" fillId="0" borderId="11" xfId="2" applyFont="1" applyBorder="1" applyAlignment="1">
      <alignment horizontal="right"/>
    </xf>
    <xf numFmtId="44" fontId="8" fillId="0" borderId="12" xfId="2" applyFont="1" applyBorder="1"/>
    <xf numFmtId="44" fontId="8" fillId="0" borderId="29" xfId="2" applyFont="1" applyBorder="1"/>
    <xf numFmtId="0" fontId="0" fillId="0" borderId="42" xfId="0" applyBorder="1" applyAlignment="1">
      <alignment horizontal="center"/>
    </xf>
    <xf numFmtId="0" fontId="2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8" fillId="0" borderId="5" xfId="0" applyFont="1" applyBorder="1"/>
    <xf numFmtId="0" fontId="1" fillId="0" borderId="27" xfId="0" applyFont="1" applyBorder="1"/>
    <xf numFmtId="3" fontId="9" fillId="0" borderId="8" xfId="0" applyNumberFormat="1" applyFont="1" applyBorder="1" applyAlignment="1">
      <alignment horizontal="right" vertical="top"/>
    </xf>
    <xf numFmtId="44" fontId="0" fillId="0" borderId="44" xfId="2" applyFont="1" applyBorder="1"/>
    <xf numFmtId="164" fontId="0" fillId="0" borderId="8" xfId="1" applyNumberFormat="1" applyFont="1" applyBorder="1" applyAlignment="1"/>
    <xf numFmtId="164" fontId="0" fillId="0" borderId="8" xfId="1" applyNumberFormat="1" applyFont="1" applyBorder="1"/>
    <xf numFmtId="44" fontId="0" fillId="0" borderId="43" xfId="2" applyFont="1" applyBorder="1"/>
    <xf numFmtId="44" fontId="0" fillId="0" borderId="9" xfId="2" applyFont="1" applyBorder="1"/>
    <xf numFmtId="164" fontId="9" fillId="0" borderId="8" xfId="1" applyNumberFormat="1" applyFont="1" applyBorder="1" applyAlignment="1">
      <alignment vertical="top"/>
    </xf>
    <xf numFmtId="3" fontId="0" fillId="0" borderId="45" xfId="0" applyNumberFormat="1" applyBorder="1"/>
    <xf numFmtId="44" fontId="9" fillId="0" borderId="9" xfId="2" applyFont="1" applyBorder="1" applyAlignment="1">
      <alignment horizontal="right" vertical="top"/>
    </xf>
    <xf numFmtId="44" fontId="9" fillId="0" borderId="44" xfId="2" applyFont="1" applyBorder="1" applyAlignment="1">
      <alignment horizontal="right" vertical="top"/>
    </xf>
    <xf numFmtId="164" fontId="9" fillId="0" borderId="8" xfId="1" applyNumberFormat="1" applyFont="1" applyBorder="1" applyAlignment="1">
      <alignment horizontal="right" vertical="top"/>
    </xf>
    <xf numFmtId="44" fontId="9" fillId="0" borderId="43" xfId="2" applyFont="1" applyBorder="1" applyAlignment="1">
      <alignment horizontal="right" vertical="top"/>
    </xf>
    <xf numFmtId="0" fontId="1" fillId="0" borderId="46" xfId="0" applyFont="1" applyBorder="1"/>
    <xf numFmtId="3" fontId="1" fillId="0" borderId="10" xfId="0" applyNumberFormat="1" applyFont="1" applyBorder="1"/>
    <xf numFmtId="44" fontId="10" fillId="0" borderId="12" xfId="2" applyFont="1" applyBorder="1" applyAlignment="1">
      <alignment horizontal="right" vertical="top"/>
    </xf>
    <xf numFmtId="164" fontId="10" fillId="0" borderId="10" xfId="1" applyNumberFormat="1" applyFont="1" applyBorder="1" applyAlignment="1">
      <alignment horizontal="right" vertical="top"/>
    </xf>
    <xf numFmtId="44" fontId="10" fillId="0" borderId="28" xfId="2" applyFont="1" applyBorder="1" applyAlignment="1">
      <alignment horizontal="right" vertical="top"/>
    </xf>
    <xf numFmtId="44" fontId="1" fillId="0" borderId="12" xfId="2" applyFont="1" applyBorder="1"/>
    <xf numFmtId="0" fontId="1" fillId="0" borderId="8" xfId="0" applyFont="1" applyBorder="1"/>
    <xf numFmtId="164" fontId="9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10" fillId="0" borderId="11" xfId="1" applyNumberFormat="1" applyFont="1" applyBorder="1" applyAlignment="1">
      <alignment horizontal="right" vertical="top"/>
    </xf>
    <xf numFmtId="0" fontId="1" fillId="0" borderId="45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50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37" xfId="0" applyBorder="1" applyAlignment="1">
      <alignment vertical="center"/>
    </xf>
    <xf numFmtId="0" fontId="1" fillId="0" borderId="45" xfId="0" applyFont="1" applyBorder="1" applyAlignment="1">
      <alignment vertical="center" wrapText="1"/>
    </xf>
    <xf numFmtId="0" fontId="0" fillId="0" borderId="50" xfId="0" applyBorder="1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7" fontId="7" fillId="2" borderId="5" xfId="3" applyNumberFormat="1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6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" fontId="7" fillId="2" borderId="13" xfId="3" applyNumberFormat="1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2" fillId="0" borderId="5" xfId="1" applyNumberFormat="1" applyFont="1" applyBorder="1" applyAlignment="1">
      <alignment horizontal="right" wrapText="1"/>
    </xf>
    <xf numFmtId="164" fontId="2" fillId="0" borderId="7" xfId="1" applyNumberFormat="1" applyFont="1" applyBorder="1" applyAlignment="1">
      <alignment horizontal="center" wrapText="1"/>
    </xf>
    <xf numFmtId="164" fontId="2" fillId="0" borderId="26" xfId="1" applyNumberFormat="1" applyFont="1" applyBorder="1" applyAlignment="1">
      <alignment vertical="center"/>
    </xf>
    <xf numFmtId="164" fontId="2" fillId="0" borderId="26" xfId="1" applyNumberFormat="1" applyFont="1" applyBorder="1" applyAlignment="1">
      <alignment vertical="center" wrapText="1"/>
    </xf>
    <xf numFmtId="8" fontId="2" fillId="0" borderId="10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1" fillId="0" borderId="21" xfId="0" applyFont="1" applyBorder="1" applyAlignment="1">
      <alignment horizontal="center" vertical="center"/>
    </xf>
    <xf numFmtId="164" fontId="8" fillId="0" borderId="5" xfId="1" applyNumberFormat="1" applyFont="1" applyBorder="1"/>
    <xf numFmtId="164" fontId="8" fillId="0" borderId="7" xfId="1" applyNumberFormat="1" applyFont="1" applyBorder="1"/>
    <xf numFmtId="164" fontId="8" fillId="0" borderId="26" xfId="1" applyNumberFormat="1" applyFont="1" applyBorder="1"/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49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39798FA2-073F-48A1-962B-158AC345DE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workbookViewId="0">
      <selection activeCell="I40" sqref="I40:J41"/>
    </sheetView>
  </sheetViews>
  <sheetFormatPr defaultRowHeight="14.25" x14ac:dyDescent="0.45"/>
  <cols>
    <col min="1" max="1" width="23.1328125" bestFit="1" customWidth="1"/>
    <col min="2" max="2" width="19" bestFit="1" customWidth="1"/>
    <col min="3" max="3" width="10.1328125" bestFit="1" customWidth="1"/>
    <col min="4" max="4" width="18.1328125" bestFit="1" customWidth="1"/>
    <col min="5" max="5" width="10.59765625" bestFit="1" customWidth="1"/>
    <col min="6" max="6" width="12" bestFit="1" customWidth="1"/>
    <col min="7" max="7" width="10.86328125" bestFit="1" customWidth="1"/>
    <col min="9" max="9" width="12.46484375" customWidth="1"/>
    <col min="10" max="10" width="12.6640625" customWidth="1"/>
    <col min="11" max="11" width="15.3984375" bestFit="1" customWidth="1"/>
    <col min="12" max="12" width="12.19921875" customWidth="1"/>
  </cols>
  <sheetData>
    <row r="1" spans="1:12" ht="14.25" customHeight="1" x14ac:dyDescent="0.45">
      <c r="A1" s="114">
        <v>44287</v>
      </c>
      <c r="B1" s="115"/>
      <c r="C1" s="128" t="s">
        <v>0</v>
      </c>
      <c r="D1" s="129"/>
      <c r="E1" s="130"/>
      <c r="F1" s="121" t="s">
        <v>11</v>
      </c>
      <c r="G1" s="90" t="s">
        <v>12</v>
      </c>
      <c r="I1" s="92">
        <v>44307</v>
      </c>
      <c r="J1" s="93"/>
      <c r="K1" s="96" t="s">
        <v>13</v>
      </c>
      <c r="L1" s="98" t="s">
        <v>14</v>
      </c>
    </row>
    <row r="2" spans="1:12" ht="28.9" thickBot="1" x14ac:dyDescent="0.5">
      <c r="A2" s="116"/>
      <c r="B2" s="117"/>
      <c r="C2" s="14" t="s">
        <v>1</v>
      </c>
      <c r="D2" s="15" t="s">
        <v>5</v>
      </c>
      <c r="E2" s="16" t="s">
        <v>10</v>
      </c>
      <c r="F2" s="122"/>
      <c r="G2" s="91"/>
      <c r="I2" s="94"/>
      <c r="J2" s="95"/>
      <c r="K2" s="97"/>
      <c r="L2" s="99"/>
    </row>
    <row r="3" spans="1:12" x14ac:dyDescent="0.45">
      <c r="A3" s="102" t="s">
        <v>6</v>
      </c>
      <c r="B3" s="17" t="s">
        <v>3</v>
      </c>
      <c r="C3" s="131">
        <v>2615</v>
      </c>
      <c r="D3" s="18">
        <v>75</v>
      </c>
      <c r="E3" s="132">
        <f>SUM(C3:D3)</f>
        <v>2690</v>
      </c>
      <c r="F3" s="133">
        <v>1067</v>
      </c>
      <c r="G3" s="134">
        <v>1137</v>
      </c>
      <c r="I3" s="100" t="s">
        <v>15</v>
      </c>
      <c r="J3" s="101"/>
      <c r="K3" s="22">
        <v>12908</v>
      </c>
      <c r="L3" s="23">
        <v>221</v>
      </c>
    </row>
    <row r="4" spans="1:12" ht="14.65" thickBot="1" x14ac:dyDescent="0.5">
      <c r="A4" s="103"/>
      <c r="B4" s="24" t="s">
        <v>4</v>
      </c>
      <c r="C4" s="135">
        <v>542</v>
      </c>
      <c r="D4" s="25">
        <v>960.21</v>
      </c>
      <c r="E4" s="26">
        <v>553.66</v>
      </c>
      <c r="F4" s="27">
        <v>642.19000000000005</v>
      </c>
      <c r="G4" s="28">
        <v>484.89</v>
      </c>
      <c r="I4" s="100" t="s">
        <v>16</v>
      </c>
      <c r="J4" s="101"/>
      <c r="K4" s="22">
        <v>652193.15</v>
      </c>
      <c r="L4" s="23">
        <v>1398</v>
      </c>
    </row>
    <row r="5" spans="1:12" x14ac:dyDescent="0.45">
      <c r="A5" s="102" t="s">
        <v>7</v>
      </c>
      <c r="B5" s="17" t="s">
        <v>3</v>
      </c>
      <c r="C5" s="29">
        <v>50</v>
      </c>
      <c r="D5" s="18">
        <v>1</v>
      </c>
      <c r="E5" s="136">
        <f>SUM(C5:D5)</f>
        <v>51</v>
      </c>
      <c r="F5" s="20">
        <v>21</v>
      </c>
      <c r="G5" s="21">
        <v>25</v>
      </c>
      <c r="I5" s="100" t="s">
        <v>17</v>
      </c>
      <c r="J5" s="101"/>
      <c r="K5" s="30">
        <v>443049</v>
      </c>
      <c r="L5" s="23">
        <v>1142</v>
      </c>
    </row>
    <row r="6" spans="1:12" ht="14.65" thickBot="1" x14ac:dyDescent="0.5">
      <c r="A6" s="103"/>
      <c r="B6" s="24" t="s">
        <v>4</v>
      </c>
      <c r="C6" s="135">
        <v>280.76</v>
      </c>
      <c r="D6" s="25">
        <v>335.36</v>
      </c>
      <c r="E6" s="26">
        <v>281.83</v>
      </c>
      <c r="F6" s="27">
        <v>579.57000000000005</v>
      </c>
      <c r="G6" s="28">
        <v>376.83</v>
      </c>
      <c r="I6" s="100" t="s">
        <v>18</v>
      </c>
      <c r="J6" s="101"/>
      <c r="K6" s="22">
        <v>70672.97</v>
      </c>
      <c r="L6" s="23">
        <v>220</v>
      </c>
    </row>
    <row r="7" spans="1:12" x14ac:dyDescent="0.45">
      <c r="A7" s="102" t="s">
        <v>8</v>
      </c>
      <c r="B7" s="17" t="s">
        <v>3</v>
      </c>
      <c r="C7" s="131">
        <v>1917</v>
      </c>
      <c r="D7" s="18">
        <v>59</v>
      </c>
      <c r="E7" s="132">
        <f>SUM(C7:D7)</f>
        <v>1976</v>
      </c>
      <c r="F7" s="20">
        <v>629</v>
      </c>
      <c r="G7" s="21">
        <v>926</v>
      </c>
      <c r="I7" s="100" t="s">
        <v>19</v>
      </c>
      <c r="J7" s="101"/>
      <c r="K7" s="22">
        <v>2375.19</v>
      </c>
      <c r="L7" s="23">
        <v>7</v>
      </c>
    </row>
    <row r="8" spans="1:12" ht="14.65" thickBot="1" x14ac:dyDescent="0.5">
      <c r="A8" s="103"/>
      <c r="B8" s="24" t="s">
        <v>4</v>
      </c>
      <c r="C8" s="135">
        <v>654.19000000000005</v>
      </c>
      <c r="D8" s="31">
        <v>1392.31</v>
      </c>
      <c r="E8" s="32">
        <v>676.23</v>
      </c>
      <c r="F8" s="27">
        <v>654.08000000000004</v>
      </c>
      <c r="G8" s="28">
        <v>480.54</v>
      </c>
      <c r="I8" s="100" t="s">
        <v>20</v>
      </c>
      <c r="J8" s="101"/>
      <c r="K8" s="22">
        <v>29270</v>
      </c>
      <c r="L8" s="23">
        <v>831</v>
      </c>
    </row>
    <row r="9" spans="1:12" ht="14.65" thickBot="1" x14ac:dyDescent="0.5">
      <c r="A9" s="102" t="s">
        <v>9</v>
      </c>
      <c r="B9" s="17" t="s">
        <v>3</v>
      </c>
      <c r="C9" s="29">
        <v>290</v>
      </c>
      <c r="D9" s="18">
        <v>7</v>
      </c>
      <c r="E9" s="136">
        <f>SUM(C9:D9)</f>
        <v>297</v>
      </c>
      <c r="F9" s="20">
        <v>57</v>
      </c>
      <c r="G9" s="21">
        <v>82</v>
      </c>
      <c r="I9" s="110" t="s">
        <v>21</v>
      </c>
      <c r="J9" s="111"/>
      <c r="K9" s="33">
        <v>3046264.98</v>
      </c>
      <c r="L9" s="34">
        <v>5016</v>
      </c>
    </row>
    <row r="10" spans="1:12" ht="15" thickTop="1" thickBot="1" x14ac:dyDescent="0.5">
      <c r="A10" s="137"/>
      <c r="B10" s="36" t="s">
        <v>4</v>
      </c>
      <c r="C10" s="135">
        <v>688.06</v>
      </c>
      <c r="D10" s="37">
        <v>871.16</v>
      </c>
      <c r="E10" s="38">
        <v>692.38</v>
      </c>
      <c r="F10" s="39">
        <v>671.92</v>
      </c>
      <c r="G10" s="40">
        <v>517.39</v>
      </c>
      <c r="I10" s="112" t="s">
        <v>2</v>
      </c>
      <c r="J10" s="113"/>
      <c r="K10" s="41">
        <f>SUM(K3:K9)</f>
        <v>4256733.29</v>
      </c>
      <c r="L10" s="42">
        <f>SUM(L3:L9)</f>
        <v>8835</v>
      </c>
    </row>
    <row r="11" spans="1:12" ht="14.25" customHeight="1" x14ac:dyDescent="0.45">
      <c r="A11" s="102" t="s">
        <v>2</v>
      </c>
      <c r="B11" s="17" t="s">
        <v>3</v>
      </c>
      <c r="C11" s="138">
        <f>SUM(C3,C5,C7,C9)</f>
        <v>4872</v>
      </c>
      <c r="D11" s="43">
        <f>SUM(D3,D5,D7,D9)</f>
        <v>142</v>
      </c>
      <c r="E11" s="139">
        <f t="shared" ref="E11:G11" si="0">SUM(E3,E5,E7,E9)</f>
        <v>5014</v>
      </c>
      <c r="F11" s="140">
        <f t="shared" si="0"/>
        <v>1774</v>
      </c>
      <c r="G11" s="140">
        <f t="shared" si="0"/>
        <v>2170</v>
      </c>
      <c r="I11" s="104" t="s">
        <v>22</v>
      </c>
      <c r="J11" s="105"/>
      <c r="K11" s="105"/>
      <c r="L11" s="106"/>
    </row>
    <row r="12" spans="1:12" ht="14.65" thickBot="1" x14ac:dyDescent="0.5">
      <c r="A12" s="103"/>
      <c r="B12" s="24" t="s">
        <v>4</v>
      </c>
      <c r="C12" s="46">
        <v>592.05999999999995</v>
      </c>
      <c r="D12" s="47">
        <v>1097.56</v>
      </c>
      <c r="E12" s="48">
        <v>607.41999999999996</v>
      </c>
      <c r="F12" s="49">
        <v>646.62</v>
      </c>
      <c r="G12" s="49">
        <v>483.02</v>
      </c>
      <c r="I12" s="107"/>
      <c r="J12" s="108"/>
      <c r="K12" s="108"/>
      <c r="L12" s="109"/>
    </row>
    <row r="13" spans="1:12" ht="14.65" thickBot="1" x14ac:dyDescent="0.5">
      <c r="A13" s="141"/>
      <c r="B13" s="142"/>
      <c r="C13" s="142"/>
      <c r="D13" s="142"/>
      <c r="E13" s="142"/>
      <c r="F13" s="142"/>
      <c r="G13" s="143"/>
      <c r="I13" s="144"/>
      <c r="J13" s="145"/>
      <c r="K13" s="145"/>
      <c r="L13" s="146"/>
    </row>
    <row r="14" spans="1:12" x14ac:dyDescent="0.45">
      <c r="A14" s="114">
        <v>44337</v>
      </c>
      <c r="B14" s="115"/>
      <c r="C14" s="128" t="s">
        <v>0</v>
      </c>
      <c r="D14" s="129"/>
      <c r="E14" s="130"/>
      <c r="F14" s="121" t="s">
        <v>11</v>
      </c>
      <c r="G14" s="90" t="s">
        <v>12</v>
      </c>
      <c r="I14" s="92">
        <v>44337</v>
      </c>
      <c r="J14" s="93"/>
      <c r="K14" s="96" t="s">
        <v>13</v>
      </c>
      <c r="L14" s="98" t="s">
        <v>14</v>
      </c>
    </row>
    <row r="15" spans="1:12" ht="28.9" thickBot="1" x14ac:dyDescent="0.5">
      <c r="A15" s="116"/>
      <c r="B15" s="117"/>
      <c r="C15" s="14" t="s">
        <v>1</v>
      </c>
      <c r="D15" s="15" t="s">
        <v>5</v>
      </c>
      <c r="E15" s="16" t="s">
        <v>10</v>
      </c>
      <c r="F15" s="122"/>
      <c r="G15" s="91"/>
      <c r="I15" s="94"/>
      <c r="J15" s="95"/>
      <c r="K15" s="97"/>
      <c r="L15" s="99"/>
    </row>
    <row r="16" spans="1:12" x14ac:dyDescent="0.45">
      <c r="A16" s="102" t="s">
        <v>6</v>
      </c>
      <c r="B16" s="17" t="s">
        <v>3</v>
      </c>
      <c r="C16" s="29">
        <v>0</v>
      </c>
      <c r="D16" s="18">
        <v>288</v>
      </c>
      <c r="E16" s="19">
        <f>SUM(C16:D16)</f>
        <v>288</v>
      </c>
      <c r="F16" s="20">
        <v>753</v>
      </c>
      <c r="G16" s="21">
        <v>601</v>
      </c>
      <c r="I16" s="100" t="s">
        <v>15</v>
      </c>
      <c r="J16" s="101"/>
      <c r="K16" s="22">
        <v>15205</v>
      </c>
      <c r="L16" s="23">
        <v>241</v>
      </c>
    </row>
    <row r="17" spans="1:12" ht="14.65" thickBot="1" x14ac:dyDescent="0.5">
      <c r="A17" s="103"/>
      <c r="B17" s="24" t="s">
        <v>4</v>
      </c>
      <c r="C17" s="51">
        <v>0</v>
      </c>
      <c r="D17" s="25">
        <v>916.75</v>
      </c>
      <c r="E17" s="26">
        <f>D17</f>
        <v>916.75</v>
      </c>
      <c r="F17" s="27">
        <v>634.80345285524595</v>
      </c>
      <c r="G17" s="28">
        <v>454.238519134775</v>
      </c>
      <c r="I17" s="100" t="s">
        <v>16</v>
      </c>
      <c r="J17" s="101"/>
      <c r="K17" s="22">
        <v>814175</v>
      </c>
      <c r="L17" s="23">
        <v>1771</v>
      </c>
    </row>
    <row r="18" spans="1:12" x14ac:dyDescent="0.45">
      <c r="A18" s="102" t="s">
        <v>7</v>
      </c>
      <c r="B18" s="17" t="s">
        <v>3</v>
      </c>
      <c r="C18" s="29">
        <v>0</v>
      </c>
      <c r="D18" s="18">
        <v>6</v>
      </c>
      <c r="E18" s="19">
        <f>SUM(C18:D18)</f>
        <v>6</v>
      </c>
      <c r="F18" s="20">
        <v>18</v>
      </c>
      <c r="G18" s="21">
        <v>10</v>
      </c>
      <c r="I18" s="100" t="s">
        <v>17</v>
      </c>
      <c r="J18" s="101"/>
      <c r="K18" s="30">
        <v>453701</v>
      </c>
      <c r="L18" s="23">
        <v>1206</v>
      </c>
    </row>
    <row r="19" spans="1:12" ht="14.65" thickBot="1" x14ac:dyDescent="0.5">
      <c r="A19" s="103"/>
      <c r="B19" s="24" t="s">
        <v>4</v>
      </c>
      <c r="C19" s="51">
        <v>0</v>
      </c>
      <c r="D19" s="25">
        <v>641.21</v>
      </c>
      <c r="E19" s="26">
        <f>D19</f>
        <v>641.21</v>
      </c>
      <c r="F19" s="27">
        <v>553.16666666666697</v>
      </c>
      <c r="G19" s="28">
        <v>460.34199999999998</v>
      </c>
      <c r="I19" s="100" t="s">
        <v>18</v>
      </c>
      <c r="J19" s="101"/>
      <c r="K19" s="22">
        <v>48233.55</v>
      </c>
      <c r="L19" s="23">
        <v>184</v>
      </c>
    </row>
    <row r="20" spans="1:12" x14ac:dyDescent="0.45">
      <c r="A20" s="102" t="s">
        <v>8</v>
      </c>
      <c r="B20" s="17" t="s">
        <v>3</v>
      </c>
      <c r="C20" s="29">
        <v>0</v>
      </c>
      <c r="D20" s="18">
        <v>274</v>
      </c>
      <c r="E20" s="19">
        <f>SUM(C20:D20)</f>
        <v>274</v>
      </c>
      <c r="F20" s="20">
        <v>474</v>
      </c>
      <c r="G20" s="21">
        <v>412</v>
      </c>
      <c r="I20" s="100" t="s">
        <v>19</v>
      </c>
      <c r="J20" s="101"/>
      <c r="K20" s="22">
        <v>0</v>
      </c>
      <c r="L20" s="23">
        <v>0</v>
      </c>
    </row>
    <row r="21" spans="1:12" ht="14.65" thickBot="1" x14ac:dyDescent="0.5">
      <c r="A21" s="103"/>
      <c r="B21" s="24" t="s">
        <v>4</v>
      </c>
      <c r="C21" s="52">
        <v>0</v>
      </c>
      <c r="D21" s="31">
        <v>1140.0899999999999</v>
      </c>
      <c r="E21" s="32">
        <f>D21</f>
        <v>1140.0899999999999</v>
      </c>
      <c r="F21" s="27">
        <v>650.17299578059101</v>
      </c>
      <c r="G21" s="28">
        <v>424.31230582524302</v>
      </c>
      <c r="I21" s="100" t="s">
        <v>20</v>
      </c>
      <c r="J21" s="101"/>
      <c r="K21" s="22">
        <v>18217</v>
      </c>
      <c r="L21" s="23">
        <v>850</v>
      </c>
    </row>
    <row r="22" spans="1:12" ht="14.65" thickBot="1" x14ac:dyDescent="0.5">
      <c r="A22" s="102" t="s">
        <v>9</v>
      </c>
      <c r="B22" s="17" t="s">
        <v>3</v>
      </c>
      <c r="C22" s="29">
        <v>0</v>
      </c>
      <c r="D22" s="18">
        <v>25</v>
      </c>
      <c r="E22" s="19">
        <f>SUM(C22:D22)</f>
        <v>25</v>
      </c>
      <c r="F22" s="20">
        <v>25</v>
      </c>
      <c r="G22" s="21">
        <v>17</v>
      </c>
      <c r="I22" s="110" t="s">
        <v>21</v>
      </c>
      <c r="J22" s="111"/>
      <c r="K22" s="33">
        <v>603778.41999999934</v>
      </c>
      <c r="L22" s="34">
        <v>592</v>
      </c>
    </row>
    <row r="23" spans="1:12" ht="15" thickTop="1" thickBot="1" x14ac:dyDescent="0.5">
      <c r="A23" s="137"/>
      <c r="B23" s="36" t="s">
        <v>4</v>
      </c>
      <c r="C23" s="53">
        <v>0</v>
      </c>
      <c r="D23" s="37">
        <v>886.23</v>
      </c>
      <c r="E23" s="38">
        <f>D23</f>
        <v>886.23</v>
      </c>
      <c r="F23" s="39">
        <v>817.16</v>
      </c>
      <c r="G23" s="40">
        <v>422.13294117647098</v>
      </c>
      <c r="I23" s="112" t="s">
        <v>2</v>
      </c>
      <c r="J23" s="113"/>
      <c r="K23" s="41">
        <f>SUM(K16:K22)</f>
        <v>1953309.9699999993</v>
      </c>
      <c r="L23" s="42">
        <f>SUM(L16:L22)</f>
        <v>4844</v>
      </c>
    </row>
    <row r="24" spans="1:12" x14ac:dyDescent="0.45">
      <c r="A24" s="102" t="s">
        <v>2</v>
      </c>
      <c r="B24" s="17" t="s">
        <v>3</v>
      </c>
      <c r="C24" s="54">
        <f>SUM(C16,C18,C20,C22)</f>
        <v>0</v>
      </c>
      <c r="D24" s="43">
        <f t="shared" ref="D24:E24" si="1">SUM(D16,D18,D20,D22)</f>
        <v>593</v>
      </c>
      <c r="E24" s="44">
        <f t="shared" si="1"/>
        <v>593</v>
      </c>
      <c r="F24" s="140">
        <f>SUM(F16,F18,F20,F22)</f>
        <v>1270</v>
      </c>
      <c r="G24" s="140">
        <f>SUM(G16,G18,G20,G22)</f>
        <v>1040</v>
      </c>
      <c r="I24" s="104" t="s">
        <v>22</v>
      </c>
      <c r="J24" s="105"/>
      <c r="K24" s="105"/>
      <c r="L24" s="106"/>
    </row>
    <row r="25" spans="1:12" ht="14.65" thickBot="1" x14ac:dyDescent="0.5">
      <c r="A25" s="103"/>
      <c r="B25" s="24" t="s">
        <v>4</v>
      </c>
      <c r="C25" s="46">
        <v>0</v>
      </c>
      <c r="D25" s="47">
        <v>1015.87</v>
      </c>
      <c r="E25" s="48">
        <v>1015.87</v>
      </c>
      <c r="F25" s="49">
        <v>642.97244094488201</v>
      </c>
      <c r="G25" s="49">
        <v>441.91701923076897</v>
      </c>
      <c r="I25" s="107"/>
      <c r="J25" s="108"/>
      <c r="K25" s="108"/>
      <c r="L25" s="109"/>
    </row>
    <row r="26" spans="1:12" ht="14.65" thickBot="1" x14ac:dyDescent="0.5">
      <c r="A26" s="141"/>
      <c r="B26" s="142"/>
      <c r="C26" s="142"/>
      <c r="D26" s="142"/>
      <c r="E26" s="142"/>
      <c r="F26" s="142"/>
      <c r="G26" s="143"/>
      <c r="I26" s="144"/>
      <c r="J26" s="145"/>
      <c r="K26" s="145"/>
      <c r="L26" s="146"/>
    </row>
    <row r="27" spans="1:12" x14ac:dyDescent="0.45">
      <c r="A27" s="114">
        <v>44368</v>
      </c>
      <c r="B27" s="115"/>
      <c r="C27" s="118" t="s">
        <v>0</v>
      </c>
      <c r="D27" s="119"/>
      <c r="E27" s="120"/>
      <c r="F27" s="121" t="s">
        <v>11</v>
      </c>
      <c r="G27" s="90" t="s">
        <v>12</v>
      </c>
      <c r="I27" s="92">
        <v>44368</v>
      </c>
      <c r="J27" s="93"/>
      <c r="K27" s="96" t="s">
        <v>13</v>
      </c>
      <c r="L27" s="98" t="s">
        <v>14</v>
      </c>
    </row>
    <row r="28" spans="1:12" ht="28.9" thickBot="1" x14ac:dyDescent="0.5">
      <c r="A28" s="116"/>
      <c r="B28" s="117"/>
      <c r="C28" s="14" t="s">
        <v>1</v>
      </c>
      <c r="D28" s="15" t="s">
        <v>5</v>
      </c>
      <c r="E28" s="16" t="s">
        <v>10</v>
      </c>
      <c r="F28" s="122"/>
      <c r="G28" s="91"/>
      <c r="I28" s="94"/>
      <c r="J28" s="95"/>
      <c r="K28" s="97"/>
      <c r="L28" s="99"/>
    </row>
    <row r="29" spans="1:12" x14ac:dyDescent="0.45">
      <c r="A29" s="88" t="s">
        <v>6</v>
      </c>
      <c r="B29" s="17" t="s">
        <v>3</v>
      </c>
      <c r="C29" s="131">
        <v>1437</v>
      </c>
      <c r="D29" s="18">
        <v>294</v>
      </c>
      <c r="E29" s="132">
        <f>SUM(C29:D29)</f>
        <v>1731</v>
      </c>
      <c r="F29" s="20">
        <v>529</v>
      </c>
      <c r="G29" s="21">
        <v>571</v>
      </c>
      <c r="I29" s="100" t="s">
        <v>15</v>
      </c>
      <c r="J29" s="101"/>
      <c r="K29" s="22">
        <v>12908</v>
      </c>
      <c r="L29" s="23">
        <v>221</v>
      </c>
    </row>
    <row r="30" spans="1:12" ht="14.65" thickBot="1" x14ac:dyDescent="0.5">
      <c r="A30" s="89"/>
      <c r="B30" s="24" t="s">
        <v>4</v>
      </c>
      <c r="C30" s="135">
        <v>637.72</v>
      </c>
      <c r="D30" s="25">
        <v>779.54</v>
      </c>
      <c r="E30" s="26">
        <f>D30</f>
        <v>779.54</v>
      </c>
      <c r="F30" s="27">
        <v>479.4</v>
      </c>
      <c r="G30" s="28">
        <v>419.1</v>
      </c>
      <c r="I30" s="100" t="s">
        <v>16</v>
      </c>
      <c r="J30" s="101"/>
      <c r="K30" s="22">
        <v>652193.15</v>
      </c>
      <c r="L30" s="23">
        <v>1398</v>
      </c>
    </row>
    <row r="31" spans="1:12" x14ac:dyDescent="0.45">
      <c r="A31" s="88" t="s">
        <v>7</v>
      </c>
      <c r="B31" s="17" t="s">
        <v>3</v>
      </c>
      <c r="C31" s="29">
        <v>59</v>
      </c>
      <c r="D31" s="18">
        <v>13</v>
      </c>
      <c r="E31" s="19">
        <f>SUM(C31:D31)</f>
        <v>72</v>
      </c>
      <c r="F31" s="20">
        <v>11</v>
      </c>
      <c r="G31" s="21">
        <v>11</v>
      </c>
      <c r="I31" s="100" t="s">
        <v>17</v>
      </c>
      <c r="J31" s="101"/>
      <c r="K31" s="30">
        <v>443049</v>
      </c>
      <c r="L31" s="23">
        <v>1142</v>
      </c>
    </row>
    <row r="32" spans="1:12" ht="14.65" thickBot="1" x14ac:dyDescent="0.5">
      <c r="A32" s="89"/>
      <c r="B32" s="24" t="s">
        <v>4</v>
      </c>
      <c r="C32" s="135">
        <v>335.41</v>
      </c>
      <c r="D32" s="25">
        <v>465.55</v>
      </c>
      <c r="E32" s="26">
        <f>D32</f>
        <v>465.55</v>
      </c>
      <c r="F32" s="27">
        <v>339.13</v>
      </c>
      <c r="G32" s="28">
        <v>341.54</v>
      </c>
      <c r="I32" s="100" t="s">
        <v>18</v>
      </c>
      <c r="J32" s="101"/>
      <c r="K32" s="22">
        <v>70672.97</v>
      </c>
      <c r="L32" s="23">
        <v>220</v>
      </c>
    </row>
    <row r="33" spans="1:12" x14ac:dyDescent="0.45">
      <c r="A33" s="88" t="s">
        <v>8</v>
      </c>
      <c r="B33" s="17" t="s">
        <v>3</v>
      </c>
      <c r="C33" s="131">
        <v>1378</v>
      </c>
      <c r="D33" s="18">
        <v>293</v>
      </c>
      <c r="E33" s="132">
        <f>SUM(C33:D33)</f>
        <v>1671</v>
      </c>
      <c r="F33" s="20">
        <v>364</v>
      </c>
      <c r="G33" s="21">
        <v>389</v>
      </c>
      <c r="I33" s="100" t="s">
        <v>19</v>
      </c>
      <c r="J33" s="101"/>
      <c r="K33" s="22">
        <v>2375.19</v>
      </c>
      <c r="L33" s="23">
        <v>7</v>
      </c>
    </row>
    <row r="34" spans="1:12" ht="14.65" thickBot="1" x14ac:dyDescent="0.5">
      <c r="A34" s="89"/>
      <c r="B34" s="24" t="s">
        <v>4</v>
      </c>
      <c r="C34" s="135">
        <v>721.57</v>
      </c>
      <c r="D34" s="31">
        <v>901.37</v>
      </c>
      <c r="E34" s="32">
        <f>D34</f>
        <v>901.37</v>
      </c>
      <c r="F34" s="27">
        <v>458.8</v>
      </c>
      <c r="G34" s="28">
        <v>364.76</v>
      </c>
      <c r="I34" s="100" t="s">
        <v>20</v>
      </c>
      <c r="J34" s="101"/>
      <c r="K34" s="22">
        <v>17150</v>
      </c>
      <c r="L34" s="23">
        <v>866</v>
      </c>
    </row>
    <row r="35" spans="1:12" ht="14.65" thickBot="1" x14ac:dyDescent="0.5">
      <c r="A35" s="88" t="s">
        <v>9</v>
      </c>
      <c r="B35" s="17" t="s">
        <v>3</v>
      </c>
      <c r="C35" s="29">
        <v>40</v>
      </c>
      <c r="D35" s="18">
        <v>21</v>
      </c>
      <c r="E35" s="19">
        <f>SUM(C35:D35)</f>
        <v>61</v>
      </c>
      <c r="F35" s="20">
        <v>22</v>
      </c>
      <c r="G35" s="21">
        <v>22</v>
      </c>
      <c r="I35" s="110" t="s">
        <v>21</v>
      </c>
      <c r="J35" s="111"/>
      <c r="K35" s="33">
        <v>2469984.8199999998</v>
      </c>
      <c r="L35" s="34">
        <v>3535</v>
      </c>
    </row>
    <row r="36" spans="1:12" ht="15" thickTop="1" thickBot="1" x14ac:dyDescent="0.5">
      <c r="A36" s="35"/>
      <c r="B36" s="36" t="s">
        <v>4</v>
      </c>
      <c r="C36" s="135">
        <v>558.02</v>
      </c>
      <c r="D36" s="37">
        <v>848.95</v>
      </c>
      <c r="E36" s="38">
        <f>D36</f>
        <v>848.95</v>
      </c>
      <c r="F36" s="39">
        <v>483.26</v>
      </c>
      <c r="G36" s="40">
        <v>379.73</v>
      </c>
      <c r="I36" s="112" t="s">
        <v>2</v>
      </c>
      <c r="J36" s="113"/>
      <c r="K36" s="41">
        <f>SUM(K29:K35)</f>
        <v>3668333.13</v>
      </c>
      <c r="L36" s="42">
        <f>SUM(L29:L35)</f>
        <v>7389</v>
      </c>
    </row>
    <row r="37" spans="1:12" x14ac:dyDescent="0.45">
      <c r="A37" s="102" t="s">
        <v>2</v>
      </c>
      <c r="B37" s="17" t="s">
        <v>3</v>
      </c>
      <c r="C37" s="138">
        <f>SUM(C29,C31,C33,C35)</f>
        <v>2914</v>
      </c>
      <c r="D37" s="43">
        <f t="shared" ref="D37:E37" si="2">SUM(D29,D31,D33,D35)</f>
        <v>621</v>
      </c>
      <c r="E37" s="139">
        <f t="shared" si="2"/>
        <v>3535</v>
      </c>
      <c r="F37" s="45">
        <f>SUM(F29,F31,F33,F35)</f>
        <v>926</v>
      </c>
      <c r="G37" s="45">
        <f>SUM(G29,G31,G33,G35)</f>
        <v>993</v>
      </c>
      <c r="I37" s="104" t="s">
        <v>22</v>
      </c>
      <c r="J37" s="105"/>
      <c r="K37" s="105"/>
      <c r="L37" s="106"/>
    </row>
    <row r="38" spans="1:12" ht="14.65" thickBot="1" x14ac:dyDescent="0.5">
      <c r="A38" s="103"/>
      <c r="B38" s="24" t="s">
        <v>4</v>
      </c>
      <c r="C38" s="46">
        <v>670.16</v>
      </c>
      <c r="D38" s="47">
        <v>832.8</v>
      </c>
      <c r="E38" s="48">
        <v>698.73</v>
      </c>
      <c r="F38" s="49">
        <v>469.84</v>
      </c>
      <c r="G38" s="49">
        <v>395.31</v>
      </c>
      <c r="I38" s="107"/>
      <c r="J38" s="108"/>
      <c r="K38" s="108"/>
      <c r="L38" s="109"/>
    </row>
    <row r="39" spans="1:12" ht="14.65" thickBot="1" x14ac:dyDescent="0.5">
      <c r="A39" s="141"/>
      <c r="B39" s="142"/>
      <c r="C39" s="142"/>
      <c r="D39" s="142"/>
      <c r="E39" s="142"/>
      <c r="F39" s="142"/>
      <c r="G39" s="143"/>
      <c r="I39" s="144"/>
      <c r="J39" s="145"/>
      <c r="K39" s="145"/>
      <c r="L39" s="146"/>
    </row>
    <row r="40" spans="1:12" x14ac:dyDescent="0.45">
      <c r="A40" s="114">
        <v>44398</v>
      </c>
      <c r="B40" s="115"/>
      <c r="C40" s="118" t="s">
        <v>0</v>
      </c>
      <c r="D40" s="119"/>
      <c r="E40" s="120"/>
      <c r="F40" s="121" t="s">
        <v>11</v>
      </c>
      <c r="G40" s="90" t="s">
        <v>12</v>
      </c>
      <c r="H40" s="50"/>
      <c r="I40" s="92">
        <v>44398</v>
      </c>
      <c r="J40" s="93"/>
      <c r="K40" s="96" t="s">
        <v>13</v>
      </c>
      <c r="L40" s="98" t="s">
        <v>14</v>
      </c>
    </row>
    <row r="41" spans="1:12" ht="28.9" thickBot="1" x14ac:dyDescent="0.5">
      <c r="A41" s="116"/>
      <c r="B41" s="117"/>
      <c r="C41" s="14" t="s">
        <v>1</v>
      </c>
      <c r="D41" s="15" t="s">
        <v>5</v>
      </c>
      <c r="E41" s="16" t="s">
        <v>10</v>
      </c>
      <c r="F41" s="122"/>
      <c r="G41" s="91"/>
      <c r="I41" s="94"/>
      <c r="J41" s="95"/>
      <c r="K41" s="97"/>
      <c r="L41" s="99"/>
    </row>
    <row r="42" spans="1:12" x14ac:dyDescent="0.45">
      <c r="A42" s="88" t="s">
        <v>6</v>
      </c>
      <c r="B42" s="17" t="s">
        <v>3</v>
      </c>
      <c r="C42" s="29">
        <v>0</v>
      </c>
      <c r="D42" s="18">
        <v>109</v>
      </c>
      <c r="E42" s="19">
        <f>SUM(C42:D42)</f>
        <v>109</v>
      </c>
      <c r="F42" s="20">
        <v>325</v>
      </c>
      <c r="G42" s="21">
        <v>231</v>
      </c>
      <c r="I42" s="100" t="s">
        <v>15</v>
      </c>
      <c r="J42" s="101"/>
      <c r="K42" s="22">
        <v>11915</v>
      </c>
      <c r="L42" s="23">
        <v>210</v>
      </c>
    </row>
    <row r="43" spans="1:12" ht="14.65" thickBot="1" x14ac:dyDescent="0.5">
      <c r="A43" s="89"/>
      <c r="B43" s="24" t="s">
        <v>4</v>
      </c>
      <c r="C43" s="51">
        <v>0</v>
      </c>
      <c r="D43" s="25">
        <v>796.44</v>
      </c>
      <c r="E43" s="26">
        <f>D43</f>
        <v>796.44</v>
      </c>
      <c r="F43" s="27">
        <v>541.29999999999995</v>
      </c>
      <c r="G43" s="28">
        <v>471.47</v>
      </c>
      <c r="I43" s="100" t="s">
        <v>16</v>
      </c>
      <c r="J43" s="101"/>
      <c r="K43" s="22">
        <v>306984</v>
      </c>
      <c r="L43" s="23">
        <v>628</v>
      </c>
    </row>
    <row r="44" spans="1:12" x14ac:dyDescent="0.45">
      <c r="A44" s="88" t="s">
        <v>7</v>
      </c>
      <c r="B44" s="17" t="s">
        <v>3</v>
      </c>
      <c r="C44" s="29">
        <v>0</v>
      </c>
      <c r="D44" s="18">
        <v>5</v>
      </c>
      <c r="E44" s="19">
        <f>SUM(C44:D44)</f>
        <v>5</v>
      </c>
      <c r="F44" s="20">
        <v>8</v>
      </c>
      <c r="G44" s="21">
        <v>3</v>
      </c>
      <c r="I44" s="100" t="s">
        <v>17</v>
      </c>
      <c r="J44" s="101"/>
      <c r="K44" s="30">
        <v>256908</v>
      </c>
      <c r="L44" s="23">
        <v>720</v>
      </c>
    </row>
    <row r="45" spans="1:12" ht="14.65" thickBot="1" x14ac:dyDescent="0.5">
      <c r="A45" s="89"/>
      <c r="B45" s="24" t="s">
        <v>4</v>
      </c>
      <c r="C45" s="51">
        <v>0</v>
      </c>
      <c r="D45" s="25">
        <v>593.48</v>
      </c>
      <c r="E45" s="26">
        <f>D45</f>
        <v>593.48</v>
      </c>
      <c r="F45" s="27">
        <v>457.75</v>
      </c>
      <c r="G45" s="28">
        <v>272</v>
      </c>
      <c r="I45" s="100" t="s">
        <v>18</v>
      </c>
      <c r="J45" s="101"/>
      <c r="K45" s="22">
        <v>83385.600000000006</v>
      </c>
      <c r="L45" s="23">
        <v>285</v>
      </c>
    </row>
    <row r="46" spans="1:12" x14ac:dyDescent="0.45">
      <c r="A46" s="88" t="s">
        <v>8</v>
      </c>
      <c r="B46" s="17" t="s">
        <v>3</v>
      </c>
      <c r="C46" s="29">
        <v>0</v>
      </c>
      <c r="D46" s="18">
        <v>96</v>
      </c>
      <c r="E46" s="19">
        <f>SUM(C46:D46)</f>
        <v>96</v>
      </c>
      <c r="F46" s="20">
        <v>234</v>
      </c>
      <c r="G46" s="21">
        <v>167</v>
      </c>
      <c r="I46" s="100" t="s">
        <v>19</v>
      </c>
      <c r="J46" s="101"/>
      <c r="K46" s="22">
        <v>395.06</v>
      </c>
      <c r="L46" s="23">
        <v>2</v>
      </c>
    </row>
    <row r="47" spans="1:12" ht="14.65" thickBot="1" x14ac:dyDescent="0.5">
      <c r="A47" s="89"/>
      <c r="B47" s="24" t="s">
        <v>4</v>
      </c>
      <c r="C47" s="52">
        <v>0</v>
      </c>
      <c r="D47" s="31">
        <v>994.01</v>
      </c>
      <c r="E47" s="32">
        <f>D47</f>
        <v>994.01</v>
      </c>
      <c r="F47" s="27">
        <v>531.59</v>
      </c>
      <c r="G47" s="28">
        <v>428.58</v>
      </c>
      <c r="I47" s="100" t="s">
        <v>20</v>
      </c>
      <c r="J47" s="101"/>
      <c r="K47" s="22">
        <v>17538</v>
      </c>
      <c r="L47" s="23">
        <v>841</v>
      </c>
    </row>
    <row r="48" spans="1:12" ht="14.65" thickBot="1" x14ac:dyDescent="0.5">
      <c r="A48" s="88" t="s">
        <v>9</v>
      </c>
      <c r="B48" s="17" t="s">
        <v>3</v>
      </c>
      <c r="C48" s="29">
        <v>0</v>
      </c>
      <c r="D48" s="18">
        <v>10</v>
      </c>
      <c r="E48" s="19">
        <f>SUM(C48:D48)</f>
        <v>10</v>
      </c>
      <c r="F48" s="20">
        <v>9</v>
      </c>
      <c r="G48" s="21">
        <v>5</v>
      </c>
      <c r="I48" s="110" t="s">
        <v>21</v>
      </c>
      <c r="J48" s="111"/>
      <c r="K48" s="33">
        <v>193857.85</v>
      </c>
      <c r="L48" s="34">
        <v>220</v>
      </c>
    </row>
    <row r="49" spans="1:12" ht="15" thickTop="1" thickBot="1" x14ac:dyDescent="0.5">
      <c r="A49" s="35"/>
      <c r="B49" s="36" t="s">
        <v>4</v>
      </c>
      <c r="C49" s="53">
        <v>0</v>
      </c>
      <c r="D49" s="37">
        <v>865.37</v>
      </c>
      <c r="E49" s="38">
        <f>D49</f>
        <v>865.37</v>
      </c>
      <c r="F49" s="39">
        <v>556.22</v>
      </c>
      <c r="G49" s="40">
        <v>456.8</v>
      </c>
      <c r="I49" s="112" t="s">
        <v>2</v>
      </c>
      <c r="J49" s="113"/>
      <c r="K49" s="41">
        <f>SUM(K42:K48)</f>
        <v>870983.51</v>
      </c>
      <c r="L49" s="42">
        <f>SUM(L42:L48)</f>
        <v>2906</v>
      </c>
    </row>
    <row r="50" spans="1:12" x14ac:dyDescent="0.45">
      <c r="A50" s="102" t="s">
        <v>2</v>
      </c>
      <c r="B50" s="17" t="s">
        <v>3</v>
      </c>
      <c r="C50" s="54">
        <f>SUM(C42,C44,C46,C48)</f>
        <v>0</v>
      </c>
      <c r="D50" s="43">
        <f>SUM(D42,D44,D46,D48)</f>
        <v>220</v>
      </c>
      <c r="E50" s="44">
        <f>SUM(E42,E44,E46,E48)</f>
        <v>220</v>
      </c>
      <c r="F50" s="45">
        <f>SUM(F42,F44,F46,F48)</f>
        <v>576</v>
      </c>
      <c r="G50" s="45">
        <f>SUM(G42,G44,G46,G48)</f>
        <v>406</v>
      </c>
      <c r="I50" s="104" t="s">
        <v>22</v>
      </c>
      <c r="J50" s="105"/>
      <c r="K50" s="105"/>
      <c r="L50" s="106"/>
    </row>
    <row r="51" spans="1:12" ht="14.65" thickBot="1" x14ac:dyDescent="0.5">
      <c r="A51" s="103"/>
      <c r="B51" s="24" t="s">
        <v>4</v>
      </c>
      <c r="C51" s="46">
        <v>0</v>
      </c>
      <c r="D51" s="47">
        <v>881.17</v>
      </c>
      <c r="E51" s="48">
        <v>881.17</v>
      </c>
      <c r="F51" s="49">
        <v>536.42999999999995</v>
      </c>
      <c r="G51" s="49">
        <v>452.18</v>
      </c>
      <c r="I51" s="107"/>
      <c r="J51" s="108"/>
      <c r="K51" s="108"/>
      <c r="L51" s="109"/>
    </row>
    <row r="53" spans="1:12" x14ac:dyDescent="0.45">
      <c r="A53" s="1" t="s">
        <v>23</v>
      </c>
    </row>
  </sheetData>
  <mergeCells count="82">
    <mergeCell ref="I47:J47"/>
    <mergeCell ref="I48:J48"/>
    <mergeCell ref="I49:J49"/>
    <mergeCell ref="A50:A51"/>
    <mergeCell ref="I50:L51"/>
    <mergeCell ref="I42:J42"/>
    <mergeCell ref="I43:J43"/>
    <mergeCell ref="I44:J44"/>
    <mergeCell ref="I45:J45"/>
    <mergeCell ref="I46:J46"/>
    <mergeCell ref="A39:G39"/>
    <mergeCell ref="I39:L39"/>
    <mergeCell ref="A40:B41"/>
    <mergeCell ref="C40:E40"/>
    <mergeCell ref="F40:F41"/>
    <mergeCell ref="G40:G41"/>
    <mergeCell ref="I40:J41"/>
    <mergeCell ref="K40:K41"/>
    <mergeCell ref="L40:L41"/>
    <mergeCell ref="I34:J34"/>
    <mergeCell ref="I35:J35"/>
    <mergeCell ref="I36:J36"/>
    <mergeCell ref="A37:A38"/>
    <mergeCell ref="I37:L38"/>
    <mergeCell ref="I29:J29"/>
    <mergeCell ref="I30:J30"/>
    <mergeCell ref="I31:J31"/>
    <mergeCell ref="I32:J32"/>
    <mergeCell ref="I33:J33"/>
    <mergeCell ref="A24:A25"/>
    <mergeCell ref="I24:L25"/>
    <mergeCell ref="A26:G26"/>
    <mergeCell ref="I26:L26"/>
    <mergeCell ref="A27:B28"/>
    <mergeCell ref="C27:E27"/>
    <mergeCell ref="F27:F28"/>
    <mergeCell ref="G27:G28"/>
    <mergeCell ref="I27:J28"/>
    <mergeCell ref="K27:K28"/>
    <mergeCell ref="L27:L28"/>
    <mergeCell ref="A20:A21"/>
    <mergeCell ref="I20:J20"/>
    <mergeCell ref="I21:J21"/>
    <mergeCell ref="A22:A23"/>
    <mergeCell ref="I22:J22"/>
    <mergeCell ref="I23:J23"/>
    <mergeCell ref="A16:A17"/>
    <mergeCell ref="I16:J16"/>
    <mergeCell ref="I17:J17"/>
    <mergeCell ref="A18:A19"/>
    <mergeCell ref="I18:J18"/>
    <mergeCell ref="I19:J19"/>
    <mergeCell ref="A13:G13"/>
    <mergeCell ref="I13:L13"/>
    <mergeCell ref="A14:B15"/>
    <mergeCell ref="C14:E14"/>
    <mergeCell ref="F14:F15"/>
    <mergeCell ref="G14:G15"/>
    <mergeCell ref="I14:J15"/>
    <mergeCell ref="K14:K15"/>
    <mergeCell ref="L14:L15"/>
    <mergeCell ref="I4:J4"/>
    <mergeCell ref="I5:J5"/>
    <mergeCell ref="I6:J6"/>
    <mergeCell ref="A1:B2"/>
    <mergeCell ref="C1:E1"/>
    <mergeCell ref="F1:F2"/>
    <mergeCell ref="A3:A4"/>
    <mergeCell ref="A5:A6"/>
    <mergeCell ref="A11:A12"/>
    <mergeCell ref="I11:L12"/>
    <mergeCell ref="I7:J7"/>
    <mergeCell ref="I8:J8"/>
    <mergeCell ref="I9:J9"/>
    <mergeCell ref="I10:J10"/>
    <mergeCell ref="A7:A8"/>
    <mergeCell ref="A9:A10"/>
    <mergeCell ref="G1:G2"/>
    <mergeCell ref="I1:J2"/>
    <mergeCell ref="K1:K2"/>
    <mergeCell ref="L1:L2"/>
    <mergeCell ref="I3:J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activeCell="E12" sqref="E12"/>
    </sheetView>
  </sheetViews>
  <sheetFormatPr defaultRowHeight="14.25" x14ac:dyDescent="0.45"/>
  <cols>
    <col min="1" max="1" width="16.265625" customWidth="1"/>
    <col min="2" max="2" width="14.265625" bestFit="1" customWidth="1"/>
    <col min="3" max="6" width="16.86328125" bestFit="1" customWidth="1"/>
    <col min="7" max="7" width="12.33203125" bestFit="1" customWidth="1"/>
    <col min="8" max="8" width="13" bestFit="1" customWidth="1"/>
    <col min="9" max="9" width="14.46484375" bestFit="1" customWidth="1"/>
  </cols>
  <sheetData>
    <row r="1" spans="1:9" ht="14.65" thickBot="1" x14ac:dyDescent="0.5">
      <c r="A1" s="125" t="s">
        <v>35</v>
      </c>
      <c r="B1" s="126"/>
      <c r="C1" s="126"/>
      <c r="D1" s="126"/>
      <c r="E1" s="126"/>
      <c r="F1" s="126"/>
      <c r="G1" s="126"/>
      <c r="H1" s="126"/>
      <c r="I1" s="127"/>
    </row>
    <row r="2" spans="1:9" ht="14.65" thickBot="1" x14ac:dyDescent="0.5">
      <c r="A2" s="83"/>
      <c r="B2" s="125" t="s">
        <v>32</v>
      </c>
      <c r="C2" s="127"/>
      <c r="D2" s="125" t="s">
        <v>33</v>
      </c>
      <c r="E2" s="127"/>
      <c r="F2" s="125" t="s">
        <v>34</v>
      </c>
      <c r="G2" s="127"/>
      <c r="H2" s="125" t="s">
        <v>2</v>
      </c>
      <c r="I2" s="127"/>
    </row>
    <row r="3" spans="1:9" s="3" customFormat="1" x14ac:dyDescent="0.45">
      <c r="A3" s="82" t="s">
        <v>24</v>
      </c>
      <c r="B3" s="79" t="s">
        <v>25</v>
      </c>
      <c r="C3" s="80" t="s">
        <v>26</v>
      </c>
      <c r="D3" s="79" t="s">
        <v>25</v>
      </c>
      <c r="E3" s="80" t="s">
        <v>26</v>
      </c>
      <c r="F3" s="79" t="s">
        <v>25</v>
      </c>
      <c r="G3" s="81" t="s">
        <v>26</v>
      </c>
      <c r="H3" s="79" t="s">
        <v>25</v>
      </c>
      <c r="I3" s="80" t="s">
        <v>26</v>
      </c>
    </row>
    <row r="4" spans="1:9" s="3" customFormat="1" x14ac:dyDescent="0.45">
      <c r="A4" s="55" t="s">
        <v>27</v>
      </c>
      <c r="B4" s="56">
        <v>12515</v>
      </c>
      <c r="C4" s="57">
        <v>1047571.35</v>
      </c>
      <c r="D4" s="58">
        <v>1007</v>
      </c>
      <c r="E4" s="57">
        <v>513079.26</v>
      </c>
      <c r="F4" s="59">
        <v>22</v>
      </c>
      <c r="G4" s="60">
        <v>74357.100000000006</v>
      </c>
      <c r="H4" s="59">
        <f>B4+D4+F4</f>
        <v>13544</v>
      </c>
      <c r="I4" s="61">
        <f>C4+E4+G4</f>
        <v>1635007.71</v>
      </c>
    </row>
    <row r="5" spans="1:9" s="3" customFormat="1" x14ac:dyDescent="0.45">
      <c r="A5" s="55" t="s">
        <v>28</v>
      </c>
      <c r="B5" s="56">
        <v>4405</v>
      </c>
      <c r="C5" s="57">
        <v>702595.84</v>
      </c>
      <c r="D5" s="62">
        <v>326</v>
      </c>
      <c r="E5" s="57">
        <v>282946.01</v>
      </c>
      <c r="F5" s="59">
        <v>10</v>
      </c>
      <c r="G5" s="60">
        <v>17529.490000000002</v>
      </c>
      <c r="H5" s="59">
        <f t="shared" ref="H5:I6" si="0">B5+D5+F5</f>
        <v>4741</v>
      </c>
      <c r="I5" s="61">
        <f t="shared" si="0"/>
        <v>1003071.34</v>
      </c>
    </row>
    <row r="6" spans="1:9" s="3" customFormat="1" x14ac:dyDescent="0.45">
      <c r="A6" s="55" t="s">
        <v>29</v>
      </c>
      <c r="B6" s="63">
        <v>11904</v>
      </c>
      <c r="C6" s="64">
        <v>7548941.1699999999</v>
      </c>
      <c r="D6" s="62">
        <v>858</v>
      </c>
      <c r="E6" s="65">
        <v>2795386.97</v>
      </c>
      <c r="F6" s="66">
        <v>13</v>
      </c>
      <c r="G6" s="67">
        <v>73149.67</v>
      </c>
      <c r="H6" s="59">
        <f t="shared" si="0"/>
        <v>12775</v>
      </c>
      <c r="I6" s="61">
        <f t="shared" si="0"/>
        <v>10417477.810000001</v>
      </c>
    </row>
    <row r="7" spans="1:9" s="3" customFormat="1" ht="14.65" thickBot="1" x14ac:dyDescent="0.5">
      <c r="A7" s="68" t="s">
        <v>2</v>
      </c>
      <c r="B7" s="69">
        <f t="shared" ref="B7:I7" si="1">SUM(B4:B6)</f>
        <v>28824</v>
      </c>
      <c r="C7" s="70">
        <f t="shared" si="1"/>
        <v>9299108.3599999994</v>
      </c>
      <c r="D7" s="71">
        <f t="shared" si="1"/>
        <v>2191</v>
      </c>
      <c r="E7" s="70">
        <f t="shared" si="1"/>
        <v>3591412.24</v>
      </c>
      <c r="F7" s="71">
        <f t="shared" si="1"/>
        <v>45</v>
      </c>
      <c r="G7" s="72">
        <f t="shared" si="1"/>
        <v>165036.26</v>
      </c>
      <c r="H7" s="71">
        <f t="shared" si="1"/>
        <v>31060</v>
      </c>
      <c r="I7" s="73">
        <f t="shared" si="1"/>
        <v>13055556.859999999</v>
      </c>
    </row>
    <row r="8" spans="1:9" s="3" customFormat="1" ht="14.65" thickBot="1" x14ac:dyDescent="0.5">
      <c r="A8"/>
      <c r="B8"/>
      <c r="C8"/>
      <c r="D8"/>
      <c r="E8"/>
      <c r="F8"/>
      <c r="G8"/>
      <c r="H8"/>
      <c r="I8"/>
    </row>
    <row r="9" spans="1:9" s="3" customFormat="1" ht="14.65" thickBot="1" x14ac:dyDescent="0.5">
      <c r="A9" s="87"/>
      <c r="B9" s="123" t="s">
        <v>30</v>
      </c>
      <c r="C9" s="124"/>
      <c r="D9"/>
      <c r="E9"/>
      <c r="F9"/>
      <c r="G9"/>
      <c r="H9"/>
      <c r="I9"/>
    </row>
    <row r="10" spans="1:9" s="3" customFormat="1" x14ac:dyDescent="0.45">
      <c r="A10" s="86" t="s">
        <v>24</v>
      </c>
      <c r="B10" s="84" t="s">
        <v>25</v>
      </c>
      <c r="C10" s="85" t="s">
        <v>26</v>
      </c>
      <c r="D10"/>
      <c r="E10"/>
      <c r="F10"/>
      <c r="G10"/>
      <c r="H10"/>
      <c r="I10"/>
    </row>
    <row r="11" spans="1:9" s="3" customFormat="1" x14ac:dyDescent="0.45">
      <c r="A11" s="74" t="s">
        <v>27</v>
      </c>
      <c r="B11" s="75">
        <v>2858</v>
      </c>
      <c r="C11" s="61">
        <v>262837.78000000003</v>
      </c>
      <c r="D11"/>
      <c r="E11"/>
      <c r="F11"/>
      <c r="G11"/>
      <c r="H11"/>
      <c r="I11"/>
    </row>
    <row r="12" spans="1:9" s="3" customFormat="1" x14ac:dyDescent="0.45">
      <c r="A12" s="74" t="s">
        <v>28</v>
      </c>
      <c r="B12" s="75">
        <v>675</v>
      </c>
      <c r="C12" s="61">
        <v>119142.27</v>
      </c>
      <c r="D12"/>
      <c r="E12"/>
      <c r="F12" s="76"/>
      <c r="G12"/>
      <c r="H12"/>
      <c r="I12"/>
    </row>
    <row r="13" spans="1:9" s="3" customFormat="1" x14ac:dyDescent="0.45">
      <c r="A13" s="74" t="s">
        <v>29</v>
      </c>
      <c r="B13" s="75">
        <v>2348</v>
      </c>
      <c r="C13" s="64">
        <v>1228060.71</v>
      </c>
      <c r="D13"/>
      <c r="E13"/>
      <c r="F13"/>
      <c r="G13"/>
      <c r="H13"/>
      <c r="I13"/>
    </row>
    <row r="14" spans="1:9" s="3" customFormat="1" ht="14.65" thickBot="1" x14ac:dyDescent="0.5">
      <c r="A14" s="77" t="s">
        <v>2</v>
      </c>
      <c r="B14" s="78">
        <f>B11+B12+B13</f>
        <v>5881</v>
      </c>
      <c r="C14" s="70">
        <f>SUM(C11:C13)</f>
        <v>1610040.76</v>
      </c>
      <c r="D14"/>
      <c r="E14"/>
      <c r="F14"/>
      <c r="G14"/>
      <c r="H14"/>
      <c r="I14"/>
    </row>
    <row r="15" spans="1:9" s="3" customFormat="1" x14ac:dyDescent="0.45">
      <c r="A15" t="s">
        <v>31</v>
      </c>
      <c r="B15"/>
      <c r="C15"/>
      <c r="D15"/>
      <c r="E15"/>
      <c r="F15"/>
      <c r="G15"/>
      <c r="H15"/>
      <c r="I15"/>
    </row>
    <row r="16" spans="1:9" s="3" customFormat="1" x14ac:dyDescent="0.45">
      <c r="A16" s="4"/>
      <c r="B16" s="4"/>
      <c r="C16" s="5"/>
      <c r="D16" s="5"/>
      <c r="E16" s="5"/>
      <c r="F16" s="6"/>
    </row>
    <row r="17" spans="1:6" s="3" customFormat="1" ht="15.75" x14ac:dyDescent="0.5">
      <c r="A17" s="7"/>
      <c r="B17" s="8"/>
      <c r="C17" s="9"/>
      <c r="D17" s="9"/>
      <c r="E17" s="9"/>
      <c r="F17" s="9"/>
    </row>
    <row r="18" spans="1:6" s="3" customFormat="1" ht="15.75" x14ac:dyDescent="0.5">
      <c r="A18" s="7"/>
      <c r="B18" s="10"/>
      <c r="C18" s="9"/>
      <c r="D18" s="9"/>
      <c r="E18" s="9"/>
      <c r="F18" s="9"/>
    </row>
    <row r="19" spans="1:6" s="3" customFormat="1" ht="15.75" x14ac:dyDescent="0.5">
      <c r="A19" s="7"/>
      <c r="B19" s="10"/>
      <c r="C19" s="11"/>
      <c r="D19" s="11"/>
      <c r="E19" s="11"/>
      <c r="F19" s="9"/>
    </row>
    <row r="20" spans="1:6" s="3" customFormat="1" ht="15.75" x14ac:dyDescent="0.45">
      <c r="A20" s="7"/>
      <c r="B20" s="12"/>
      <c r="C20" s="13"/>
      <c r="D20" s="13"/>
      <c r="E20" s="13"/>
      <c r="F20" s="13"/>
    </row>
    <row r="21" spans="1:6" s="3" customFormat="1" ht="15.75" x14ac:dyDescent="0.45">
      <c r="A21" s="7"/>
      <c r="B21" s="10"/>
      <c r="C21" s="11"/>
      <c r="D21" s="11"/>
      <c r="E21" s="11"/>
      <c r="F21" s="11"/>
    </row>
    <row r="22" spans="1:6" s="3" customFormat="1" ht="15.75" x14ac:dyDescent="0.5">
      <c r="A22" s="7"/>
      <c r="B22" s="10"/>
      <c r="C22" s="9"/>
      <c r="D22" s="9"/>
      <c r="E22" s="9"/>
      <c r="F22" s="9"/>
    </row>
    <row r="23" spans="1:6" s="3" customFormat="1" x14ac:dyDescent="0.45"/>
    <row r="24" spans="1:6" s="3" customFormat="1" x14ac:dyDescent="0.45">
      <c r="A24" s="2"/>
    </row>
    <row r="25" spans="1:6" s="3" customFormat="1" x14ac:dyDescent="0.45"/>
    <row r="26" spans="1:6" s="3" customFormat="1" x14ac:dyDescent="0.45"/>
    <row r="27" spans="1:6" s="3" customFormat="1" x14ac:dyDescent="0.45"/>
    <row r="28" spans="1:6" s="3" customFormat="1" x14ac:dyDescent="0.45"/>
  </sheetData>
  <mergeCells count="6">
    <mergeCell ref="B9:C9"/>
    <mergeCell ref="A1:I1"/>
    <mergeCell ref="B2:C2"/>
    <mergeCell ref="D2:E2"/>
    <mergeCell ref="F2:G2"/>
    <mergeCell ref="H2:I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2021-08-19T07:00:00+00:00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9EC485-B056-40ED-B12A-5F5DB24340DB}"/>
</file>

<file path=customXml/itemProps2.xml><?xml version="1.0" encoding="utf-8"?>
<ds:datastoreItem xmlns:ds="http://schemas.openxmlformats.org/officeDocument/2006/customXml" ds:itemID="{2448D036-3AD5-41D0-8859-E896F42619AE}"/>
</file>

<file path=customXml/itemProps3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Ghering, Amanda</cp:lastModifiedBy>
  <dcterms:created xsi:type="dcterms:W3CDTF">2021-05-07T15:36:02Z</dcterms:created>
  <dcterms:modified xsi:type="dcterms:W3CDTF">2021-08-19T17:40:02Z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