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Murrey  2111\Commodity Credit\Commodity Price Adjustment 3-1-2025\"/>
    </mc:Choice>
  </mc:AlternateContent>
  <xr:revisionPtr revIDLastSave="0" documentId="13_ncr:1_{66DF7CC7-14C9-4918-A7F5-E5519F03D3F8}" xr6:coauthVersionLast="47" xr6:coauthVersionMax="47" xr10:uidLastSave="{00000000-0000-0000-0000-000000000000}"/>
  <bookViews>
    <workbookView xWindow="-120" yWindow="-120" windowWidth="29040" windowHeight="15840" xr2:uid="{37267962-E919-4B5C-B933-2F26F091FB47}"/>
  </bookViews>
  <sheets>
    <sheet name="CPA 3-1-2025" sheetId="1" r:id="rId1"/>
  </sheets>
  <definedNames>
    <definedName name="BREMAIR_COST_of_SERVICE_STUDY">#REF!</definedName>
    <definedName name="_xlnm.Print_Area" localSheetId="0">'CPA 3-1-2025'!$A$1:$N$48</definedName>
    <definedName name="_xlnm.Print_Titles" localSheetId="0">'CPA 3-1-2025'!$1:$5</definedName>
    <definedName name="Print1">#REF!</definedName>
    <definedName name="Print2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B37" i="1"/>
  <c r="F36" i="1"/>
  <c r="C36" i="1"/>
  <c r="E37" i="1"/>
  <c r="N33" i="1"/>
  <c r="M29" i="1"/>
  <c r="J29" i="1"/>
  <c r="J31" i="1" s="1"/>
  <c r="I29" i="1"/>
  <c r="H29" i="1"/>
  <c r="E29" i="1"/>
  <c r="B29" i="1"/>
  <c r="H31" i="1"/>
  <c r="E16" i="1"/>
  <c r="F15" i="1"/>
  <c r="G15" i="1" s="1"/>
  <c r="B16" i="1"/>
  <c r="J10" i="1"/>
  <c r="J14" i="1" s="1"/>
  <c r="B10" i="1"/>
  <c r="B14" i="1" s="1"/>
  <c r="L29" i="1"/>
  <c r="K29" i="1"/>
  <c r="G29" i="1"/>
  <c r="F29" i="1"/>
  <c r="D29" i="1"/>
  <c r="C29" i="1"/>
  <c r="M10" i="1"/>
  <c r="L10" i="1"/>
  <c r="K10" i="1"/>
  <c r="I10" i="1"/>
  <c r="H10" i="1"/>
  <c r="F10" i="1"/>
  <c r="E10" i="1"/>
  <c r="D10" i="1"/>
  <c r="C10" i="1"/>
  <c r="M31" i="1" l="1"/>
  <c r="F16" i="1"/>
  <c r="F17" i="1" s="1"/>
  <c r="B31" i="1"/>
  <c r="B38" i="1" s="1"/>
  <c r="C14" i="1"/>
  <c r="H35" i="1"/>
  <c r="D14" i="1"/>
  <c r="D36" i="1"/>
  <c r="D37" i="1" s="1"/>
  <c r="C37" i="1"/>
  <c r="F14" i="1"/>
  <c r="J35" i="1"/>
  <c r="F37" i="1"/>
  <c r="G36" i="1"/>
  <c r="H36" i="1" s="1"/>
  <c r="I36" i="1" s="1"/>
  <c r="C31" i="1"/>
  <c r="K31" i="1"/>
  <c r="K14" i="1"/>
  <c r="M14" i="1"/>
  <c r="H14" i="1"/>
  <c r="G31" i="1"/>
  <c r="L14" i="1"/>
  <c r="E17" i="1"/>
  <c r="E14" i="1"/>
  <c r="D31" i="1"/>
  <c r="L31" i="1"/>
  <c r="I14" i="1"/>
  <c r="M35" i="1"/>
  <c r="H15" i="1"/>
  <c r="G16" i="1"/>
  <c r="F31" i="1"/>
  <c r="C15" i="1"/>
  <c r="E31" i="1"/>
  <c r="N7" i="1"/>
  <c r="B17" i="1"/>
  <c r="N12" i="1"/>
  <c r="I31" i="1"/>
  <c r="G10" i="1"/>
  <c r="N10" i="1" s="1"/>
  <c r="G37" i="1" l="1"/>
  <c r="B35" i="1"/>
  <c r="N20" i="1"/>
  <c r="F35" i="1"/>
  <c r="F38" i="1"/>
  <c r="I38" i="1"/>
  <c r="I35" i="1"/>
  <c r="H16" i="1"/>
  <c r="H17" i="1" s="1"/>
  <c r="I15" i="1"/>
  <c r="I37" i="1"/>
  <c r="J36" i="1"/>
  <c r="L35" i="1"/>
  <c r="N31" i="1"/>
  <c r="G14" i="1"/>
  <c r="G17" i="1"/>
  <c r="E35" i="1"/>
  <c r="E38" i="1"/>
  <c r="C38" i="1"/>
  <c r="C35" i="1"/>
  <c r="C16" i="1"/>
  <c r="D15" i="1"/>
  <c r="D16" i="1" s="1"/>
  <c r="D17" i="1" s="1"/>
  <c r="D35" i="1"/>
  <c r="D38" i="1"/>
  <c r="H37" i="1"/>
  <c r="H38" i="1" s="1"/>
  <c r="K35" i="1"/>
  <c r="G35" i="1"/>
  <c r="G38" i="1"/>
  <c r="C17" i="1" l="1"/>
  <c r="K36" i="1"/>
  <c r="J37" i="1"/>
  <c r="J15" i="1"/>
  <c r="I16" i="1"/>
  <c r="I17" i="1" s="1"/>
  <c r="N42" i="1"/>
  <c r="J16" i="1" l="1"/>
  <c r="K15" i="1"/>
  <c r="J38" i="1"/>
  <c r="L36" i="1"/>
  <c r="K37" i="1"/>
  <c r="K38" i="1" s="1"/>
  <c r="K16" i="1" l="1"/>
  <c r="L15" i="1"/>
  <c r="J17" i="1"/>
  <c r="M36" i="1"/>
  <c r="M37" i="1" s="1"/>
  <c r="L37" i="1"/>
  <c r="K17" i="1" l="1"/>
  <c r="M15" i="1"/>
  <c r="M16" i="1" s="1"/>
  <c r="M17" i="1" s="1"/>
  <c r="N17" i="1" s="1"/>
  <c r="L16" i="1"/>
  <c r="L17" i="1" s="1"/>
  <c r="L38" i="1"/>
  <c r="M38" i="1"/>
  <c r="N37" i="1"/>
  <c r="N19" i="1" l="1"/>
  <c r="N21" i="1" s="1"/>
  <c r="N24" i="1" s="1"/>
  <c r="N38" i="1"/>
  <c r="N41" i="1" s="1"/>
  <c r="N16" i="1"/>
  <c r="N25" i="1" l="1"/>
  <c r="N43" i="1"/>
  <c r="N46" i="1" s="1"/>
  <c r="N47" i="1" l="1"/>
</calcChain>
</file>

<file path=xl/sharedStrings.xml><?xml version="1.0" encoding="utf-8"?>
<sst xmlns="http://schemas.openxmlformats.org/spreadsheetml/2006/main" count="35" uniqueCount="23">
  <si>
    <t>Murrey's Disposal Co., Inc.</t>
  </si>
  <si>
    <t xml:space="preserve"> </t>
  </si>
  <si>
    <t>Rate Effective March 1, 2025</t>
  </si>
  <si>
    <t>Total</t>
  </si>
  <si>
    <t>Residential Curbside Recycling</t>
  </si>
  <si>
    <t>Tonnages</t>
  </si>
  <si>
    <t>Revenue (Expense)/Ton</t>
  </si>
  <si>
    <t>Actual Revenue (Expense)</t>
  </si>
  <si>
    <t>Customers</t>
  </si>
  <si>
    <t>Earned Due from (to)/ Customer</t>
  </si>
  <si>
    <t>Projected Due from (to) /Customer</t>
  </si>
  <si>
    <t>Projected Monthly Received (Paid) from Customers</t>
  </si>
  <si>
    <t>Due From/(To) customers</t>
  </si>
  <si>
    <t>Under/(Over) collected/customer:</t>
  </si>
  <si>
    <t>12-Month rolling cost/(benefit) of material sales/customer</t>
  </si>
  <si>
    <t>New Commodity Debit/(Credit):</t>
  </si>
  <si>
    <t>Old Debit/(Credit):</t>
  </si>
  <si>
    <t>Change:</t>
  </si>
  <si>
    <t>Revenue Impact:</t>
  </si>
  <si>
    <t xml:space="preserve">Multi-Family Container Recycling </t>
  </si>
  <si>
    <t>Price</t>
  </si>
  <si>
    <t>Prior Year</t>
  </si>
  <si>
    <t>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</si>
</sst>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3" applyFont="1"/>
    <xf numFmtId="0" fontId="3" fillId="0" borderId="0" xfId="3" applyFont="1"/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left"/>
    </xf>
    <xf numFmtId="17" fontId="2" fillId="0" borderId="1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5" fillId="2" borderId="0" xfId="3" applyFont="1" applyFill="1" applyAlignment="1">
      <alignment horizontal="left"/>
    </xf>
    <xf numFmtId="17" fontId="2" fillId="2" borderId="0" xfId="4" applyNumberFormat="1" applyFont="1" applyFill="1" applyAlignment="1">
      <alignment horizontal="center"/>
    </xf>
    <xf numFmtId="17" fontId="2" fillId="2" borderId="0" xfId="3" applyNumberFormat="1" applyFont="1" applyFill="1" applyAlignment="1">
      <alignment horizontal="center"/>
    </xf>
    <xf numFmtId="0" fontId="2" fillId="0" borderId="0" xfId="3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center"/>
    </xf>
    <xf numFmtId="43" fontId="3" fillId="0" borderId="0" xfId="1" applyFont="1" applyAlignment="1">
      <alignment horizontal="left"/>
    </xf>
    <xf numFmtId="43" fontId="3" fillId="0" borderId="0" xfId="1" applyFont="1" applyFill="1"/>
    <xf numFmtId="43" fontId="3" fillId="0" borderId="0" xfId="1" applyFont="1"/>
    <xf numFmtId="0" fontId="2" fillId="0" borderId="2" xfId="3" applyFont="1" applyBorder="1"/>
    <xf numFmtId="165" fontId="2" fillId="0" borderId="2" xfId="2" applyNumberFormat="1" applyFont="1" applyFill="1" applyBorder="1"/>
    <xf numFmtId="164" fontId="3" fillId="0" borderId="0" xfId="1" applyNumberFormat="1" applyFont="1" applyFill="1" applyAlignment="1">
      <alignment horizontal="right"/>
    </xf>
    <xf numFmtId="165" fontId="3" fillId="0" borderId="0" xfId="3" applyNumberFormat="1" applyFont="1"/>
    <xf numFmtId="164" fontId="2" fillId="0" borderId="0" xfId="1" applyNumberFormat="1" applyFont="1" applyFill="1"/>
    <xf numFmtId="0" fontId="3" fillId="0" borderId="0" xfId="1" applyNumberFormat="1" applyFont="1"/>
    <xf numFmtId="164" fontId="3" fillId="0" borderId="0" xfId="1" applyNumberFormat="1" applyFont="1"/>
    <xf numFmtId="4" fontId="3" fillId="0" borderId="0" xfId="1" applyNumberFormat="1" applyFont="1"/>
    <xf numFmtId="164" fontId="3" fillId="0" borderId="0" xfId="1" applyNumberFormat="1" applyFont="1" applyFill="1" applyBorder="1"/>
    <xf numFmtId="164" fontId="3" fillId="0" borderId="0" xfId="1" applyNumberFormat="1" applyFont="1" applyFill="1"/>
    <xf numFmtId="0" fontId="2" fillId="0" borderId="0" xfId="4" applyFont="1"/>
    <xf numFmtId="44" fontId="3" fillId="0" borderId="0" xfId="2" applyFont="1"/>
    <xf numFmtId="164" fontId="3" fillId="0" borderId="0" xfId="3" applyNumberFormat="1" applyFont="1"/>
    <xf numFmtId="0" fontId="2" fillId="0" borderId="0" xfId="4" applyFont="1" applyAlignment="1">
      <alignment horizontal="right"/>
    </xf>
    <xf numFmtId="44" fontId="3" fillId="0" borderId="0" xfId="5" applyFont="1" applyFill="1" applyBorder="1"/>
    <xf numFmtId="43" fontId="2" fillId="0" borderId="3" xfId="1" applyFont="1" applyFill="1" applyBorder="1"/>
    <xf numFmtId="0" fontId="2" fillId="0" borderId="0" xfId="3" applyFont="1" applyAlignment="1">
      <alignment horizontal="right"/>
    </xf>
    <xf numFmtId="43" fontId="3" fillId="0" borderId="0" xfId="3" applyNumberFormat="1" applyFont="1"/>
    <xf numFmtId="165" fontId="3" fillId="0" borderId="0" xfId="2" applyNumberFormat="1" applyFont="1"/>
    <xf numFmtId="44" fontId="2" fillId="0" borderId="3" xfId="2" applyFont="1" applyFill="1" applyBorder="1"/>
    <xf numFmtId="43" fontId="3" fillId="0" borderId="0" xfId="1" applyFont="1" applyFill="1" applyBorder="1"/>
    <xf numFmtId="7" fontId="3" fillId="0" borderId="0" xfId="2" applyNumberFormat="1" applyFont="1" applyFill="1" applyBorder="1" applyAlignment="1">
      <alignment horizontal="right"/>
    </xf>
    <xf numFmtId="17" fontId="2" fillId="0" borderId="1" xfId="4" applyNumberFormat="1" applyFont="1" applyBorder="1" applyAlignment="1">
      <alignment horizontal="center"/>
    </xf>
    <xf numFmtId="165" fontId="6" fillId="0" borderId="2" xfId="2" applyNumberFormat="1" applyFont="1" applyFill="1" applyBorder="1"/>
    <xf numFmtId="44" fontId="3" fillId="0" borderId="0" xfId="2" applyFont="1" applyFill="1"/>
    <xf numFmtId="7" fontId="3" fillId="0" borderId="0" xfId="3" applyNumberFormat="1" applyFont="1"/>
    <xf numFmtId="4" fontId="3" fillId="0" borderId="0" xfId="1" applyNumberFormat="1" applyFont="1" applyFill="1"/>
  </cellXfs>
  <cellStyles count="6">
    <cellStyle name="Comma" xfId="1" builtinId="3"/>
    <cellStyle name="Currency" xfId="2" builtinId="4"/>
    <cellStyle name="Currency 12" xfId="5" xr:uid="{F62B9D08-9CA4-42C0-A9FD-435BA55B9D25}"/>
    <cellStyle name="Normal" xfId="0" builtinId="0"/>
    <cellStyle name="Normal_PCR 3-1-02" xfId="3" xr:uid="{7EE49EEB-2C8D-4DD4-81AB-2F876D7A253E}"/>
    <cellStyle name="Normal_PCR 3-1-02 2" xfId="4" xr:uid="{4656CBD3-A372-4622-BF6F-81600103F9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D46D-49F9-4633-B972-BE8C8FF93CA3}">
  <sheetPr>
    <tabColor rgb="FFFFFF99"/>
    <pageSetUpPr fitToPage="1"/>
  </sheetPr>
  <dimension ref="A1:T50"/>
  <sheetViews>
    <sheetView tabSelected="1" zoomScaleNormal="100" workbookViewId="0">
      <selection activeCell="I27" sqref="I27"/>
    </sheetView>
  </sheetViews>
  <sheetFormatPr defaultRowHeight="12" x14ac:dyDescent="0.2"/>
  <cols>
    <col min="1" max="1" width="44.28515625" style="2" customWidth="1"/>
    <col min="2" max="2" width="12.7109375" style="2" bestFit="1" customWidth="1"/>
    <col min="3" max="3" width="12.5703125" style="2" bestFit="1" customWidth="1"/>
    <col min="4" max="8" width="12.7109375" style="2" bestFit="1" customWidth="1"/>
    <col min="9" max="9" width="13.7109375" style="2" bestFit="1" customWidth="1"/>
    <col min="10" max="11" width="12.7109375" style="2" bestFit="1" customWidth="1"/>
    <col min="12" max="12" width="13.42578125" style="2" bestFit="1" customWidth="1"/>
    <col min="13" max="13" width="14.42578125" style="2" customWidth="1"/>
    <col min="14" max="14" width="15.140625" style="2" customWidth="1"/>
    <col min="15" max="15" width="2.28515625" style="2" customWidth="1"/>
    <col min="16" max="16" width="11.85546875" style="2" bestFit="1" customWidth="1"/>
    <col min="17" max="17" width="11.28515625" style="2" customWidth="1"/>
    <col min="18" max="18" width="12.42578125" style="2" bestFit="1" customWidth="1"/>
    <col min="19" max="20" width="11" style="2" bestFit="1" customWidth="1"/>
    <col min="21" max="249" width="9.140625" style="2"/>
    <col min="250" max="250" width="44.28515625" style="2" customWidth="1"/>
    <col min="251" max="251" width="10.7109375" style="2" bestFit="1" customWidth="1"/>
    <col min="252" max="252" width="10.140625" style="2" bestFit="1" customWidth="1"/>
    <col min="253" max="253" width="10.42578125" style="2" bestFit="1" customWidth="1"/>
    <col min="254" max="254" width="11.7109375" style="2" bestFit="1" customWidth="1"/>
    <col min="255" max="258" width="10.140625" style="2" bestFit="1" customWidth="1"/>
    <col min="259" max="259" width="11.140625" style="2" bestFit="1" customWidth="1"/>
    <col min="260" max="260" width="10.140625" style="2" bestFit="1" customWidth="1"/>
    <col min="261" max="261" width="11.7109375" style="2" customWidth="1"/>
    <col min="262" max="262" width="11.5703125" style="2" customWidth="1"/>
    <col min="263" max="263" width="15.140625" style="2" customWidth="1"/>
    <col min="264" max="264" width="11.5703125" style="2" customWidth="1"/>
    <col min="265" max="265" width="1.7109375" style="2" customWidth="1"/>
    <col min="266" max="266" width="1.85546875" style="2" customWidth="1"/>
    <col min="267" max="267" width="18.85546875" style="2" bestFit="1" customWidth="1"/>
    <col min="268" max="268" width="13.28515625" style="2" customWidth="1"/>
    <col min="269" max="269" width="13.5703125" style="2" bestFit="1" customWidth="1"/>
    <col min="270" max="270" width="12.5703125" style="2" customWidth="1"/>
    <col min="271" max="271" width="2.28515625" style="2" customWidth="1"/>
    <col min="272" max="272" width="11.85546875" style="2" bestFit="1" customWidth="1"/>
    <col min="273" max="273" width="11.28515625" style="2" customWidth="1"/>
    <col min="274" max="274" width="12.42578125" style="2" bestFit="1" customWidth="1"/>
    <col min="275" max="276" width="11" style="2" bestFit="1" customWidth="1"/>
    <col min="277" max="505" width="9.140625" style="2"/>
    <col min="506" max="506" width="44.28515625" style="2" customWidth="1"/>
    <col min="507" max="507" width="10.7109375" style="2" bestFit="1" customWidth="1"/>
    <col min="508" max="508" width="10.140625" style="2" bestFit="1" customWidth="1"/>
    <col min="509" max="509" width="10.42578125" style="2" bestFit="1" customWidth="1"/>
    <col min="510" max="510" width="11.7109375" style="2" bestFit="1" customWidth="1"/>
    <col min="511" max="514" width="10.140625" style="2" bestFit="1" customWidth="1"/>
    <col min="515" max="515" width="11.140625" style="2" bestFit="1" customWidth="1"/>
    <col min="516" max="516" width="10.140625" style="2" bestFit="1" customWidth="1"/>
    <col min="517" max="517" width="11.7109375" style="2" customWidth="1"/>
    <col min="518" max="518" width="11.5703125" style="2" customWidth="1"/>
    <col min="519" max="519" width="15.140625" style="2" customWidth="1"/>
    <col min="520" max="520" width="11.5703125" style="2" customWidth="1"/>
    <col min="521" max="521" width="1.7109375" style="2" customWidth="1"/>
    <col min="522" max="522" width="1.85546875" style="2" customWidth="1"/>
    <col min="523" max="523" width="18.85546875" style="2" bestFit="1" customWidth="1"/>
    <col min="524" max="524" width="13.28515625" style="2" customWidth="1"/>
    <col min="525" max="525" width="13.5703125" style="2" bestFit="1" customWidth="1"/>
    <col min="526" max="526" width="12.5703125" style="2" customWidth="1"/>
    <col min="527" max="527" width="2.28515625" style="2" customWidth="1"/>
    <col min="528" max="528" width="11.85546875" style="2" bestFit="1" customWidth="1"/>
    <col min="529" max="529" width="11.28515625" style="2" customWidth="1"/>
    <col min="530" max="530" width="12.42578125" style="2" bestFit="1" customWidth="1"/>
    <col min="531" max="532" width="11" style="2" bestFit="1" customWidth="1"/>
    <col min="533" max="761" width="9.140625" style="2"/>
    <col min="762" max="762" width="44.28515625" style="2" customWidth="1"/>
    <col min="763" max="763" width="10.7109375" style="2" bestFit="1" customWidth="1"/>
    <col min="764" max="764" width="10.140625" style="2" bestFit="1" customWidth="1"/>
    <col min="765" max="765" width="10.42578125" style="2" bestFit="1" customWidth="1"/>
    <col min="766" max="766" width="11.7109375" style="2" bestFit="1" customWidth="1"/>
    <col min="767" max="770" width="10.140625" style="2" bestFit="1" customWidth="1"/>
    <col min="771" max="771" width="11.140625" style="2" bestFit="1" customWidth="1"/>
    <col min="772" max="772" width="10.140625" style="2" bestFit="1" customWidth="1"/>
    <col min="773" max="773" width="11.7109375" style="2" customWidth="1"/>
    <col min="774" max="774" width="11.5703125" style="2" customWidth="1"/>
    <col min="775" max="775" width="15.140625" style="2" customWidth="1"/>
    <col min="776" max="776" width="11.5703125" style="2" customWidth="1"/>
    <col min="777" max="777" width="1.7109375" style="2" customWidth="1"/>
    <col min="778" max="778" width="1.85546875" style="2" customWidth="1"/>
    <col min="779" max="779" width="18.85546875" style="2" bestFit="1" customWidth="1"/>
    <col min="780" max="780" width="13.28515625" style="2" customWidth="1"/>
    <col min="781" max="781" width="13.5703125" style="2" bestFit="1" customWidth="1"/>
    <col min="782" max="782" width="12.5703125" style="2" customWidth="1"/>
    <col min="783" max="783" width="2.28515625" style="2" customWidth="1"/>
    <col min="784" max="784" width="11.85546875" style="2" bestFit="1" customWidth="1"/>
    <col min="785" max="785" width="11.28515625" style="2" customWidth="1"/>
    <col min="786" max="786" width="12.42578125" style="2" bestFit="1" customWidth="1"/>
    <col min="787" max="788" width="11" style="2" bestFit="1" customWidth="1"/>
    <col min="789" max="1017" width="9.140625" style="2"/>
    <col min="1018" max="1018" width="44.28515625" style="2" customWidth="1"/>
    <col min="1019" max="1019" width="10.7109375" style="2" bestFit="1" customWidth="1"/>
    <col min="1020" max="1020" width="10.140625" style="2" bestFit="1" customWidth="1"/>
    <col min="1021" max="1021" width="10.42578125" style="2" bestFit="1" customWidth="1"/>
    <col min="1022" max="1022" width="11.7109375" style="2" bestFit="1" customWidth="1"/>
    <col min="1023" max="1026" width="10.140625" style="2" bestFit="1" customWidth="1"/>
    <col min="1027" max="1027" width="11.140625" style="2" bestFit="1" customWidth="1"/>
    <col min="1028" max="1028" width="10.140625" style="2" bestFit="1" customWidth="1"/>
    <col min="1029" max="1029" width="11.7109375" style="2" customWidth="1"/>
    <col min="1030" max="1030" width="11.5703125" style="2" customWidth="1"/>
    <col min="1031" max="1031" width="15.140625" style="2" customWidth="1"/>
    <col min="1032" max="1032" width="11.5703125" style="2" customWidth="1"/>
    <col min="1033" max="1033" width="1.7109375" style="2" customWidth="1"/>
    <col min="1034" max="1034" width="1.85546875" style="2" customWidth="1"/>
    <col min="1035" max="1035" width="18.85546875" style="2" bestFit="1" customWidth="1"/>
    <col min="1036" max="1036" width="13.28515625" style="2" customWidth="1"/>
    <col min="1037" max="1037" width="13.5703125" style="2" bestFit="1" customWidth="1"/>
    <col min="1038" max="1038" width="12.5703125" style="2" customWidth="1"/>
    <col min="1039" max="1039" width="2.28515625" style="2" customWidth="1"/>
    <col min="1040" max="1040" width="11.85546875" style="2" bestFit="1" customWidth="1"/>
    <col min="1041" max="1041" width="11.28515625" style="2" customWidth="1"/>
    <col min="1042" max="1042" width="12.42578125" style="2" bestFit="1" customWidth="1"/>
    <col min="1043" max="1044" width="11" style="2" bestFit="1" customWidth="1"/>
    <col min="1045" max="1273" width="9.140625" style="2"/>
    <col min="1274" max="1274" width="44.28515625" style="2" customWidth="1"/>
    <col min="1275" max="1275" width="10.7109375" style="2" bestFit="1" customWidth="1"/>
    <col min="1276" max="1276" width="10.140625" style="2" bestFit="1" customWidth="1"/>
    <col min="1277" max="1277" width="10.42578125" style="2" bestFit="1" customWidth="1"/>
    <col min="1278" max="1278" width="11.7109375" style="2" bestFit="1" customWidth="1"/>
    <col min="1279" max="1282" width="10.140625" style="2" bestFit="1" customWidth="1"/>
    <col min="1283" max="1283" width="11.140625" style="2" bestFit="1" customWidth="1"/>
    <col min="1284" max="1284" width="10.140625" style="2" bestFit="1" customWidth="1"/>
    <col min="1285" max="1285" width="11.7109375" style="2" customWidth="1"/>
    <col min="1286" max="1286" width="11.5703125" style="2" customWidth="1"/>
    <col min="1287" max="1287" width="15.140625" style="2" customWidth="1"/>
    <col min="1288" max="1288" width="11.5703125" style="2" customWidth="1"/>
    <col min="1289" max="1289" width="1.7109375" style="2" customWidth="1"/>
    <col min="1290" max="1290" width="1.85546875" style="2" customWidth="1"/>
    <col min="1291" max="1291" width="18.85546875" style="2" bestFit="1" customWidth="1"/>
    <col min="1292" max="1292" width="13.28515625" style="2" customWidth="1"/>
    <col min="1293" max="1293" width="13.5703125" style="2" bestFit="1" customWidth="1"/>
    <col min="1294" max="1294" width="12.5703125" style="2" customWidth="1"/>
    <col min="1295" max="1295" width="2.28515625" style="2" customWidth="1"/>
    <col min="1296" max="1296" width="11.85546875" style="2" bestFit="1" customWidth="1"/>
    <col min="1297" max="1297" width="11.28515625" style="2" customWidth="1"/>
    <col min="1298" max="1298" width="12.42578125" style="2" bestFit="1" customWidth="1"/>
    <col min="1299" max="1300" width="11" style="2" bestFit="1" customWidth="1"/>
    <col min="1301" max="1529" width="9.140625" style="2"/>
    <col min="1530" max="1530" width="44.28515625" style="2" customWidth="1"/>
    <col min="1531" max="1531" width="10.7109375" style="2" bestFit="1" customWidth="1"/>
    <col min="1532" max="1532" width="10.140625" style="2" bestFit="1" customWidth="1"/>
    <col min="1533" max="1533" width="10.42578125" style="2" bestFit="1" customWidth="1"/>
    <col min="1534" max="1534" width="11.7109375" style="2" bestFit="1" customWidth="1"/>
    <col min="1535" max="1538" width="10.140625" style="2" bestFit="1" customWidth="1"/>
    <col min="1539" max="1539" width="11.140625" style="2" bestFit="1" customWidth="1"/>
    <col min="1540" max="1540" width="10.140625" style="2" bestFit="1" customWidth="1"/>
    <col min="1541" max="1541" width="11.7109375" style="2" customWidth="1"/>
    <col min="1542" max="1542" width="11.5703125" style="2" customWidth="1"/>
    <col min="1543" max="1543" width="15.140625" style="2" customWidth="1"/>
    <col min="1544" max="1544" width="11.5703125" style="2" customWidth="1"/>
    <col min="1545" max="1545" width="1.7109375" style="2" customWidth="1"/>
    <col min="1546" max="1546" width="1.85546875" style="2" customWidth="1"/>
    <col min="1547" max="1547" width="18.85546875" style="2" bestFit="1" customWidth="1"/>
    <col min="1548" max="1548" width="13.28515625" style="2" customWidth="1"/>
    <col min="1549" max="1549" width="13.5703125" style="2" bestFit="1" customWidth="1"/>
    <col min="1550" max="1550" width="12.5703125" style="2" customWidth="1"/>
    <col min="1551" max="1551" width="2.28515625" style="2" customWidth="1"/>
    <col min="1552" max="1552" width="11.85546875" style="2" bestFit="1" customWidth="1"/>
    <col min="1553" max="1553" width="11.28515625" style="2" customWidth="1"/>
    <col min="1554" max="1554" width="12.42578125" style="2" bestFit="1" customWidth="1"/>
    <col min="1555" max="1556" width="11" style="2" bestFit="1" customWidth="1"/>
    <col min="1557" max="1785" width="9.140625" style="2"/>
    <col min="1786" max="1786" width="44.28515625" style="2" customWidth="1"/>
    <col min="1787" max="1787" width="10.7109375" style="2" bestFit="1" customWidth="1"/>
    <col min="1788" max="1788" width="10.140625" style="2" bestFit="1" customWidth="1"/>
    <col min="1789" max="1789" width="10.42578125" style="2" bestFit="1" customWidth="1"/>
    <col min="1790" max="1790" width="11.7109375" style="2" bestFit="1" customWidth="1"/>
    <col min="1791" max="1794" width="10.140625" style="2" bestFit="1" customWidth="1"/>
    <col min="1795" max="1795" width="11.140625" style="2" bestFit="1" customWidth="1"/>
    <col min="1796" max="1796" width="10.140625" style="2" bestFit="1" customWidth="1"/>
    <col min="1797" max="1797" width="11.7109375" style="2" customWidth="1"/>
    <col min="1798" max="1798" width="11.5703125" style="2" customWidth="1"/>
    <col min="1799" max="1799" width="15.140625" style="2" customWidth="1"/>
    <col min="1800" max="1800" width="11.5703125" style="2" customWidth="1"/>
    <col min="1801" max="1801" width="1.7109375" style="2" customWidth="1"/>
    <col min="1802" max="1802" width="1.85546875" style="2" customWidth="1"/>
    <col min="1803" max="1803" width="18.85546875" style="2" bestFit="1" customWidth="1"/>
    <col min="1804" max="1804" width="13.28515625" style="2" customWidth="1"/>
    <col min="1805" max="1805" width="13.5703125" style="2" bestFit="1" customWidth="1"/>
    <col min="1806" max="1806" width="12.5703125" style="2" customWidth="1"/>
    <col min="1807" max="1807" width="2.28515625" style="2" customWidth="1"/>
    <col min="1808" max="1808" width="11.85546875" style="2" bestFit="1" customWidth="1"/>
    <col min="1809" max="1809" width="11.28515625" style="2" customWidth="1"/>
    <col min="1810" max="1810" width="12.42578125" style="2" bestFit="1" customWidth="1"/>
    <col min="1811" max="1812" width="11" style="2" bestFit="1" customWidth="1"/>
    <col min="1813" max="2041" width="9.140625" style="2"/>
    <col min="2042" max="2042" width="44.28515625" style="2" customWidth="1"/>
    <col min="2043" max="2043" width="10.7109375" style="2" bestFit="1" customWidth="1"/>
    <col min="2044" max="2044" width="10.140625" style="2" bestFit="1" customWidth="1"/>
    <col min="2045" max="2045" width="10.42578125" style="2" bestFit="1" customWidth="1"/>
    <col min="2046" max="2046" width="11.7109375" style="2" bestFit="1" customWidth="1"/>
    <col min="2047" max="2050" width="10.140625" style="2" bestFit="1" customWidth="1"/>
    <col min="2051" max="2051" width="11.140625" style="2" bestFit="1" customWidth="1"/>
    <col min="2052" max="2052" width="10.140625" style="2" bestFit="1" customWidth="1"/>
    <col min="2053" max="2053" width="11.7109375" style="2" customWidth="1"/>
    <col min="2054" max="2054" width="11.5703125" style="2" customWidth="1"/>
    <col min="2055" max="2055" width="15.140625" style="2" customWidth="1"/>
    <col min="2056" max="2056" width="11.5703125" style="2" customWidth="1"/>
    <col min="2057" max="2057" width="1.7109375" style="2" customWidth="1"/>
    <col min="2058" max="2058" width="1.85546875" style="2" customWidth="1"/>
    <col min="2059" max="2059" width="18.85546875" style="2" bestFit="1" customWidth="1"/>
    <col min="2060" max="2060" width="13.28515625" style="2" customWidth="1"/>
    <col min="2061" max="2061" width="13.5703125" style="2" bestFit="1" customWidth="1"/>
    <col min="2062" max="2062" width="12.5703125" style="2" customWidth="1"/>
    <col min="2063" max="2063" width="2.28515625" style="2" customWidth="1"/>
    <col min="2064" max="2064" width="11.85546875" style="2" bestFit="1" customWidth="1"/>
    <col min="2065" max="2065" width="11.28515625" style="2" customWidth="1"/>
    <col min="2066" max="2066" width="12.42578125" style="2" bestFit="1" customWidth="1"/>
    <col min="2067" max="2068" width="11" style="2" bestFit="1" customWidth="1"/>
    <col min="2069" max="2297" width="9.140625" style="2"/>
    <col min="2298" max="2298" width="44.28515625" style="2" customWidth="1"/>
    <col min="2299" max="2299" width="10.7109375" style="2" bestFit="1" customWidth="1"/>
    <col min="2300" max="2300" width="10.140625" style="2" bestFit="1" customWidth="1"/>
    <col min="2301" max="2301" width="10.42578125" style="2" bestFit="1" customWidth="1"/>
    <col min="2302" max="2302" width="11.7109375" style="2" bestFit="1" customWidth="1"/>
    <col min="2303" max="2306" width="10.140625" style="2" bestFit="1" customWidth="1"/>
    <col min="2307" max="2307" width="11.140625" style="2" bestFit="1" customWidth="1"/>
    <col min="2308" max="2308" width="10.140625" style="2" bestFit="1" customWidth="1"/>
    <col min="2309" max="2309" width="11.7109375" style="2" customWidth="1"/>
    <col min="2310" max="2310" width="11.5703125" style="2" customWidth="1"/>
    <col min="2311" max="2311" width="15.140625" style="2" customWidth="1"/>
    <col min="2312" max="2312" width="11.5703125" style="2" customWidth="1"/>
    <col min="2313" max="2313" width="1.7109375" style="2" customWidth="1"/>
    <col min="2314" max="2314" width="1.85546875" style="2" customWidth="1"/>
    <col min="2315" max="2315" width="18.85546875" style="2" bestFit="1" customWidth="1"/>
    <col min="2316" max="2316" width="13.28515625" style="2" customWidth="1"/>
    <col min="2317" max="2317" width="13.5703125" style="2" bestFit="1" customWidth="1"/>
    <col min="2318" max="2318" width="12.5703125" style="2" customWidth="1"/>
    <col min="2319" max="2319" width="2.28515625" style="2" customWidth="1"/>
    <col min="2320" max="2320" width="11.85546875" style="2" bestFit="1" customWidth="1"/>
    <col min="2321" max="2321" width="11.28515625" style="2" customWidth="1"/>
    <col min="2322" max="2322" width="12.42578125" style="2" bestFit="1" customWidth="1"/>
    <col min="2323" max="2324" width="11" style="2" bestFit="1" customWidth="1"/>
    <col min="2325" max="2553" width="9.140625" style="2"/>
    <col min="2554" max="2554" width="44.28515625" style="2" customWidth="1"/>
    <col min="2555" max="2555" width="10.7109375" style="2" bestFit="1" customWidth="1"/>
    <col min="2556" max="2556" width="10.140625" style="2" bestFit="1" customWidth="1"/>
    <col min="2557" max="2557" width="10.42578125" style="2" bestFit="1" customWidth="1"/>
    <col min="2558" max="2558" width="11.7109375" style="2" bestFit="1" customWidth="1"/>
    <col min="2559" max="2562" width="10.140625" style="2" bestFit="1" customWidth="1"/>
    <col min="2563" max="2563" width="11.140625" style="2" bestFit="1" customWidth="1"/>
    <col min="2564" max="2564" width="10.140625" style="2" bestFit="1" customWidth="1"/>
    <col min="2565" max="2565" width="11.7109375" style="2" customWidth="1"/>
    <col min="2566" max="2566" width="11.5703125" style="2" customWidth="1"/>
    <col min="2567" max="2567" width="15.140625" style="2" customWidth="1"/>
    <col min="2568" max="2568" width="11.5703125" style="2" customWidth="1"/>
    <col min="2569" max="2569" width="1.7109375" style="2" customWidth="1"/>
    <col min="2570" max="2570" width="1.85546875" style="2" customWidth="1"/>
    <col min="2571" max="2571" width="18.85546875" style="2" bestFit="1" customWidth="1"/>
    <col min="2572" max="2572" width="13.28515625" style="2" customWidth="1"/>
    <col min="2573" max="2573" width="13.5703125" style="2" bestFit="1" customWidth="1"/>
    <col min="2574" max="2574" width="12.5703125" style="2" customWidth="1"/>
    <col min="2575" max="2575" width="2.28515625" style="2" customWidth="1"/>
    <col min="2576" max="2576" width="11.85546875" style="2" bestFit="1" customWidth="1"/>
    <col min="2577" max="2577" width="11.28515625" style="2" customWidth="1"/>
    <col min="2578" max="2578" width="12.42578125" style="2" bestFit="1" customWidth="1"/>
    <col min="2579" max="2580" width="11" style="2" bestFit="1" customWidth="1"/>
    <col min="2581" max="2809" width="9.140625" style="2"/>
    <col min="2810" max="2810" width="44.28515625" style="2" customWidth="1"/>
    <col min="2811" max="2811" width="10.7109375" style="2" bestFit="1" customWidth="1"/>
    <col min="2812" max="2812" width="10.140625" style="2" bestFit="1" customWidth="1"/>
    <col min="2813" max="2813" width="10.42578125" style="2" bestFit="1" customWidth="1"/>
    <col min="2814" max="2814" width="11.7109375" style="2" bestFit="1" customWidth="1"/>
    <col min="2815" max="2818" width="10.140625" style="2" bestFit="1" customWidth="1"/>
    <col min="2819" max="2819" width="11.140625" style="2" bestFit="1" customWidth="1"/>
    <col min="2820" max="2820" width="10.140625" style="2" bestFit="1" customWidth="1"/>
    <col min="2821" max="2821" width="11.7109375" style="2" customWidth="1"/>
    <col min="2822" max="2822" width="11.5703125" style="2" customWidth="1"/>
    <col min="2823" max="2823" width="15.140625" style="2" customWidth="1"/>
    <col min="2824" max="2824" width="11.5703125" style="2" customWidth="1"/>
    <col min="2825" max="2825" width="1.7109375" style="2" customWidth="1"/>
    <col min="2826" max="2826" width="1.85546875" style="2" customWidth="1"/>
    <col min="2827" max="2827" width="18.85546875" style="2" bestFit="1" customWidth="1"/>
    <col min="2828" max="2828" width="13.28515625" style="2" customWidth="1"/>
    <col min="2829" max="2829" width="13.5703125" style="2" bestFit="1" customWidth="1"/>
    <col min="2830" max="2830" width="12.5703125" style="2" customWidth="1"/>
    <col min="2831" max="2831" width="2.28515625" style="2" customWidth="1"/>
    <col min="2832" max="2832" width="11.85546875" style="2" bestFit="1" customWidth="1"/>
    <col min="2833" max="2833" width="11.28515625" style="2" customWidth="1"/>
    <col min="2834" max="2834" width="12.42578125" style="2" bestFit="1" customWidth="1"/>
    <col min="2835" max="2836" width="11" style="2" bestFit="1" customWidth="1"/>
    <col min="2837" max="3065" width="9.140625" style="2"/>
    <col min="3066" max="3066" width="44.28515625" style="2" customWidth="1"/>
    <col min="3067" max="3067" width="10.7109375" style="2" bestFit="1" customWidth="1"/>
    <col min="3068" max="3068" width="10.140625" style="2" bestFit="1" customWidth="1"/>
    <col min="3069" max="3069" width="10.42578125" style="2" bestFit="1" customWidth="1"/>
    <col min="3070" max="3070" width="11.7109375" style="2" bestFit="1" customWidth="1"/>
    <col min="3071" max="3074" width="10.140625" style="2" bestFit="1" customWidth="1"/>
    <col min="3075" max="3075" width="11.140625" style="2" bestFit="1" customWidth="1"/>
    <col min="3076" max="3076" width="10.140625" style="2" bestFit="1" customWidth="1"/>
    <col min="3077" max="3077" width="11.7109375" style="2" customWidth="1"/>
    <col min="3078" max="3078" width="11.5703125" style="2" customWidth="1"/>
    <col min="3079" max="3079" width="15.140625" style="2" customWidth="1"/>
    <col min="3080" max="3080" width="11.5703125" style="2" customWidth="1"/>
    <col min="3081" max="3081" width="1.7109375" style="2" customWidth="1"/>
    <col min="3082" max="3082" width="1.85546875" style="2" customWidth="1"/>
    <col min="3083" max="3083" width="18.85546875" style="2" bestFit="1" customWidth="1"/>
    <col min="3084" max="3084" width="13.28515625" style="2" customWidth="1"/>
    <col min="3085" max="3085" width="13.5703125" style="2" bestFit="1" customWidth="1"/>
    <col min="3086" max="3086" width="12.5703125" style="2" customWidth="1"/>
    <col min="3087" max="3087" width="2.28515625" style="2" customWidth="1"/>
    <col min="3088" max="3088" width="11.85546875" style="2" bestFit="1" customWidth="1"/>
    <col min="3089" max="3089" width="11.28515625" style="2" customWidth="1"/>
    <col min="3090" max="3090" width="12.42578125" style="2" bestFit="1" customWidth="1"/>
    <col min="3091" max="3092" width="11" style="2" bestFit="1" customWidth="1"/>
    <col min="3093" max="3321" width="9.140625" style="2"/>
    <col min="3322" max="3322" width="44.28515625" style="2" customWidth="1"/>
    <col min="3323" max="3323" width="10.7109375" style="2" bestFit="1" customWidth="1"/>
    <col min="3324" max="3324" width="10.140625" style="2" bestFit="1" customWidth="1"/>
    <col min="3325" max="3325" width="10.42578125" style="2" bestFit="1" customWidth="1"/>
    <col min="3326" max="3326" width="11.7109375" style="2" bestFit="1" customWidth="1"/>
    <col min="3327" max="3330" width="10.140625" style="2" bestFit="1" customWidth="1"/>
    <col min="3331" max="3331" width="11.140625" style="2" bestFit="1" customWidth="1"/>
    <col min="3332" max="3332" width="10.140625" style="2" bestFit="1" customWidth="1"/>
    <col min="3333" max="3333" width="11.7109375" style="2" customWidth="1"/>
    <col min="3334" max="3334" width="11.5703125" style="2" customWidth="1"/>
    <col min="3335" max="3335" width="15.140625" style="2" customWidth="1"/>
    <col min="3336" max="3336" width="11.5703125" style="2" customWidth="1"/>
    <col min="3337" max="3337" width="1.7109375" style="2" customWidth="1"/>
    <col min="3338" max="3338" width="1.85546875" style="2" customWidth="1"/>
    <col min="3339" max="3339" width="18.85546875" style="2" bestFit="1" customWidth="1"/>
    <col min="3340" max="3340" width="13.28515625" style="2" customWidth="1"/>
    <col min="3341" max="3341" width="13.5703125" style="2" bestFit="1" customWidth="1"/>
    <col min="3342" max="3342" width="12.5703125" style="2" customWidth="1"/>
    <col min="3343" max="3343" width="2.28515625" style="2" customWidth="1"/>
    <col min="3344" max="3344" width="11.85546875" style="2" bestFit="1" customWidth="1"/>
    <col min="3345" max="3345" width="11.28515625" style="2" customWidth="1"/>
    <col min="3346" max="3346" width="12.42578125" style="2" bestFit="1" customWidth="1"/>
    <col min="3347" max="3348" width="11" style="2" bestFit="1" customWidth="1"/>
    <col min="3349" max="3577" width="9.140625" style="2"/>
    <col min="3578" max="3578" width="44.28515625" style="2" customWidth="1"/>
    <col min="3579" max="3579" width="10.7109375" style="2" bestFit="1" customWidth="1"/>
    <col min="3580" max="3580" width="10.140625" style="2" bestFit="1" customWidth="1"/>
    <col min="3581" max="3581" width="10.42578125" style="2" bestFit="1" customWidth="1"/>
    <col min="3582" max="3582" width="11.7109375" style="2" bestFit="1" customWidth="1"/>
    <col min="3583" max="3586" width="10.140625" style="2" bestFit="1" customWidth="1"/>
    <col min="3587" max="3587" width="11.140625" style="2" bestFit="1" customWidth="1"/>
    <col min="3588" max="3588" width="10.140625" style="2" bestFit="1" customWidth="1"/>
    <col min="3589" max="3589" width="11.7109375" style="2" customWidth="1"/>
    <col min="3590" max="3590" width="11.5703125" style="2" customWidth="1"/>
    <col min="3591" max="3591" width="15.140625" style="2" customWidth="1"/>
    <col min="3592" max="3592" width="11.5703125" style="2" customWidth="1"/>
    <col min="3593" max="3593" width="1.7109375" style="2" customWidth="1"/>
    <col min="3594" max="3594" width="1.85546875" style="2" customWidth="1"/>
    <col min="3595" max="3595" width="18.85546875" style="2" bestFit="1" customWidth="1"/>
    <col min="3596" max="3596" width="13.28515625" style="2" customWidth="1"/>
    <col min="3597" max="3597" width="13.5703125" style="2" bestFit="1" customWidth="1"/>
    <col min="3598" max="3598" width="12.5703125" style="2" customWidth="1"/>
    <col min="3599" max="3599" width="2.28515625" style="2" customWidth="1"/>
    <col min="3600" max="3600" width="11.85546875" style="2" bestFit="1" customWidth="1"/>
    <col min="3601" max="3601" width="11.28515625" style="2" customWidth="1"/>
    <col min="3602" max="3602" width="12.42578125" style="2" bestFit="1" customWidth="1"/>
    <col min="3603" max="3604" width="11" style="2" bestFit="1" customWidth="1"/>
    <col min="3605" max="3833" width="9.140625" style="2"/>
    <col min="3834" max="3834" width="44.28515625" style="2" customWidth="1"/>
    <col min="3835" max="3835" width="10.7109375" style="2" bestFit="1" customWidth="1"/>
    <col min="3836" max="3836" width="10.140625" style="2" bestFit="1" customWidth="1"/>
    <col min="3837" max="3837" width="10.42578125" style="2" bestFit="1" customWidth="1"/>
    <col min="3838" max="3838" width="11.7109375" style="2" bestFit="1" customWidth="1"/>
    <col min="3839" max="3842" width="10.140625" style="2" bestFit="1" customWidth="1"/>
    <col min="3843" max="3843" width="11.140625" style="2" bestFit="1" customWidth="1"/>
    <col min="3844" max="3844" width="10.140625" style="2" bestFit="1" customWidth="1"/>
    <col min="3845" max="3845" width="11.7109375" style="2" customWidth="1"/>
    <col min="3846" max="3846" width="11.5703125" style="2" customWidth="1"/>
    <col min="3847" max="3847" width="15.140625" style="2" customWidth="1"/>
    <col min="3848" max="3848" width="11.5703125" style="2" customWidth="1"/>
    <col min="3849" max="3849" width="1.7109375" style="2" customWidth="1"/>
    <col min="3850" max="3850" width="1.85546875" style="2" customWidth="1"/>
    <col min="3851" max="3851" width="18.85546875" style="2" bestFit="1" customWidth="1"/>
    <col min="3852" max="3852" width="13.28515625" style="2" customWidth="1"/>
    <col min="3853" max="3853" width="13.5703125" style="2" bestFit="1" customWidth="1"/>
    <col min="3854" max="3854" width="12.5703125" style="2" customWidth="1"/>
    <col min="3855" max="3855" width="2.28515625" style="2" customWidth="1"/>
    <col min="3856" max="3856" width="11.85546875" style="2" bestFit="1" customWidth="1"/>
    <col min="3857" max="3857" width="11.28515625" style="2" customWidth="1"/>
    <col min="3858" max="3858" width="12.42578125" style="2" bestFit="1" customWidth="1"/>
    <col min="3859" max="3860" width="11" style="2" bestFit="1" customWidth="1"/>
    <col min="3861" max="4089" width="9.140625" style="2"/>
    <col min="4090" max="4090" width="44.28515625" style="2" customWidth="1"/>
    <col min="4091" max="4091" width="10.7109375" style="2" bestFit="1" customWidth="1"/>
    <col min="4092" max="4092" width="10.140625" style="2" bestFit="1" customWidth="1"/>
    <col min="4093" max="4093" width="10.42578125" style="2" bestFit="1" customWidth="1"/>
    <col min="4094" max="4094" width="11.7109375" style="2" bestFit="1" customWidth="1"/>
    <col min="4095" max="4098" width="10.140625" style="2" bestFit="1" customWidth="1"/>
    <col min="4099" max="4099" width="11.140625" style="2" bestFit="1" customWidth="1"/>
    <col min="4100" max="4100" width="10.140625" style="2" bestFit="1" customWidth="1"/>
    <col min="4101" max="4101" width="11.7109375" style="2" customWidth="1"/>
    <col min="4102" max="4102" width="11.5703125" style="2" customWidth="1"/>
    <col min="4103" max="4103" width="15.140625" style="2" customWidth="1"/>
    <col min="4104" max="4104" width="11.5703125" style="2" customWidth="1"/>
    <col min="4105" max="4105" width="1.7109375" style="2" customWidth="1"/>
    <col min="4106" max="4106" width="1.85546875" style="2" customWidth="1"/>
    <col min="4107" max="4107" width="18.85546875" style="2" bestFit="1" customWidth="1"/>
    <col min="4108" max="4108" width="13.28515625" style="2" customWidth="1"/>
    <col min="4109" max="4109" width="13.5703125" style="2" bestFit="1" customWidth="1"/>
    <col min="4110" max="4110" width="12.5703125" style="2" customWidth="1"/>
    <col min="4111" max="4111" width="2.28515625" style="2" customWidth="1"/>
    <col min="4112" max="4112" width="11.85546875" style="2" bestFit="1" customWidth="1"/>
    <col min="4113" max="4113" width="11.28515625" style="2" customWidth="1"/>
    <col min="4114" max="4114" width="12.42578125" style="2" bestFit="1" customWidth="1"/>
    <col min="4115" max="4116" width="11" style="2" bestFit="1" customWidth="1"/>
    <col min="4117" max="4345" width="9.140625" style="2"/>
    <col min="4346" max="4346" width="44.28515625" style="2" customWidth="1"/>
    <col min="4347" max="4347" width="10.7109375" style="2" bestFit="1" customWidth="1"/>
    <col min="4348" max="4348" width="10.140625" style="2" bestFit="1" customWidth="1"/>
    <col min="4349" max="4349" width="10.42578125" style="2" bestFit="1" customWidth="1"/>
    <col min="4350" max="4350" width="11.7109375" style="2" bestFit="1" customWidth="1"/>
    <col min="4351" max="4354" width="10.140625" style="2" bestFit="1" customWidth="1"/>
    <col min="4355" max="4355" width="11.140625" style="2" bestFit="1" customWidth="1"/>
    <col min="4356" max="4356" width="10.140625" style="2" bestFit="1" customWidth="1"/>
    <col min="4357" max="4357" width="11.7109375" style="2" customWidth="1"/>
    <col min="4358" max="4358" width="11.5703125" style="2" customWidth="1"/>
    <col min="4359" max="4359" width="15.140625" style="2" customWidth="1"/>
    <col min="4360" max="4360" width="11.5703125" style="2" customWidth="1"/>
    <col min="4361" max="4361" width="1.7109375" style="2" customWidth="1"/>
    <col min="4362" max="4362" width="1.85546875" style="2" customWidth="1"/>
    <col min="4363" max="4363" width="18.85546875" style="2" bestFit="1" customWidth="1"/>
    <col min="4364" max="4364" width="13.28515625" style="2" customWidth="1"/>
    <col min="4365" max="4365" width="13.5703125" style="2" bestFit="1" customWidth="1"/>
    <col min="4366" max="4366" width="12.5703125" style="2" customWidth="1"/>
    <col min="4367" max="4367" width="2.28515625" style="2" customWidth="1"/>
    <col min="4368" max="4368" width="11.85546875" style="2" bestFit="1" customWidth="1"/>
    <col min="4369" max="4369" width="11.28515625" style="2" customWidth="1"/>
    <col min="4370" max="4370" width="12.42578125" style="2" bestFit="1" customWidth="1"/>
    <col min="4371" max="4372" width="11" style="2" bestFit="1" customWidth="1"/>
    <col min="4373" max="4601" width="9.140625" style="2"/>
    <col min="4602" max="4602" width="44.28515625" style="2" customWidth="1"/>
    <col min="4603" max="4603" width="10.7109375" style="2" bestFit="1" customWidth="1"/>
    <col min="4604" max="4604" width="10.140625" style="2" bestFit="1" customWidth="1"/>
    <col min="4605" max="4605" width="10.42578125" style="2" bestFit="1" customWidth="1"/>
    <col min="4606" max="4606" width="11.7109375" style="2" bestFit="1" customWidth="1"/>
    <col min="4607" max="4610" width="10.140625" style="2" bestFit="1" customWidth="1"/>
    <col min="4611" max="4611" width="11.140625" style="2" bestFit="1" customWidth="1"/>
    <col min="4612" max="4612" width="10.140625" style="2" bestFit="1" customWidth="1"/>
    <col min="4613" max="4613" width="11.7109375" style="2" customWidth="1"/>
    <col min="4614" max="4614" width="11.5703125" style="2" customWidth="1"/>
    <col min="4615" max="4615" width="15.140625" style="2" customWidth="1"/>
    <col min="4616" max="4616" width="11.5703125" style="2" customWidth="1"/>
    <col min="4617" max="4617" width="1.7109375" style="2" customWidth="1"/>
    <col min="4618" max="4618" width="1.85546875" style="2" customWidth="1"/>
    <col min="4619" max="4619" width="18.85546875" style="2" bestFit="1" customWidth="1"/>
    <col min="4620" max="4620" width="13.28515625" style="2" customWidth="1"/>
    <col min="4621" max="4621" width="13.5703125" style="2" bestFit="1" customWidth="1"/>
    <col min="4622" max="4622" width="12.5703125" style="2" customWidth="1"/>
    <col min="4623" max="4623" width="2.28515625" style="2" customWidth="1"/>
    <col min="4624" max="4624" width="11.85546875" style="2" bestFit="1" customWidth="1"/>
    <col min="4625" max="4625" width="11.28515625" style="2" customWidth="1"/>
    <col min="4626" max="4626" width="12.42578125" style="2" bestFit="1" customWidth="1"/>
    <col min="4627" max="4628" width="11" style="2" bestFit="1" customWidth="1"/>
    <col min="4629" max="4857" width="9.140625" style="2"/>
    <col min="4858" max="4858" width="44.28515625" style="2" customWidth="1"/>
    <col min="4859" max="4859" width="10.7109375" style="2" bestFit="1" customWidth="1"/>
    <col min="4860" max="4860" width="10.140625" style="2" bestFit="1" customWidth="1"/>
    <col min="4861" max="4861" width="10.42578125" style="2" bestFit="1" customWidth="1"/>
    <col min="4862" max="4862" width="11.7109375" style="2" bestFit="1" customWidth="1"/>
    <col min="4863" max="4866" width="10.140625" style="2" bestFit="1" customWidth="1"/>
    <col min="4867" max="4867" width="11.140625" style="2" bestFit="1" customWidth="1"/>
    <col min="4868" max="4868" width="10.140625" style="2" bestFit="1" customWidth="1"/>
    <col min="4869" max="4869" width="11.7109375" style="2" customWidth="1"/>
    <col min="4870" max="4870" width="11.5703125" style="2" customWidth="1"/>
    <col min="4871" max="4871" width="15.140625" style="2" customWidth="1"/>
    <col min="4872" max="4872" width="11.5703125" style="2" customWidth="1"/>
    <col min="4873" max="4873" width="1.7109375" style="2" customWidth="1"/>
    <col min="4874" max="4874" width="1.85546875" style="2" customWidth="1"/>
    <col min="4875" max="4875" width="18.85546875" style="2" bestFit="1" customWidth="1"/>
    <col min="4876" max="4876" width="13.28515625" style="2" customWidth="1"/>
    <col min="4877" max="4877" width="13.5703125" style="2" bestFit="1" customWidth="1"/>
    <col min="4878" max="4878" width="12.5703125" style="2" customWidth="1"/>
    <col min="4879" max="4879" width="2.28515625" style="2" customWidth="1"/>
    <col min="4880" max="4880" width="11.85546875" style="2" bestFit="1" customWidth="1"/>
    <col min="4881" max="4881" width="11.28515625" style="2" customWidth="1"/>
    <col min="4882" max="4882" width="12.42578125" style="2" bestFit="1" customWidth="1"/>
    <col min="4883" max="4884" width="11" style="2" bestFit="1" customWidth="1"/>
    <col min="4885" max="5113" width="9.140625" style="2"/>
    <col min="5114" max="5114" width="44.28515625" style="2" customWidth="1"/>
    <col min="5115" max="5115" width="10.7109375" style="2" bestFit="1" customWidth="1"/>
    <col min="5116" max="5116" width="10.140625" style="2" bestFit="1" customWidth="1"/>
    <col min="5117" max="5117" width="10.42578125" style="2" bestFit="1" customWidth="1"/>
    <col min="5118" max="5118" width="11.7109375" style="2" bestFit="1" customWidth="1"/>
    <col min="5119" max="5122" width="10.140625" style="2" bestFit="1" customWidth="1"/>
    <col min="5123" max="5123" width="11.140625" style="2" bestFit="1" customWidth="1"/>
    <col min="5124" max="5124" width="10.140625" style="2" bestFit="1" customWidth="1"/>
    <col min="5125" max="5125" width="11.7109375" style="2" customWidth="1"/>
    <col min="5126" max="5126" width="11.5703125" style="2" customWidth="1"/>
    <col min="5127" max="5127" width="15.140625" style="2" customWidth="1"/>
    <col min="5128" max="5128" width="11.5703125" style="2" customWidth="1"/>
    <col min="5129" max="5129" width="1.7109375" style="2" customWidth="1"/>
    <col min="5130" max="5130" width="1.85546875" style="2" customWidth="1"/>
    <col min="5131" max="5131" width="18.85546875" style="2" bestFit="1" customWidth="1"/>
    <col min="5132" max="5132" width="13.28515625" style="2" customWidth="1"/>
    <col min="5133" max="5133" width="13.5703125" style="2" bestFit="1" customWidth="1"/>
    <col min="5134" max="5134" width="12.5703125" style="2" customWidth="1"/>
    <col min="5135" max="5135" width="2.28515625" style="2" customWidth="1"/>
    <col min="5136" max="5136" width="11.85546875" style="2" bestFit="1" customWidth="1"/>
    <col min="5137" max="5137" width="11.28515625" style="2" customWidth="1"/>
    <col min="5138" max="5138" width="12.42578125" style="2" bestFit="1" customWidth="1"/>
    <col min="5139" max="5140" width="11" style="2" bestFit="1" customWidth="1"/>
    <col min="5141" max="5369" width="9.140625" style="2"/>
    <col min="5370" max="5370" width="44.28515625" style="2" customWidth="1"/>
    <col min="5371" max="5371" width="10.7109375" style="2" bestFit="1" customWidth="1"/>
    <col min="5372" max="5372" width="10.140625" style="2" bestFit="1" customWidth="1"/>
    <col min="5373" max="5373" width="10.42578125" style="2" bestFit="1" customWidth="1"/>
    <col min="5374" max="5374" width="11.7109375" style="2" bestFit="1" customWidth="1"/>
    <col min="5375" max="5378" width="10.140625" style="2" bestFit="1" customWidth="1"/>
    <col min="5379" max="5379" width="11.140625" style="2" bestFit="1" customWidth="1"/>
    <col min="5380" max="5380" width="10.140625" style="2" bestFit="1" customWidth="1"/>
    <col min="5381" max="5381" width="11.7109375" style="2" customWidth="1"/>
    <col min="5382" max="5382" width="11.5703125" style="2" customWidth="1"/>
    <col min="5383" max="5383" width="15.140625" style="2" customWidth="1"/>
    <col min="5384" max="5384" width="11.5703125" style="2" customWidth="1"/>
    <col min="5385" max="5385" width="1.7109375" style="2" customWidth="1"/>
    <col min="5386" max="5386" width="1.85546875" style="2" customWidth="1"/>
    <col min="5387" max="5387" width="18.85546875" style="2" bestFit="1" customWidth="1"/>
    <col min="5388" max="5388" width="13.28515625" style="2" customWidth="1"/>
    <col min="5389" max="5389" width="13.5703125" style="2" bestFit="1" customWidth="1"/>
    <col min="5390" max="5390" width="12.5703125" style="2" customWidth="1"/>
    <col min="5391" max="5391" width="2.28515625" style="2" customWidth="1"/>
    <col min="5392" max="5392" width="11.85546875" style="2" bestFit="1" customWidth="1"/>
    <col min="5393" max="5393" width="11.28515625" style="2" customWidth="1"/>
    <col min="5394" max="5394" width="12.42578125" style="2" bestFit="1" customWidth="1"/>
    <col min="5395" max="5396" width="11" style="2" bestFit="1" customWidth="1"/>
    <col min="5397" max="5625" width="9.140625" style="2"/>
    <col min="5626" max="5626" width="44.28515625" style="2" customWidth="1"/>
    <col min="5627" max="5627" width="10.7109375" style="2" bestFit="1" customWidth="1"/>
    <col min="5628" max="5628" width="10.140625" style="2" bestFit="1" customWidth="1"/>
    <col min="5629" max="5629" width="10.42578125" style="2" bestFit="1" customWidth="1"/>
    <col min="5630" max="5630" width="11.7109375" style="2" bestFit="1" customWidth="1"/>
    <col min="5631" max="5634" width="10.140625" style="2" bestFit="1" customWidth="1"/>
    <col min="5635" max="5635" width="11.140625" style="2" bestFit="1" customWidth="1"/>
    <col min="5636" max="5636" width="10.140625" style="2" bestFit="1" customWidth="1"/>
    <col min="5637" max="5637" width="11.7109375" style="2" customWidth="1"/>
    <col min="5638" max="5638" width="11.5703125" style="2" customWidth="1"/>
    <col min="5639" max="5639" width="15.140625" style="2" customWidth="1"/>
    <col min="5640" max="5640" width="11.5703125" style="2" customWidth="1"/>
    <col min="5641" max="5641" width="1.7109375" style="2" customWidth="1"/>
    <col min="5642" max="5642" width="1.85546875" style="2" customWidth="1"/>
    <col min="5643" max="5643" width="18.85546875" style="2" bestFit="1" customWidth="1"/>
    <col min="5644" max="5644" width="13.28515625" style="2" customWidth="1"/>
    <col min="5645" max="5645" width="13.5703125" style="2" bestFit="1" customWidth="1"/>
    <col min="5646" max="5646" width="12.5703125" style="2" customWidth="1"/>
    <col min="5647" max="5647" width="2.28515625" style="2" customWidth="1"/>
    <col min="5648" max="5648" width="11.85546875" style="2" bestFit="1" customWidth="1"/>
    <col min="5649" max="5649" width="11.28515625" style="2" customWidth="1"/>
    <col min="5650" max="5650" width="12.42578125" style="2" bestFit="1" customWidth="1"/>
    <col min="5651" max="5652" width="11" style="2" bestFit="1" customWidth="1"/>
    <col min="5653" max="5881" width="9.140625" style="2"/>
    <col min="5882" max="5882" width="44.28515625" style="2" customWidth="1"/>
    <col min="5883" max="5883" width="10.7109375" style="2" bestFit="1" customWidth="1"/>
    <col min="5884" max="5884" width="10.140625" style="2" bestFit="1" customWidth="1"/>
    <col min="5885" max="5885" width="10.42578125" style="2" bestFit="1" customWidth="1"/>
    <col min="5886" max="5886" width="11.7109375" style="2" bestFit="1" customWidth="1"/>
    <col min="5887" max="5890" width="10.140625" style="2" bestFit="1" customWidth="1"/>
    <col min="5891" max="5891" width="11.140625" style="2" bestFit="1" customWidth="1"/>
    <col min="5892" max="5892" width="10.140625" style="2" bestFit="1" customWidth="1"/>
    <col min="5893" max="5893" width="11.7109375" style="2" customWidth="1"/>
    <col min="5894" max="5894" width="11.5703125" style="2" customWidth="1"/>
    <col min="5895" max="5895" width="15.140625" style="2" customWidth="1"/>
    <col min="5896" max="5896" width="11.5703125" style="2" customWidth="1"/>
    <col min="5897" max="5897" width="1.7109375" style="2" customWidth="1"/>
    <col min="5898" max="5898" width="1.85546875" style="2" customWidth="1"/>
    <col min="5899" max="5899" width="18.85546875" style="2" bestFit="1" customWidth="1"/>
    <col min="5900" max="5900" width="13.28515625" style="2" customWidth="1"/>
    <col min="5901" max="5901" width="13.5703125" style="2" bestFit="1" customWidth="1"/>
    <col min="5902" max="5902" width="12.5703125" style="2" customWidth="1"/>
    <col min="5903" max="5903" width="2.28515625" style="2" customWidth="1"/>
    <col min="5904" max="5904" width="11.85546875" style="2" bestFit="1" customWidth="1"/>
    <col min="5905" max="5905" width="11.28515625" style="2" customWidth="1"/>
    <col min="5906" max="5906" width="12.42578125" style="2" bestFit="1" customWidth="1"/>
    <col min="5907" max="5908" width="11" style="2" bestFit="1" customWidth="1"/>
    <col min="5909" max="6137" width="9.140625" style="2"/>
    <col min="6138" max="6138" width="44.28515625" style="2" customWidth="1"/>
    <col min="6139" max="6139" width="10.7109375" style="2" bestFit="1" customWidth="1"/>
    <col min="6140" max="6140" width="10.140625" style="2" bestFit="1" customWidth="1"/>
    <col min="6141" max="6141" width="10.42578125" style="2" bestFit="1" customWidth="1"/>
    <col min="6142" max="6142" width="11.7109375" style="2" bestFit="1" customWidth="1"/>
    <col min="6143" max="6146" width="10.140625" style="2" bestFit="1" customWidth="1"/>
    <col min="6147" max="6147" width="11.140625" style="2" bestFit="1" customWidth="1"/>
    <col min="6148" max="6148" width="10.140625" style="2" bestFit="1" customWidth="1"/>
    <col min="6149" max="6149" width="11.7109375" style="2" customWidth="1"/>
    <col min="6150" max="6150" width="11.5703125" style="2" customWidth="1"/>
    <col min="6151" max="6151" width="15.140625" style="2" customWidth="1"/>
    <col min="6152" max="6152" width="11.5703125" style="2" customWidth="1"/>
    <col min="6153" max="6153" width="1.7109375" style="2" customWidth="1"/>
    <col min="6154" max="6154" width="1.85546875" style="2" customWidth="1"/>
    <col min="6155" max="6155" width="18.85546875" style="2" bestFit="1" customWidth="1"/>
    <col min="6156" max="6156" width="13.28515625" style="2" customWidth="1"/>
    <col min="6157" max="6157" width="13.5703125" style="2" bestFit="1" customWidth="1"/>
    <col min="6158" max="6158" width="12.5703125" style="2" customWidth="1"/>
    <col min="6159" max="6159" width="2.28515625" style="2" customWidth="1"/>
    <col min="6160" max="6160" width="11.85546875" style="2" bestFit="1" customWidth="1"/>
    <col min="6161" max="6161" width="11.28515625" style="2" customWidth="1"/>
    <col min="6162" max="6162" width="12.42578125" style="2" bestFit="1" customWidth="1"/>
    <col min="6163" max="6164" width="11" style="2" bestFit="1" customWidth="1"/>
    <col min="6165" max="6393" width="9.140625" style="2"/>
    <col min="6394" max="6394" width="44.28515625" style="2" customWidth="1"/>
    <col min="6395" max="6395" width="10.7109375" style="2" bestFit="1" customWidth="1"/>
    <col min="6396" max="6396" width="10.140625" style="2" bestFit="1" customWidth="1"/>
    <col min="6397" max="6397" width="10.42578125" style="2" bestFit="1" customWidth="1"/>
    <col min="6398" max="6398" width="11.7109375" style="2" bestFit="1" customWidth="1"/>
    <col min="6399" max="6402" width="10.140625" style="2" bestFit="1" customWidth="1"/>
    <col min="6403" max="6403" width="11.140625" style="2" bestFit="1" customWidth="1"/>
    <col min="6404" max="6404" width="10.140625" style="2" bestFit="1" customWidth="1"/>
    <col min="6405" max="6405" width="11.7109375" style="2" customWidth="1"/>
    <col min="6406" max="6406" width="11.5703125" style="2" customWidth="1"/>
    <col min="6407" max="6407" width="15.140625" style="2" customWidth="1"/>
    <col min="6408" max="6408" width="11.5703125" style="2" customWidth="1"/>
    <col min="6409" max="6409" width="1.7109375" style="2" customWidth="1"/>
    <col min="6410" max="6410" width="1.85546875" style="2" customWidth="1"/>
    <col min="6411" max="6411" width="18.85546875" style="2" bestFit="1" customWidth="1"/>
    <col min="6412" max="6412" width="13.28515625" style="2" customWidth="1"/>
    <col min="6413" max="6413" width="13.5703125" style="2" bestFit="1" customWidth="1"/>
    <col min="6414" max="6414" width="12.5703125" style="2" customWidth="1"/>
    <col min="6415" max="6415" width="2.28515625" style="2" customWidth="1"/>
    <col min="6416" max="6416" width="11.85546875" style="2" bestFit="1" customWidth="1"/>
    <col min="6417" max="6417" width="11.28515625" style="2" customWidth="1"/>
    <col min="6418" max="6418" width="12.42578125" style="2" bestFit="1" customWidth="1"/>
    <col min="6419" max="6420" width="11" style="2" bestFit="1" customWidth="1"/>
    <col min="6421" max="6649" width="9.140625" style="2"/>
    <col min="6650" max="6650" width="44.28515625" style="2" customWidth="1"/>
    <col min="6651" max="6651" width="10.7109375" style="2" bestFit="1" customWidth="1"/>
    <col min="6652" max="6652" width="10.140625" style="2" bestFit="1" customWidth="1"/>
    <col min="6653" max="6653" width="10.42578125" style="2" bestFit="1" customWidth="1"/>
    <col min="6654" max="6654" width="11.7109375" style="2" bestFit="1" customWidth="1"/>
    <col min="6655" max="6658" width="10.140625" style="2" bestFit="1" customWidth="1"/>
    <col min="6659" max="6659" width="11.140625" style="2" bestFit="1" customWidth="1"/>
    <col min="6660" max="6660" width="10.140625" style="2" bestFit="1" customWidth="1"/>
    <col min="6661" max="6661" width="11.7109375" style="2" customWidth="1"/>
    <col min="6662" max="6662" width="11.5703125" style="2" customWidth="1"/>
    <col min="6663" max="6663" width="15.140625" style="2" customWidth="1"/>
    <col min="6664" max="6664" width="11.5703125" style="2" customWidth="1"/>
    <col min="6665" max="6665" width="1.7109375" style="2" customWidth="1"/>
    <col min="6666" max="6666" width="1.85546875" style="2" customWidth="1"/>
    <col min="6667" max="6667" width="18.85546875" style="2" bestFit="1" customWidth="1"/>
    <col min="6668" max="6668" width="13.28515625" style="2" customWidth="1"/>
    <col min="6669" max="6669" width="13.5703125" style="2" bestFit="1" customWidth="1"/>
    <col min="6670" max="6670" width="12.5703125" style="2" customWidth="1"/>
    <col min="6671" max="6671" width="2.28515625" style="2" customWidth="1"/>
    <col min="6672" max="6672" width="11.85546875" style="2" bestFit="1" customWidth="1"/>
    <col min="6673" max="6673" width="11.28515625" style="2" customWidth="1"/>
    <col min="6674" max="6674" width="12.42578125" style="2" bestFit="1" customWidth="1"/>
    <col min="6675" max="6676" width="11" style="2" bestFit="1" customWidth="1"/>
    <col min="6677" max="6905" width="9.140625" style="2"/>
    <col min="6906" max="6906" width="44.28515625" style="2" customWidth="1"/>
    <col min="6907" max="6907" width="10.7109375" style="2" bestFit="1" customWidth="1"/>
    <col min="6908" max="6908" width="10.140625" style="2" bestFit="1" customWidth="1"/>
    <col min="6909" max="6909" width="10.42578125" style="2" bestFit="1" customWidth="1"/>
    <col min="6910" max="6910" width="11.7109375" style="2" bestFit="1" customWidth="1"/>
    <col min="6911" max="6914" width="10.140625" style="2" bestFit="1" customWidth="1"/>
    <col min="6915" max="6915" width="11.140625" style="2" bestFit="1" customWidth="1"/>
    <col min="6916" max="6916" width="10.140625" style="2" bestFit="1" customWidth="1"/>
    <col min="6917" max="6917" width="11.7109375" style="2" customWidth="1"/>
    <col min="6918" max="6918" width="11.5703125" style="2" customWidth="1"/>
    <col min="6919" max="6919" width="15.140625" style="2" customWidth="1"/>
    <col min="6920" max="6920" width="11.5703125" style="2" customWidth="1"/>
    <col min="6921" max="6921" width="1.7109375" style="2" customWidth="1"/>
    <col min="6922" max="6922" width="1.85546875" style="2" customWidth="1"/>
    <col min="6923" max="6923" width="18.85546875" style="2" bestFit="1" customWidth="1"/>
    <col min="6924" max="6924" width="13.28515625" style="2" customWidth="1"/>
    <col min="6925" max="6925" width="13.5703125" style="2" bestFit="1" customWidth="1"/>
    <col min="6926" max="6926" width="12.5703125" style="2" customWidth="1"/>
    <col min="6927" max="6927" width="2.28515625" style="2" customWidth="1"/>
    <col min="6928" max="6928" width="11.85546875" style="2" bestFit="1" customWidth="1"/>
    <col min="6929" max="6929" width="11.28515625" style="2" customWidth="1"/>
    <col min="6930" max="6930" width="12.42578125" style="2" bestFit="1" customWidth="1"/>
    <col min="6931" max="6932" width="11" style="2" bestFit="1" customWidth="1"/>
    <col min="6933" max="7161" width="9.140625" style="2"/>
    <col min="7162" max="7162" width="44.28515625" style="2" customWidth="1"/>
    <col min="7163" max="7163" width="10.7109375" style="2" bestFit="1" customWidth="1"/>
    <col min="7164" max="7164" width="10.140625" style="2" bestFit="1" customWidth="1"/>
    <col min="7165" max="7165" width="10.42578125" style="2" bestFit="1" customWidth="1"/>
    <col min="7166" max="7166" width="11.7109375" style="2" bestFit="1" customWidth="1"/>
    <col min="7167" max="7170" width="10.140625" style="2" bestFit="1" customWidth="1"/>
    <col min="7171" max="7171" width="11.140625" style="2" bestFit="1" customWidth="1"/>
    <col min="7172" max="7172" width="10.140625" style="2" bestFit="1" customWidth="1"/>
    <col min="7173" max="7173" width="11.7109375" style="2" customWidth="1"/>
    <col min="7174" max="7174" width="11.5703125" style="2" customWidth="1"/>
    <col min="7175" max="7175" width="15.140625" style="2" customWidth="1"/>
    <col min="7176" max="7176" width="11.5703125" style="2" customWidth="1"/>
    <col min="7177" max="7177" width="1.7109375" style="2" customWidth="1"/>
    <col min="7178" max="7178" width="1.85546875" style="2" customWidth="1"/>
    <col min="7179" max="7179" width="18.85546875" style="2" bestFit="1" customWidth="1"/>
    <col min="7180" max="7180" width="13.28515625" style="2" customWidth="1"/>
    <col min="7181" max="7181" width="13.5703125" style="2" bestFit="1" customWidth="1"/>
    <col min="7182" max="7182" width="12.5703125" style="2" customWidth="1"/>
    <col min="7183" max="7183" width="2.28515625" style="2" customWidth="1"/>
    <col min="7184" max="7184" width="11.85546875" style="2" bestFit="1" customWidth="1"/>
    <col min="7185" max="7185" width="11.28515625" style="2" customWidth="1"/>
    <col min="7186" max="7186" width="12.42578125" style="2" bestFit="1" customWidth="1"/>
    <col min="7187" max="7188" width="11" style="2" bestFit="1" customWidth="1"/>
    <col min="7189" max="7417" width="9.140625" style="2"/>
    <col min="7418" max="7418" width="44.28515625" style="2" customWidth="1"/>
    <col min="7419" max="7419" width="10.7109375" style="2" bestFit="1" customWidth="1"/>
    <col min="7420" max="7420" width="10.140625" style="2" bestFit="1" customWidth="1"/>
    <col min="7421" max="7421" width="10.42578125" style="2" bestFit="1" customWidth="1"/>
    <col min="7422" max="7422" width="11.7109375" style="2" bestFit="1" customWidth="1"/>
    <col min="7423" max="7426" width="10.140625" style="2" bestFit="1" customWidth="1"/>
    <col min="7427" max="7427" width="11.140625" style="2" bestFit="1" customWidth="1"/>
    <col min="7428" max="7428" width="10.140625" style="2" bestFit="1" customWidth="1"/>
    <col min="7429" max="7429" width="11.7109375" style="2" customWidth="1"/>
    <col min="7430" max="7430" width="11.5703125" style="2" customWidth="1"/>
    <col min="7431" max="7431" width="15.140625" style="2" customWidth="1"/>
    <col min="7432" max="7432" width="11.5703125" style="2" customWidth="1"/>
    <col min="7433" max="7433" width="1.7109375" style="2" customWidth="1"/>
    <col min="7434" max="7434" width="1.85546875" style="2" customWidth="1"/>
    <col min="7435" max="7435" width="18.85546875" style="2" bestFit="1" customWidth="1"/>
    <col min="7436" max="7436" width="13.28515625" style="2" customWidth="1"/>
    <col min="7437" max="7437" width="13.5703125" style="2" bestFit="1" customWidth="1"/>
    <col min="7438" max="7438" width="12.5703125" style="2" customWidth="1"/>
    <col min="7439" max="7439" width="2.28515625" style="2" customWidth="1"/>
    <col min="7440" max="7440" width="11.85546875" style="2" bestFit="1" customWidth="1"/>
    <col min="7441" max="7441" width="11.28515625" style="2" customWidth="1"/>
    <col min="7442" max="7442" width="12.42578125" style="2" bestFit="1" customWidth="1"/>
    <col min="7443" max="7444" width="11" style="2" bestFit="1" customWidth="1"/>
    <col min="7445" max="7673" width="9.140625" style="2"/>
    <col min="7674" max="7674" width="44.28515625" style="2" customWidth="1"/>
    <col min="7675" max="7675" width="10.7109375" style="2" bestFit="1" customWidth="1"/>
    <col min="7676" max="7676" width="10.140625" style="2" bestFit="1" customWidth="1"/>
    <col min="7677" max="7677" width="10.42578125" style="2" bestFit="1" customWidth="1"/>
    <col min="7678" max="7678" width="11.7109375" style="2" bestFit="1" customWidth="1"/>
    <col min="7679" max="7682" width="10.140625" style="2" bestFit="1" customWidth="1"/>
    <col min="7683" max="7683" width="11.140625" style="2" bestFit="1" customWidth="1"/>
    <col min="7684" max="7684" width="10.140625" style="2" bestFit="1" customWidth="1"/>
    <col min="7685" max="7685" width="11.7109375" style="2" customWidth="1"/>
    <col min="7686" max="7686" width="11.5703125" style="2" customWidth="1"/>
    <col min="7687" max="7687" width="15.140625" style="2" customWidth="1"/>
    <col min="7688" max="7688" width="11.5703125" style="2" customWidth="1"/>
    <col min="7689" max="7689" width="1.7109375" style="2" customWidth="1"/>
    <col min="7690" max="7690" width="1.85546875" style="2" customWidth="1"/>
    <col min="7691" max="7691" width="18.85546875" style="2" bestFit="1" customWidth="1"/>
    <col min="7692" max="7692" width="13.28515625" style="2" customWidth="1"/>
    <col min="7693" max="7693" width="13.5703125" style="2" bestFit="1" customWidth="1"/>
    <col min="7694" max="7694" width="12.5703125" style="2" customWidth="1"/>
    <col min="7695" max="7695" width="2.28515625" style="2" customWidth="1"/>
    <col min="7696" max="7696" width="11.85546875" style="2" bestFit="1" customWidth="1"/>
    <col min="7697" max="7697" width="11.28515625" style="2" customWidth="1"/>
    <col min="7698" max="7698" width="12.42578125" style="2" bestFit="1" customWidth="1"/>
    <col min="7699" max="7700" width="11" style="2" bestFit="1" customWidth="1"/>
    <col min="7701" max="7929" width="9.140625" style="2"/>
    <col min="7930" max="7930" width="44.28515625" style="2" customWidth="1"/>
    <col min="7931" max="7931" width="10.7109375" style="2" bestFit="1" customWidth="1"/>
    <col min="7932" max="7932" width="10.140625" style="2" bestFit="1" customWidth="1"/>
    <col min="7933" max="7933" width="10.42578125" style="2" bestFit="1" customWidth="1"/>
    <col min="7934" max="7934" width="11.7109375" style="2" bestFit="1" customWidth="1"/>
    <col min="7935" max="7938" width="10.140625" style="2" bestFit="1" customWidth="1"/>
    <col min="7939" max="7939" width="11.140625" style="2" bestFit="1" customWidth="1"/>
    <col min="7940" max="7940" width="10.140625" style="2" bestFit="1" customWidth="1"/>
    <col min="7941" max="7941" width="11.7109375" style="2" customWidth="1"/>
    <col min="7942" max="7942" width="11.5703125" style="2" customWidth="1"/>
    <col min="7943" max="7943" width="15.140625" style="2" customWidth="1"/>
    <col min="7944" max="7944" width="11.5703125" style="2" customWidth="1"/>
    <col min="7945" max="7945" width="1.7109375" style="2" customWidth="1"/>
    <col min="7946" max="7946" width="1.85546875" style="2" customWidth="1"/>
    <col min="7947" max="7947" width="18.85546875" style="2" bestFit="1" customWidth="1"/>
    <col min="7948" max="7948" width="13.28515625" style="2" customWidth="1"/>
    <col min="7949" max="7949" width="13.5703125" style="2" bestFit="1" customWidth="1"/>
    <col min="7950" max="7950" width="12.5703125" style="2" customWidth="1"/>
    <col min="7951" max="7951" width="2.28515625" style="2" customWidth="1"/>
    <col min="7952" max="7952" width="11.85546875" style="2" bestFit="1" customWidth="1"/>
    <col min="7953" max="7953" width="11.28515625" style="2" customWidth="1"/>
    <col min="7954" max="7954" width="12.42578125" style="2" bestFit="1" customWidth="1"/>
    <col min="7955" max="7956" width="11" style="2" bestFit="1" customWidth="1"/>
    <col min="7957" max="8185" width="9.140625" style="2"/>
    <col min="8186" max="8186" width="44.28515625" style="2" customWidth="1"/>
    <col min="8187" max="8187" width="10.7109375" style="2" bestFit="1" customWidth="1"/>
    <col min="8188" max="8188" width="10.140625" style="2" bestFit="1" customWidth="1"/>
    <col min="8189" max="8189" width="10.42578125" style="2" bestFit="1" customWidth="1"/>
    <col min="8190" max="8190" width="11.7109375" style="2" bestFit="1" customWidth="1"/>
    <col min="8191" max="8194" width="10.140625" style="2" bestFit="1" customWidth="1"/>
    <col min="8195" max="8195" width="11.140625" style="2" bestFit="1" customWidth="1"/>
    <col min="8196" max="8196" width="10.140625" style="2" bestFit="1" customWidth="1"/>
    <col min="8197" max="8197" width="11.7109375" style="2" customWidth="1"/>
    <col min="8198" max="8198" width="11.5703125" style="2" customWidth="1"/>
    <col min="8199" max="8199" width="15.140625" style="2" customWidth="1"/>
    <col min="8200" max="8200" width="11.5703125" style="2" customWidth="1"/>
    <col min="8201" max="8201" width="1.7109375" style="2" customWidth="1"/>
    <col min="8202" max="8202" width="1.85546875" style="2" customWidth="1"/>
    <col min="8203" max="8203" width="18.85546875" style="2" bestFit="1" customWidth="1"/>
    <col min="8204" max="8204" width="13.28515625" style="2" customWidth="1"/>
    <col min="8205" max="8205" width="13.5703125" style="2" bestFit="1" customWidth="1"/>
    <col min="8206" max="8206" width="12.5703125" style="2" customWidth="1"/>
    <col min="8207" max="8207" width="2.28515625" style="2" customWidth="1"/>
    <col min="8208" max="8208" width="11.85546875" style="2" bestFit="1" customWidth="1"/>
    <col min="8209" max="8209" width="11.28515625" style="2" customWidth="1"/>
    <col min="8210" max="8210" width="12.42578125" style="2" bestFit="1" customWidth="1"/>
    <col min="8211" max="8212" width="11" style="2" bestFit="1" customWidth="1"/>
    <col min="8213" max="8441" width="9.140625" style="2"/>
    <col min="8442" max="8442" width="44.28515625" style="2" customWidth="1"/>
    <col min="8443" max="8443" width="10.7109375" style="2" bestFit="1" customWidth="1"/>
    <col min="8444" max="8444" width="10.140625" style="2" bestFit="1" customWidth="1"/>
    <col min="8445" max="8445" width="10.42578125" style="2" bestFit="1" customWidth="1"/>
    <col min="8446" max="8446" width="11.7109375" style="2" bestFit="1" customWidth="1"/>
    <col min="8447" max="8450" width="10.140625" style="2" bestFit="1" customWidth="1"/>
    <col min="8451" max="8451" width="11.140625" style="2" bestFit="1" customWidth="1"/>
    <col min="8452" max="8452" width="10.140625" style="2" bestFit="1" customWidth="1"/>
    <col min="8453" max="8453" width="11.7109375" style="2" customWidth="1"/>
    <col min="8454" max="8454" width="11.5703125" style="2" customWidth="1"/>
    <col min="8455" max="8455" width="15.140625" style="2" customWidth="1"/>
    <col min="8456" max="8456" width="11.5703125" style="2" customWidth="1"/>
    <col min="8457" max="8457" width="1.7109375" style="2" customWidth="1"/>
    <col min="8458" max="8458" width="1.85546875" style="2" customWidth="1"/>
    <col min="8459" max="8459" width="18.85546875" style="2" bestFit="1" customWidth="1"/>
    <col min="8460" max="8460" width="13.28515625" style="2" customWidth="1"/>
    <col min="8461" max="8461" width="13.5703125" style="2" bestFit="1" customWidth="1"/>
    <col min="8462" max="8462" width="12.5703125" style="2" customWidth="1"/>
    <col min="8463" max="8463" width="2.28515625" style="2" customWidth="1"/>
    <col min="8464" max="8464" width="11.85546875" style="2" bestFit="1" customWidth="1"/>
    <col min="8465" max="8465" width="11.28515625" style="2" customWidth="1"/>
    <col min="8466" max="8466" width="12.42578125" style="2" bestFit="1" customWidth="1"/>
    <col min="8467" max="8468" width="11" style="2" bestFit="1" customWidth="1"/>
    <col min="8469" max="8697" width="9.140625" style="2"/>
    <col min="8698" max="8698" width="44.28515625" style="2" customWidth="1"/>
    <col min="8699" max="8699" width="10.7109375" style="2" bestFit="1" customWidth="1"/>
    <col min="8700" max="8700" width="10.140625" style="2" bestFit="1" customWidth="1"/>
    <col min="8701" max="8701" width="10.42578125" style="2" bestFit="1" customWidth="1"/>
    <col min="8702" max="8702" width="11.7109375" style="2" bestFit="1" customWidth="1"/>
    <col min="8703" max="8706" width="10.140625" style="2" bestFit="1" customWidth="1"/>
    <col min="8707" max="8707" width="11.140625" style="2" bestFit="1" customWidth="1"/>
    <col min="8708" max="8708" width="10.140625" style="2" bestFit="1" customWidth="1"/>
    <col min="8709" max="8709" width="11.7109375" style="2" customWidth="1"/>
    <col min="8710" max="8710" width="11.5703125" style="2" customWidth="1"/>
    <col min="8711" max="8711" width="15.140625" style="2" customWidth="1"/>
    <col min="8712" max="8712" width="11.5703125" style="2" customWidth="1"/>
    <col min="8713" max="8713" width="1.7109375" style="2" customWidth="1"/>
    <col min="8714" max="8714" width="1.85546875" style="2" customWidth="1"/>
    <col min="8715" max="8715" width="18.85546875" style="2" bestFit="1" customWidth="1"/>
    <col min="8716" max="8716" width="13.28515625" style="2" customWidth="1"/>
    <col min="8717" max="8717" width="13.5703125" style="2" bestFit="1" customWidth="1"/>
    <col min="8718" max="8718" width="12.5703125" style="2" customWidth="1"/>
    <col min="8719" max="8719" width="2.28515625" style="2" customWidth="1"/>
    <col min="8720" max="8720" width="11.85546875" style="2" bestFit="1" customWidth="1"/>
    <col min="8721" max="8721" width="11.28515625" style="2" customWidth="1"/>
    <col min="8722" max="8722" width="12.42578125" style="2" bestFit="1" customWidth="1"/>
    <col min="8723" max="8724" width="11" style="2" bestFit="1" customWidth="1"/>
    <col min="8725" max="8953" width="9.140625" style="2"/>
    <col min="8954" max="8954" width="44.28515625" style="2" customWidth="1"/>
    <col min="8955" max="8955" width="10.7109375" style="2" bestFit="1" customWidth="1"/>
    <col min="8956" max="8956" width="10.140625" style="2" bestFit="1" customWidth="1"/>
    <col min="8957" max="8957" width="10.42578125" style="2" bestFit="1" customWidth="1"/>
    <col min="8958" max="8958" width="11.7109375" style="2" bestFit="1" customWidth="1"/>
    <col min="8959" max="8962" width="10.140625" style="2" bestFit="1" customWidth="1"/>
    <col min="8963" max="8963" width="11.140625" style="2" bestFit="1" customWidth="1"/>
    <col min="8964" max="8964" width="10.140625" style="2" bestFit="1" customWidth="1"/>
    <col min="8965" max="8965" width="11.7109375" style="2" customWidth="1"/>
    <col min="8966" max="8966" width="11.5703125" style="2" customWidth="1"/>
    <col min="8967" max="8967" width="15.140625" style="2" customWidth="1"/>
    <col min="8968" max="8968" width="11.5703125" style="2" customWidth="1"/>
    <col min="8969" max="8969" width="1.7109375" style="2" customWidth="1"/>
    <col min="8970" max="8970" width="1.85546875" style="2" customWidth="1"/>
    <col min="8971" max="8971" width="18.85546875" style="2" bestFit="1" customWidth="1"/>
    <col min="8972" max="8972" width="13.28515625" style="2" customWidth="1"/>
    <col min="8973" max="8973" width="13.5703125" style="2" bestFit="1" customWidth="1"/>
    <col min="8974" max="8974" width="12.5703125" style="2" customWidth="1"/>
    <col min="8975" max="8975" width="2.28515625" style="2" customWidth="1"/>
    <col min="8976" max="8976" width="11.85546875" style="2" bestFit="1" customWidth="1"/>
    <col min="8977" max="8977" width="11.28515625" style="2" customWidth="1"/>
    <col min="8978" max="8978" width="12.42578125" style="2" bestFit="1" customWidth="1"/>
    <col min="8979" max="8980" width="11" style="2" bestFit="1" customWidth="1"/>
    <col min="8981" max="9209" width="9.140625" style="2"/>
    <col min="9210" max="9210" width="44.28515625" style="2" customWidth="1"/>
    <col min="9211" max="9211" width="10.7109375" style="2" bestFit="1" customWidth="1"/>
    <col min="9212" max="9212" width="10.140625" style="2" bestFit="1" customWidth="1"/>
    <col min="9213" max="9213" width="10.42578125" style="2" bestFit="1" customWidth="1"/>
    <col min="9214" max="9214" width="11.7109375" style="2" bestFit="1" customWidth="1"/>
    <col min="9215" max="9218" width="10.140625" style="2" bestFit="1" customWidth="1"/>
    <col min="9219" max="9219" width="11.140625" style="2" bestFit="1" customWidth="1"/>
    <col min="9220" max="9220" width="10.140625" style="2" bestFit="1" customWidth="1"/>
    <col min="9221" max="9221" width="11.7109375" style="2" customWidth="1"/>
    <col min="9222" max="9222" width="11.5703125" style="2" customWidth="1"/>
    <col min="9223" max="9223" width="15.140625" style="2" customWidth="1"/>
    <col min="9224" max="9224" width="11.5703125" style="2" customWidth="1"/>
    <col min="9225" max="9225" width="1.7109375" style="2" customWidth="1"/>
    <col min="9226" max="9226" width="1.85546875" style="2" customWidth="1"/>
    <col min="9227" max="9227" width="18.85546875" style="2" bestFit="1" customWidth="1"/>
    <col min="9228" max="9228" width="13.28515625" style="2" customWidth="1"/>
    <col min="9229" max="9229" width="13.5703125" style="2" bestFit="1" customWidth="1"/>
    <col min="9230" max="9230" width="12.5703125" style="2" customWidth="1"/>
    <col min="9231" max="9231" width="2.28515625" style="2" customWidth="1"/>
    <col min="9232" max="9232" width="11.85546875" style="2" bestFit="1" customWidth="1"/>
    <col min="9233" max="9233" width="11.28515625" style="2" customWidth="1"/>
    <col min="9234" max="9234" width="12.42578125" style="2" bestFit="1" customWidth="1"/>
    <col min="9235" max="9236" width="11" style="2" bestFit="1" customWidth="1"/>
    <col min="9237" max="9465" width="9.140625" style="2"/>
    <col min="9466" max="9466" width="44.28515625" style="2" customWidth="1"/>
    <col min="9467" max="9467" width="10.7109375" style="2" bestFit="1" customWidth="1"/>
    <col min="9468" max="9468" width="10.140625" style="2" bestFit="1" customWidth="1"/>
    <col min="9469" max="9469" width="10.42578125" style="2" bestFit="1" customWidth="1"/>
    <col min="9470" max="9470" width="11.7109375" style="2" bestFit="1" customWidth="1"/>
    <col min="9471" max="9474" width="10.140625" style="2" bestFit="1" customWidth="1"/>
    <col min="9475" max="9475" width="11.140625" style="2" bestFit="1" customWidth="1"/>
    <col min="9476" max="9476" width="10.140625" style="2" bestFit="1" customWidth="1"/>
    <col min="9477" max="9477" width="11.7109375" style="2" customWidth="1"/>
    <col min="9478" max="9478" width="11.5703125" style="2" customWidth="1"/>
    <col min="9479" max="9479" width="15.140625" style="2" customWidth="1"/>
    <col min="9480" max="9480" width="11.5703125" style="2" customWidth="1"/>
    <col min="9481" max="9481" width="1.7109375" style="2" customWidth="1"/>
    <col min="9482" max="9482" width="1.85546875" style="2" customWidth="1"/>
    <col min="9483" max="9483" width="18.85546875" style="2" bestFit="1" customWidth="1"/>
    <col min="9484" max="9484" width="13.28515625" style="2" customWidth="1"/>
    <col min="9485" max="9485" width="13.5703125" style="2" bestFit="1" customWidth="1"/>
    <col min="9486" max="9486" width="12.5703125" style="2" customWidth="1"/>
    <col min="9487" max="9487" width="2.28515625" style="2" customWidth="1"/>
    <col min="9488" max="9488" width="11.85546875" style="2" bestFit="1" customWidth="1"/>
    <col min="9489" max="9489" width="11.28515625" style="2" customWidth="1"/>
    <col min="9490" max="9490" width="12.42578125" style="2" bestFit="1" customWidth="1"/>
    <col min="9491" max="9492" width="11" style="2" bestFit="1" customWidth="1"/>
    <col min="9493" max="9721" width="9.140625" style="2"/>
    <col min="9722" max="9722" width="44.28515625" style="2" customWidth="1"/>
    <col min="9723" max="9723" width="10.7109375" style="2" bestFit="1" customWidth="1"/>
    <col min="9724" max="9724" width="10.140625" style="2" bestFit="1" customWidth="1"/>
    <col min="9725" max="9725" width="10.42578125" style="2" bestFit="1" customWidth="1"/>
    <col min="9726" max="9726" width="11.7109375" style="2" bestFit="1" customWidth="1"/>
    <col min="9727" max="9730" width="10.140625" style="2" bestFit="1" customWidth="1"/>
    <col min="9731" max="9731" width="11.140625" style="2" bestFit="1" customWidth="1"/>
    <col min="9732" max="9732" width="10.140625" style="2" bestFit="1" customWidth="1"/>
    <col min="9733" max="9733" width="11.7109375" style="2" customWidth="1"/>
    <col min="9734" max="9734" width="11.5703125" style="2" customWidth="1"/>
    <col min="9735" max="9735" width="15.140625" style="2" customWidth="1"/>
    <col min="9736" max="9736" width="11.5703125" style="2" customWidth="1"/>
    <col min="9737" max="9737" width="1.7109375" style="2" customWidth="1"/>
    <col min="9738" max="9738" width="1.85546875" style="2" customWidth="1"/>
    <col min="9739" max="9739" width="18.85546875" style="2" bestFit="1" customWidth="1"/>
    <col min="9740" max="9740" width="13.28515625" style="2" customWidth="1"/>
    <col min="9741" max="9741" width="13.5703125" style="2" bestFit="1" customWidth="1"/>
    <col min="9742" max="9742" width="12.5703125" style="2" customWidth="1"/>
    <col min="9743" max="9743" width="2.28515625" style="2" customWidth="1"/>
    <col min="9744" max="9744" width="11.85546875" style="2" bestFit="1" customWidth="1"/>
    <col min="9745" max="9745" width="11.28515625" style="2" customWidth="1"/>
    <col min="9746" max="9746" width="12.42578125" style="2" bestFit="1" customWidth="1"/>
    <col min="9747" max="9748" width="11" style="2" bestFit="1" customWidth="1"/>
    <col min="9749" max="9977" width="9.140625" style="2"/>
    <col min="9978" max="9978" width="44.28515625" style="2" customWidth="1"/>
    <col min="9979" max="9979" width="10.7109375" style="2" bestFit="1" customWidth="1"/>
    <col min="9980" max="9980" width="10.140625" style="2" bestFit="1" customWidth="1"/>
    <col min="9981" max="9981" width="10.42578125" style="2" bestFit="1" customWidth="1"/>
    <col min="9982" max="9982" width="11.7109375" style="2" bestFit="1" customWidth="1"/>
    <col min="9983" max="9986" width="10.140625" style="2" bestFit="1" customWidth="1"/>
    <col min="9987" max="9987" width="11.140625" style="2" bestFit="1" customWidth="1"/>
    <col min="9988" max="9988" width="10.140625" style="2" bestFit="1" customWidth="1"/>
    <col min="9989" max="9989" width="11.7109375" style="2" customWidth="1"/>
    <col min="9990" max="9990" width="11.5703125" style="2" customWidth="1"/>
    <col min="9991" max="9991" width="15.140625" style="2" customWidth="1"/>
    <col min="9992" max="9992" width="11.5703125" style="2" customWidth="1"/>
    <col min="9993" max="9993" width="1.7109375" style="2" customWidth="1"/>
    <col min="9994" max="9994" width="1.85546875" style="2" customWidth="1"/>
    <col min="9995" max="9995" width="18.85546875" style="2" bestFit="1" customWidth="1"/>
    <col min="9996" max="9996" width="13.28515625" style="2" customWidth="1"/>
    <col min="9997" max="9997" width="13.5703125" style="2" bestFit="1" customWidth="1"/>
    <col min="9998" max="9998" width="12.5703125" style="2" customWidth="1"/>
    <col min="9999" max="9999" width="2.28515625" style="2" customWidth="1"/>
    <col min="10000" max="10000" width="11.85546875" style="2" bestFit="1" customWidth="1"/>
    <col min="10001" max="10001" width="11.28515625" style="2" customWidth="1"/>
    <col min="10002" max="10002" width="12.42578125" style="2" bestFit="1" customWidth="1"/>
    <col min="10003" max="10004" width="11" style="2" bestFit="1" customWidth="1"/>
    <col min="10005" max="10233" width="9.140625" style="2"/>
    <col min="10234" max="10234" width="44.28515625" style="2" customWidth="1"/>
    <col min="10235" max="10235" width="10.7109375" style="2" bestFit="1" customWidth="1"/>
    <col min="10236" max="10236" width="10.140625" style="2" bestFit="1" customWidth="1"/>
    <col min="10237" max="10237" width="10.42578125" style="2" bestFit="1" customWidth="1"/>
    <col min="10238" max="10238" width="11.7109375" style="2" bestFit="1" customWidth="1"/>
    <col min="10239" max="10242" width="10.140625" style="2" bestFit="1" customWidth="1"/>
    <col min="10243" max="10243" width="11.140625" style="2" bestFit="1" customWidth="1"/>
    <col min="10244" max="10244" width="10.140625" style="2" bestFit="1" customWidth="1"/>
    <col min="10245" max="10245" width="11.7109375" style="2" customWidth="1"/>
    <col min="10246" max="10246" width="11.5703125" style="2" customWidth="1"/>
    <col min="10247" max="10247" width="15.140625" style="2" customWidth="1"/>
    <col min="10248" max="10248" width="11.5703125" style="2" customWidth="1"/>
    <col min="10249" max="10249" width="1.7109375" style="2" customWidth="1"/>
    <col min="10250" max="10250" width="1.85546875" style="2" customWidth="1"/>
    <col min="10251" max="10251" width="18.85546875" style="2" bestFit="1" customWidth="1"/>
    <col min="10252" max="10252" width="13.28515625" style="2" customWidth="1"/>
    <col min="10253" max="10253" width="13.5703125" style="2" bestFit="1" customWidth="1"/>
    <col min="10254" max="10254" width="12.5703125" style="2" customWidth="1"/>
    <col min="10255" max="10255" width="2.28515625" style="2" customWidth="1"/>
    <col min="10256" max="10256" width="11.85546875" style="2" bestFit="1" customWidth="1"/>
    <col min="10257" max="10257" width="11.28515625" style="2" customWidth="1"/>
    <col min="10258" max="10258" width="12.42578125" style="2" bestFit="1" customWidth="1"/>
    <col min="10259" max="10260" width="11" style="2" bestFit="1" customWidth="1"/>
    <col min="10261" max="10489" width="9.140625" style="2"/>
    <col min="10490" max="10490" width="44.28515625" style="2" customWidth="1"/>
    <col min="10491" max="10491" width="10.7109375" style="2" bestFit="1" customWidth="1"/>
    <col min="10492" max="10492" width="10.140625" style="2" bestFit="1" customWidth="1"/>
    <col min="10493" max="10493" width="10.42578125" style="2" bestFit="1" customWidth="1"/>
    <col min="10494" max="10494" width="11.7109375" style="2" bestFit="1" customWidth="1"/>
    <col min="10495" max="10498" width="10.140625" style="2" bestFit="1" customWidth="1"/>
    <col min="10499" max="10499" width="11.140625" style="2" bestFit="1" customWidth="1"/>
    <col min="10500" max="10500" width="10.140625" style="2" bestFit="1" customWidth="1"/>
    <col min="10501" max="10501" width="11.7109375" style="2" customWidth="1"/>
    <col min="10502" max="10502" width="11.5703125" style="2" customWidth="1"/>
    <col min="10503" max="10503" width="15.140625" style="2" customWidth="1"/>
    <col min="10504" max="10504" width="11.5703125" style="2" customWidth="1"/>
    <col min="10505" max="10505" width="1.7109375" style="2" customWidth="1"/>
    <col min="10506" max="10506" width="1.85546875" style="2" customWidth="1"/>
    <col min="10507" max="10507" width="18.85546875" style="2" bestFit="1" customWidth="1"/>
    <col min="10508" max="10508" width="13.28515625" style="2" customWidth="1"/>
    <col min="10509" max="10509" width="13.5703125" style="2" bestFit="1" customWidth="1"/>
    <col min="10510" max="10510" width="12.5703125" style="2" customWidth="1"/>
    <col min="10511" max="10511" width="2.28515625" style="2" customWidth="1"/>
    <col min="10512" max="10512" width="11.85546875" style="2" bestFit="1" customWidth="1"/>
    <col min="10513" max="10513" width="11.28515625" style="2" customWidth="1"/>
    <col min="10514" max="10514" width="12.42578125" style="2" bestFit="1" customWidth="1"/>
    <col min="10515" max="10516" width="11" style="2" bestFit="1" customWidth="1"/>
    <col min="10517" max="10745" width="9.140625" style="2"/>
    <col min="10746" max="10746" width="44.28515625" style="2" customWidth="1"/>
    <col min="10747" max="10747" width="10.7109375" style="2" bestFit="1" customWidth="1"/>
    <col min="10748" max="10748" width="10.140625" style="2" bestFit="1" customWidth="1"/>
    <col min="10749" max="10749" width="10.42578125" style="2" bestFit="1" customWidth="1"/>
    <col min="10750" max="10750" width="11.7109375" style="2" bestFit="1" customWidth="1"/>
    <col min="10751" max="10754" width="10.140625" style="2" bestFit="1" customWidth="1"/>
    <col min="10755" max="10755" width="11.140625" style="2" bestFit="1" customWidth="1"/>
    <col min="10756" max="10756" width="10.140625" style="2" bestFit="1" customWidth="1"/>
    <col min="10757" max="10757" width="11.7109375" style="2" customWidth="1"/>
    <col min="10758" max="10758" width="11.5703125" style="2" customWidth="1"/>
    <col min="10759" max="10759" width="15.140625" style="2" customWidth="1"/>
    <col min="10760" max="10760" width="11.5703125" style="2" customWidth="1"/>
    <col min="10761" max="10761" width="1.7109375" style="2" customWidth="1"/>
    <col min="10762" max="10762" width="1.85546875" style="2" customWidth="1"/>
    <col min="10763" max="10763" width="18.85546875" style="2" bestFit="1" customWidth="1"/>
    <col min="10764" max="10764" width="13.28515625" style="2" customWidth="1"/>
    <col min="10765" max="10765" width="13.5703125" style="2" bestFit="1" customWidth="1"/>
    <col min="10766" max="10766" width="12.5703125" style="2" customWidth="1"/>
    <col min="10767" max="10767" width="2.28515625" style="2" customWidth="1"/>
    <col min="10768" max="10768" width="11.85546875" style="2" bestFit="1" customWidth="1"/>
    <col min="10769" max="10769" width="11.28515625" style="2" customWidth="1"/>
    <col min="10770" max="10770" width="12.42578125" style="2" bestFit="1" customWidth="1"/>
    <col min="10771" max="10772" width="11" style="2" bestFit="1" customWidth="1"/>
    <col min="10773" max="11001" width="9.140625" style="2"/>
    <col min="11002" max="11002" width="44.28515625" style="2" customWidth="1"/>
    <col min="11003" max="11003" width="10.7109375" style="2" bestFit="1" customWidth="1"/>
    <col min="11004" max="11004" width="10.140625" style="2" bestFit="1" customWidth="1"/>
    <col min="11005" max="11005" width="10.42578125" style="2" bestFit="1" customWidth="1"/>
    <col min="11006" max="11006" width="11.7109375" style="2" bestFit="1" customWidth="1"/>
    <col min="11007" max="11010" width="10.140625" style="2" bestFit="1" customWidth="1"/>
    <col min="11011" max="11011" width="11.140625" style="2" bestFit="1" customWidth="1"/>
    <col min="11012" max="11012" width="10.140625" style="2" bestFit="1" customWidth="1"/>
    <col min="11013" max="11013" width="11.7109375" style="2" customWidth="1"/>
    <col min="11014" max="11014" width="11.5703125" style="2" customWidth="1"/>
    <col min="11015" max="11015" width="15.140625" style="2" customWidth="1"/>
    <col min="11016" max="11016" width="11.5703125" style="2" customWidth="1"/>
    <col min="11017" max="11017" width="1.7109375" style="2" customWidth="1"/>
    <col min="11018" max="11018" width="1.85546875" style="2" customWidth="1"/>
    <col min="11019" max="11019" width="18.85546875" style="2" bestFit="1" customWidth="1"/>
    <col min="11020" max="11020" width="13.28515625" style="2" customWidth="1"/>
    <col min="11021" max="11021" width="13.5703125" style="2" bestFit="1" customWidth="1"/>
    <col min="11022" max="11022" width="12.5703125" style="2" customWidth="1"/>
    <col min="11023" max="11023" width="2.28515625" style="2" customWidth="1"/>
    <col min="11024" max="11024" width="11.85546875" style="2" bestFit="1" customWidth="1"/>
    <col min="11025" max="11025" width="11.28515625" style="2" customWidth="1"/>
    <col min="11026" max="11026" width="12.42578125" style="2" bestFit="1" customWidth="1"/>
    <col min="11027" max="11028" width="11" style="2" bestFit="1" customWidth="1"/>
    <col min="11029" max="11257" width="9.140625" style="2"/>
    <col min="11258" max="11258" width="44.28515625" style="2" customWidth="1"/>
    <col min="11259" max="11259" width="10.7109375" style="2" bestFit="1" customWidth="1"/>
    <col min="11260" max="11260" width="10.140625" style="2" bestFit="1" customWidth="1"/>
    <col min="11261" max="11261" width="10.42578125" style="2" bestFit="1" customWidth="1"/>
    <col min="11262" max="11262" width="11.7109375" style="2" bestFit="1" customWidth="1"/>
    <col min="11263" max="11266" width="10.140625" style="2" bestFit="1" customWidth="1"/>
    <col min="11267" max="11267" width="11.140625" style="2" bestFit="1" customWidth="1"/>
    <col min="11268" max="11268" width="10.140625" style="2" bestFit="1" customWidth="1"/>
    <col min="11269" max="11269" width="11.7109375" style="2" customWidth="1"/>
    <col min="11270" max="11270" width="11.5703125" style="2" customWidth="1"/>
    <col min="11271" max="11271" width="15.140625" style="2" customWidth="1"/>
    <col min="11272" max="11272" width="11.5703125" style="2" customWidth="1"/>
    <col min="11273" max="11273" width="1.7109375" style="2" customWidth="1"/>
    <col min="11274" max="11274" width="1.85546875" style="2" customWidth="1"/>
    <col min="11275" max="11275" width="18.85546875" style="2" bestFit="1" customWidth="1"/>
    <col min="11276" max="11276" width="13.28515625" style="2" customWidth="1"/>
    <col min="11277" max="11277" width="13.5703125" style="2" bestFit="1" customWidth="1"/>
    <col min="11278" max="11278" width="12.5703125" style="2" customWidth="1"/>
    <col min="11279" max="11279" width="2.28515625" style="2" customWidth="1"/>
    <col min="11280" max="11280" width="11.85546875" style="2" bestFit="1" customWidth="1"/>
    <col min="11281" max="11281" width="11.28515625" style="2" customWidth="1"/>
    <col min="11282" max="11282" width="12.42578125" style="2" bestFit="1" customWidth="1"/>
    <col min="11283" max="11284" width="11" style="2" bestFit="1" customWidth="1"/>
    <col min="11285" max="11513" width="9.140625" style="2"/>
    <col min="11514" max="11514" width="44.28515625" style="2" customWidth="1"/>
    <col min="11515" max="11515" width="10.7109375" style="2" bestFit="1" customWidth="1"/>
    <col min="11516" max="11516" width="10.140625" style="2" bestFit="1" customWidth="1"/>
    <col min="11517" max="11517" width="10.42578125" style="2" bestFit="1" customWidth="1"/>
    <col min="11518" max="11518" width="11.7109375" style="2" bestFit="1" customWidth="1"/>
    <col min="11519" max="11522" width="10.140625" style="2" bestFit="1" customWidth="1"/>
    <col min="11523" max="11523" width="11.140625" style="2" bestFit="1" customWidth="1"/>
    <col min="11524" max="11524" width="10.140625" style="2" bestFit="1" customWidth="1"/>
    <col min="11525" max="11525" width="11.7109375" style="2" customWidth="1"/>
    <col min="11526" max="11526" width="11.5703125" style="2" customWidth="1"/>
    <col min="11527" max="11527" width="15.140625" style="2" customWidth="1"/>
    <col min="11528" max="11528" width="11.5703125" style="2" customWidth="1"/>
    <col min="11529" max="11529" width="1.7109375" style="2" customWidth="1"/>
    <col min="11530" max="11530" width="1.85546875" style="2" customWidth="1"/>
    <col min="11531" max="11531" width="18.85546875" style="2" bestFit="1" customWidth="1"/>
    <col min="11532" max="11532" width="13.28515625" style="2" customWidth="1"/>
    <col min="11533" max="11533" width="13.5703125" style="2" bestFit="1" customWidth="1"/>
    <col min="11534" max="11534" width="12.5703125" style="2" customWidth="1"/>
    <col min="11535" max="11535" width="2.28515625" style="2" customWidth="1"/>
    <col min="11536" max="11536" width="11.85546875" style="2" bestFit="1" customWidth="1"/>
    <col min="11537" max="11537" width="11.28515625" style="2" customWidth="1"/>
    <col min="11538" max="11538" width="12.42578125" style="2" bestFit="1" customWidth="1"/>
    <col min="11539" max="11540" width="11" style="2" bestFit="1" customWidth="1"/>
    <col min="11541" max="11769" width="9.140625" style="2"/>
    <col min="11770" max="11770" width="44.28515625" style="2" customWidth="1"/>
    <col min="11771" max="11771" width="10.7109375" style="2" bestFit="1" customWidth="1"/>
    <col min="11772" max="11772" width="10.140625" style="2" bestFit="1" customWidth="1"/>
    <col min="11773" max="11773" width="10.42578125" style="2" bestFit="1" customWidth="1"/>
    <col min="11774" max="11774" width="11.7109375" style="2" bestFit="1" customWidth="1"/>
    <col min="11775" max="11778" width="10.140625" style="2" bestFit="1" customWidth="1"/>
    <col min="11779" max="11779" width="11.140625" style="2" bestFit="1" customWidth="1"/>
    <col min="11780" max="11780" width="10.140625" style="2" bestFit="1" customWidth="1"/>
    <col min="11781" max="11781" width="11.7109375" style="2" customWidth="1"/>
    <col min="11782" max="11782" width="11.5703125" style="2" customWidth="1"/>
    <col min="11783" max="11783" width="15.140625" style="2" customWidth="1"/>
    <col min="11784" max="11784" width="11.5703125" style="2" customWidth="1"/>
    <col min="11785" max="11785" width="1.7109375" style="2" customWidth="1"/>
    <col min="11786" max="11786" width="1.85546875" style="2" customWidth="1"/>
    <col min="11787" max="11787" width="18.85546875" style="2" bestFit="1" customWidth="1"/>
    <col min="11788" max="11788" width="13.28515625" style="2" customWidth="1"/>
    <col min="11789" max="11789" width="13.5703125" style="2" bestFit="1" customWidth="1"/>
    <col min="11790" max="11790" width="12.5703125" style="2" customWidth="1"/>
    <col min="11791" max="11791" width="2.28515625" style="2" customWidth="1"/>
    <col min="11792" max="11792" width="11.85546875" style="2" bestFit="1" customWidth="1"/>
    <col min="11793" max="11793" width="11.28515625" style="2" customWidth="1"/>
    <col min="11794" max="11794" width="12.42578125" style="2" bestFit="1" customWidth="1"/>
    <col min="11795" max="11796" width="11" style="2" bestFit="1" customWidth="1"/>
    <col min="11797" max="12025" width="9.140625" style="2"/>
    <col min="12026" max="12026" width="44.28515625" style="2" customWidth="1"/>
    <col min="12027" max="12027" width="10.7109375" style="2" bestFit="1" customWidth="1"/>
    <col min="12028" max="12028" width="10.140625" style="2" bestFit="1" customWidth="1"/>
    <col min="12029" max="12029" width="10.42578125" style="2" bestFit="1" customWidth="1"/>
    <col min="12030" max="12030" width="11.7109375" style="2" bestFit="1" customWidth="1"/>
    <col min="12031" max="12034" width="10.140625" style="2" bestFit="1" customWidth="1"/>
    <col min="12035" max="12035" width="11.140625" style="2" bestFit="1" customWidth="1"/>
    <col min="12036" max="12036" width="10.140625" style="2" bestFit="1" customWidth="1"/>
    <col min="12037" max="12037" width="11.7109375" style="2" customWidth="1"/>
    <col min="12038" max="12038" width="11.5703125" style="2" customWidth="1"/>
    <col min="12039" max="12039" width="15.140625" style="2" customWidth="1"/>
    <col min="12040" max="12040" width="11.5703125" style="2" customWidth="1"/>
    <col min="12041" max="12041" width="1.7109375" style="2" customWidth="1"/>
    <col min="12042" max="12042" width="1.85546875" style="2" customWidth="1"/>
    <col min="12043" max="12043" width="18.85546875" style="2" bestFit="1" customWidth="1"/>
    <col min="12044" max="12044" width="13.28515625" style="2" customWidth="1"/>
    <col min="12045" max="12045" width="13.5703125" style="2" bestFit="1" customWidth="1"/>
    <col min="12046" max="12046" width="12.5703125" style="2" customWidth="1"/>
    <col min="12047" max="12047" width="2.28515625" style="2" customWidth="1"/>
    <col min="12048" max="12048" width="11.85546875" style="2" bestFit="1" customWidth="1"/>
    <col min="12049" max="12049" width="11.28515625" style="2" customWidth="1"/>
    <col min="12050" max="12050" width="12.42578125" style="2" bestFit="1" customWidth="1"/>
    <col min="12051" max="12052" width="11" style="2" bestFit="1" customWidth="1"/>
    <col min="12053" max="12281" width="9.140625" style="2"/>
    <col min="12282" max="12282" width="44.28515625" style="2" customWidth="1"/>
    <col min="12283" max="12283" width="10.7109375" style="2" bestFit="1" customWidth="1"/>
    <col min="12284" max="12284" width="10.140625" style="2" bestFit="1" customWidth="1"/>
    <col min="12285" max="12285" width="10.42578125" style="2" bestFit="1" customWidth="1"/>
    <col min="12286" max="12286" width="11.7109375" style="2" bestFit="1" customWidth="1"/>
    <col min="12287" max="12290" width="10.140625" style="2" bestFit="1" customWidth="1"/>
    <col min="12291" max="12291" width="11.140625" style="2" bestFit="1" customWidth="1"/>
    <col min="12292" max="12292" width="10.140625" style="2" bestFit="1" customWidth="1"/>
    <col min="12293" max="12293" width="11.7109375" style="2" customWidth="1"/>
    <col min="12294" max="12294" width="11.5703125" style="2" customWidth="1"/>
    <col min="12295" max="12295" width="15.140625" style="2" customWidth="1"/>
    <col min="12296" max="12296" width="11.5703125" style="2" customWidth="1"/>
    <col min="12297" max="12297" width="1.7109375" style="2" customWidth="1"/>
    <col min="12298" max="12298" width="1.85546875" style="2" customWidth="1"/>
    <col min="12299" max="12299" width="18.85546875" style="2" bestFit="1" customWidth="1"/>
    <col min="12300" max="12300" width="13.28515625" style="2" customWidth="1"/>
    <col min="12301" max="12301" width="13.5703125" style="2" bestFit="1" customWidth="1"/>
    <col min="12302" max="12302" width="12.5703125" style="2" customWidth="1"/>
    <col min="12303" max="12303" width="2.28515625" style="2" customWidth="1"/>
    <col min="12304" max="12304" width="11.85546875" style="2" bestFit="1" customWidth="1"/>
    <col min="12305" max="12305" width="11.28515625" style="2" customWidth="1"/>
    <col min="12306" max="12306" width="12.42578125" style="2" bestFit="1" customWidth="1"/>
    <col min="12307" max="12308" width="11" style="2" bestFit="1" customWidth="1"/>
    <col min="12309" max="12537" width="9.140625" style="2"/>
    <col min="12538" max="12538" width="44.28515625" style="2" customWidth="1"/>
    <col min="12539" max="12539" width="10.7109375" style="2" bestFit="1" customWidth="1"/>
    <col min="12540" max="12540" width="10.140625" style="2" bestFit="1" customWidth="1"/>
    <col min="12541" max="12541" width="10.42578125" style="2" bestFit="1" customWidth="1"/>
    <col min="12542" max="12542" width="11.7109375" style="2" bestFit="1" customWidth="1"/>
    <col min="12543" max="12546" width="10.140625" style="2" bestFit="1" customWidth="1"/>
    <col min="12547" max="12547" width="11.140625" style="2" bestFit="1" customWidth="1"/>
    <col min="12548" max="12548" width="10.140625" style="2" bestFit="1" customWidth="1"/>
    <col min="12549" max="12549" width="11.7109375" style="2" customWidth="1"/>
    <col min="12550" max="12550" width="11.5703125" style="2" customWidth="1"/>
    <col min="12551" max="12551" width="15.140625" style="2" customWidth="1"/>
    <col min="12552" max="12552" width="11.5703125" style="2" customWidth="1"/>
    <col min="12553" max="12553" width="1.7109375" style="2" customWidth="1"/>
    <col min="12554" max="12554" width="1.85546875" style="2" customWidth="1"/>
    <col min="12555" max="12555" width="18.85546875" style="2" bestFit="1" customWidth="1"/>
    <col min="12556" max="12556" width="13.28515625" style="2" customWidth="1"/>
    <col min="12557" max="12557" width="13.5703125" style="2" bestFit="1" customWidth="1"/>
    <col min="12558" max="12558" width="12.5703125" style="2" customWidth="1"/>
    <col min="12559" max="12559" width="2.28515625" style="2" customWidth="1"/>
    <col min="12560" max="12560" width="11.85546875" style="2" bestFit="1" customWidth="1"/>
    <col min="12561" max="12561" width="11.28515625" style="2" customWidth="1"/>
    <col min="12562" max="12562" width="12.42578125" style="2" bestFit="1" customWidth="1"/>
    <col min="12563" max="12564" width="11" style="2" bestFit="1" customWidth="1"/>
    <col min="12565" max="12793" width="9.140625" style="2"/>
    <col min="12794" max="12794" width="44.28515625" style="2" customWidth="1"/>
    <col min="12795" max="12795" width="10.7109375" style="2" bestFit="1" customWidth="1"/>
    <col min="12796" max="12796" width="10.140625" style="2" bestFit="1" customWidth="1"/>
    <col min="12797" max="12797" width="10.42578125" style="2" bestFit="1" customWidth="1"/>
    <col min="12798" max="12798" width="11.7109375" style="2" bestFit="1" customWidth="1"/>
    <col min="12799" max="12802" width="10.140625" style="2" bestFit="1" customWidth="1"/>
    <col min="12803" max="12803" width="11.140625" style="2" bestFit="1" customWidth="1"/>
    <col min="12804" max="12804" width="10.140625" style="2" bestFit="1" customWidth="1"/>
    <col min="12805" max="12805" width="11.7109375" style="2" customWidth="1"/>
    <col min="12806" max="12806" width="11.5703125" style="2" customWidth="1"/>
    <col min="12807" max="12807" width="15.140625" style="2" customWidth="1"/>
    <col min="12808" max="12808" width="11.5703125" style="2" customWidth="1"/>
    <col min="12809" max="12809" width="1.7109375" style="2" customWidth="1"/>
    <col min="12810" max="12810" width="1.85546875" style="2" customWidth="1"/>
    <col min="12811" max="12811" width="18.85546875" style="2" bestFit="1" customWidth="1"/>
    <col min="12812" max="12812" width="13.28515625" style="2" customWidth="1"/>
    <col min="12813" max="12813" width="13.5703125" style="2" bestFit="1" customWidth="1"/>
    <col min="12814" max="12814" width="12.5703125" style="2" customWidth="1"/>
    <col min="12815" max="12815" width="2.28515625" style="2" customWidth="1"/>
    <col min="12816" max="12816" width="11.85546875" style="2" bestFit="1" customWidth="1"/>
    <col min="12817" max="12817" width="11.28515625" style="2" customWidth="1"/>
    <col min="12818" max="12818" width="12.42578125" style="2" bestFit="1" customWidth="1"/>
    <col min="12819" max="12820" width="11" style="2" bestFit="1" customWidth="1"/>
    <col min="12821" max="13049" width="9.140625" style="2"/>
    <col min="13050" max="13050" width="44.28515625" style="2" customWidth="1"/>
    <col min="13051" max="13051" width="10.7109375" style="2" bestFit="1" customWidth="1"/>
    <col min="13052" max="13052" width="10.140625" style="2" bestFit="1" customWidth="1"/>
    <col min="13053" max="13053" width="10.42578125" style="2" bestFit="1" customWidth="1"/>
    <col min="13054" max="13054" width="11.7109375" style="2" bestFit="1" customWidth="1"/>
    <col min="13055" max="13058" width="10.140625" style="2" bestFit="1" customWidth="1"/>
    <col min="13059" max="13059" width="11.140625" style="2" bestFit="1" customWidth="1"/>
    <col min="13060" max="13060" width="10.140625" style="2" bestFit="1" customWidth="1"/>
    <col min="13061" max="13061" width="11.7109375" style="2" customWidth="1"/>
    <col min="13062" max="13062" width="11.5703125" style="2" customWidth="1"/>
    <col min="13063" max="13063" width="15.140625" style="2" customWidth="1"/>
    <col min="13064" max="13064" width="11.5703125" style="2" customWidth="1"/>
    <col min="13065" max="13065" width="1.7109375" style="2" customWidth="1"/>
    <col min="13066" max="13066" width="1.85546875" style="2" customWidth="1"/>
    <col min="13067" max="13067" width="18.85546875" style="2" bestFit="1" customWidth="1"/>
    <col min="13068" max="13068" width="13.28515625" style="2" customWidth="1"/>
    <col min="13069" max="13069" width="13.5703125" style="2" bestFit="1" customWidth="1"/>
    <col min="13070" max="13070" width="12.5703125" style="2" customWidth="1"/>
    <col min="13071" max="13071" width="2.28515625" style="2" customWidth="1"/>
    <col min="13072" max="13072" width="11.85546875" style="2" bestFit="1" customWidth="1"/>
    <col min="13073" max="13073" width="11.28515625" style="2" customWidth="1"/>
    <col min="13074" max="13074" width="12.42578125" style="2" bestFit="1" customWidth="1"/>
    <col min="13075" max="13076" width="11" style="2" bestFit="1" customWidth="1"/>
    <col min="13077" max="13305" width="9.140625" style="2"/>
    <col min="13306" max="13306" width="44.28515625" style="2" customWidth="1"/>
    <col min="13307" max="13307" width="10.7109375" style="2" bestFit="1" customWidth="1"/>
    <col min="13308" max="13308" width="10.140625" style="2" bestFit="1" customWidth="1"/>
    <col min="13309" max="13309" width="10.42578125" style="2" bestFit="1" customWidth="1"/>
    <col min="13310" max="13310" width="11.7109375" style="2" bestFit="1" customWidth="1"/>
    <col min="13311" max="13314" width="10.140625" style="2" bestFit="1" customWidth="1"/>
    <col min="13315" max="13315" width="11.140625" style="2" bestFit="1" customWidth="1"/>
    <col min="13316" max="13316" width="10.140625" style="2" bestFit="1" customWidth="1"/>
    <col min="13317" max="13317" width="11.7109375" style="2" customWidth="1"/>
    <col min="13318" max="13318" width="11.5703125" style="2" customWidth="1"/>
    <col min="13319" max="13319" width="15.140625" style="2" customWidth="1"/>
    <col min="13320" max="13320" width="11.5703125" style="2" customWidth="1"/>
    <col min="13321" max="13321" width="1.7109375" style="2" customWidth="1"/>
    <col min="13322" max="13322" width="1.85546875" style="2" customWidth="1"/>
    <col min="13323" max="13323" width="18.85546875" style="2" bestFit="1" customWidth="1"/>
    <col min="13324" max="13324" width="13.28515625" style="2" customWidth="1"/>
    <col min="13325" max="13325" width="13.5703125" style="2" bestFit="1" customWidth="1"/>
    <col min="13326" max="13326" width="12.5703125" style="2" customWidth="1"/>
    <col min="13327" max="13327" width="2.28515625" style="2" customWidth="1"/>
    <col min="13328" max="13328" width="11.85546875" style="2" bestFit="1" customWidth="1"/>
    <col min="13329" max="13329" width="11.28515625" style="2" customWidth="1"/>
    <col min="13330" max="13330" width="12.42578125" style="2" bestFit="1" customWidth="1"/>
    <col min="13331" max="13332" width="11" style="2" bestFit="1" customWidth="1"/>
    <col min="13333" max="13561" width="9.140625" style="2"/>
    <col min="13562" max="13562" width="44.28515625" style="2" customWidth="1"/>
    <col min="13563" max="13563" width="10.7109375" style="2" bestFit="1" customWidth="1"/>
    <col min="13564" max="13564" width="10.140625" style="2" bestFit="1" customWidth="1"/>
    <col min="13565" max="13565" width="10.42578125" style="2" bestFit="1" customWidth="1"/>
    <col min="13566" max="13566" width="11.7109375" style="2" bestFit="1" customWidth="1"/>
    <col min="13567" max="13570" width="10.140625" style="2" bestFit="1" customWidth="1"/>
    <col min="13571" max="13571" width="11.140625" style="2" bestFit="1" customWidth="1"/>
    <col min="13572" max="13572" width="10.140625" style="2" bestFit="1" customWidth="1"/>
    <col min="13573" max="13573" width="11.7109375" style="2" customWidth="1"/>
    <col min="13574" max="13574" width="11.5703125" style="2" customWidth="1"/>
    <col min="13575" max="13575" width="15.140625" style="2" customWidth="1"/>
    <col min="13576" max="13576" width="11.5703125" style="2" customWidth="1"/>
    <col min="13577" max="13577" width="1.7109375" style="2" customWidth="1"/>
    <col min="13578" max="13578" width="1.85546875" style="2" customWidth="1"/>
    <col min="13579" max="13579" width="18.85546875" style="2" bestFit="1" customWidth="1"/>
    <col min="13580" max="13580" width="13.28515625" style="2" customWidth="1"/>
    <col min="13581" max="13581" width="13.5703125" style="2" bestFit="1" customWidth="1"/>
    <col min="13582" max="13582" width="12.5703125" style="2" customWidth="1"/>
    <col min="13583" max="13583" width="2.28515625" style="2" customWidth="1"/>
    <col min="13584" max="13584" width="11.85546875" style="2" bestFit="1" customWidth="1"/>
    <col min="13585" max="13585" width="11.28515625" style="2" customWidth="1"/>
    <col min="13586" max="13586" width="12.42578125" style="2" bestFit="1" customWidth="1"/>
    <col min="13587" max="13588" width="11" style="2" bestFit="1" customWidth="1"/>
    <col min="13589" max="13817" width="9.140625" style="2"/>
    <col min="13818" max="13818" width="44.28515625" style="2" customWidth="1"/>
    <col min="13819" max="13819" width="10.7109375" style="2" bestFit="1" customWidth="1"/>
    <col min="13820" max="13820" width="10.140625" style="2" bestFit="1" customWidth="1"/>
    <col min="13821" max="13821" width="10.42578125" style="2" bestFit="1" customWidth="1"/>
    <col min="13822" max="13822" width="11.7109375" style="2" bestFit="1" customWidth="1"/>
    <col min="13823" max="13826" width="10.140625" style="2" bestFit="1" customWidth="1"/>
    <col min="13827" max="13827" width="11.140625" style="2" bestFit="1" customWidth="1"/>
    <col min="13828" max="13828" width="10.140625" style="2" bestFit="1" customWidth="1"/>
    <col min="13829" max="13829" width="11.7109375" style="2" customWidth="1"/>
    <col min="13830" max="13830" width="11.5703125" style="2" customWidth="1"/>
    <col min="13831" max="13831" width="15.140625" style="2" customWidth="1"/>
    <col min="13832" max="13832" width="11.5703125" style="2" customWidth="1"/>
    <col min="13833" max="13833" width="1.7109375" style="2" customWidth="1"/>
    <col min="13834" max="13834" width="1.85546875" style="2" customWidth="1"/>
    <col min="13835" max="13835" width="18.85546875" style="2" bestFit="1" customWidth="1"/>
    <col min="13836" max="13836" width="13.28515625" style="2" customWidth="1"/>
    <col min="13837" max="13837" width="13.5703125" style="2" bestFit="1" customWidth="1"/>
    <col min="13838" max="13838" width="12.5703125" style="2" customWidth="1"/>
    <col min="13839" max="13839" width="2.28515625" style="2" customWidth="1"/>
    <col min="13840" max="13840" width="11.85546875" style="2" bestFit="1" customWidth="1"/>
    <col min="13841" max="13841" width="11.28515625" style="2" customWidth="1"/>
    <col min="13842" max="13842" width="12.42578125" style="2" bestFit="1" customWidth="1"/>
    <col min="13843" max="13844" width="11" style="2" bestFit="1" customWidth="1"/>
    <col min="13845" max="14073" width="9.140625" style="2"/>
    <col min="14074" max="14074" width="44.28515625" style="2" customWidth="1"/>
    <col min="14075" max="14075" width="10.7109375" style="2" bestFit="1" customWidth="1"/>
    <col min="14076" max="14076" width="10.140625" style="2" bestFit="1" customWidth="1"/>
    <col min="14077" max="14077" width="10.42578125" style="2" bestFit="1" customWidth="1"/>
    <col min="14078" max="14078" width="11.7109375" style="2" bestFit="1" customWidth="1"/>
    <col min="14079" max="14082" width="10.140625" style="2" bestFit="1" customWidth="1"/>
    <col min="14083" max="14083" width="11.140625" style="2" bestFit="1" customWidth="1"/>
    <col min="14084" max="14084" width="10.140625" style="2" bestFit="1" customWidth="1"/>
    <col min="14085" max="14085" width="11.7109375" style="2" customWidth="1"/>
    <col min="14086" max="14086" width="11.5703125" style="2" customWidth="1"/>
    <col min="14087" max="14087" width="15.140625" style="2" customWidth="1"/>
    <col min="14088" max="14088" width="11.5703125" style="2" customWidth="1"/>
    <col min="14089" max="14089" width="1.7109375" style="2" customWidth="1"/>
    <col min="14090" max="14090" width="1.85546875" style="2" customWidth="1"/>
    <col min="14091" max="14091" width="18.85546875" style="2" bestFit="1" customWidth="1"/>
    <col min="14092" max="14092" width="13.28515625" style="2" customWidth="1"/>
    <col min="14093" max="14093" width="13.5703125" style="2" bestFit="1" customWidth="1"/>
    <col min="14094" max="14094" width="12.5703125" style="2" customWidth="1"/>
    <col min="14095" max="14095" width="2.28515625" style="2" customWidth="1"/>
    <col min="14096" max="14096" width="11.85546875" style="2" bestFit="1" customWidth="1"/>
    <col min="14097" max="14097" width="11.28515625" style="2" customWidth="1"/>
    <col min="14098" max="14098" width="12.42578125" style="2" bestFit="1" customWidth="1"/>
    <col min="14099" max="14100" width="11" style="2" bestFit="1" customWidth="1"/>
    <col min="14101" max="14329" width="9.140625" style="2"/>
    <col min="14330" max="14330" width="44.28515625" style="2" customWidth="1"/>
    <col min="14331" max="14331" width="10.7109375" style="2" bestFit="1" customWidth="1"/>
    <col min="14332" max="14332" width="10.140625" style="2" bestFit="1" customWidth="1"/>
    <col min="14333" max="14333" width="10.42578125" style="2" bestFit="1" customWidth="1"/>
    <col min="14334" max="14334" width="11.7109375" style="2" bestFit="1" customWidth="1"/>
    <col min="14335" max="14338" width="10.140625" style="2" bestFit="1" customWidth="1"/>
    <col min="14339" max="14339" width="11.140625" style="2" bestFit="1" customWidth="1"/>
    <col min="14340" max="14340" width="10.140625" style="2" bestFit="1" customWidth="1"/>
    <col min="14341" max="14341" width="11.7109375" style="2" customWidth="1"/>
    <col min="14342" max="14342" width="11.5703125" style="2" customWidth="1"/>
    <col min="14343" max="14343" width="15.140625" style="2" customWidth="1"/>
    <col min="14344" max="14344" width="11.5703125" style="2" customWidth="1"/>
    <col min="14345" max="14345" width="1.7109375" style="2" customWidth="1"/>
    <col min="14346" max="14346" width="1.85546875" style="2" customWidth="1"/>
    <col min="14347" max="14347" width="18.85546875" style="2" bestFit="1" customWidth="1"/>
    <col min="14348" max="14348" width="13.28515625" style="2" customWidth="1"/>
    <col min="14349" max="14349" width="13.5703125" style="2" bestFit="1" customWidth="1"/>
    <col min="14350" max="14350" width="12.5703125" style="2" customWidth="1"/>
    <col min="14351" max="14351" width="2.28515625" style="2" customWidth="1"/>
    <col min="14352" max="14352" width="11.85546875" style="2" bestFit="1" customWidth="1"/>
    <col min="14353" max="14353" width="11.28515625" style="2" customWidth="1"/>
    <col min="14354" max="14354" width="12.42578125" style="2" bestFit="1" customWidth="1"/>
    <col min="14355" max="14356" width="11" style="2" bestFit="1" customWidth="1"/>
    <col min="14357" max="14585" width="9.140625" style="2"/>
    <col min="14586" max="14586" width="44.28515625" style="2" customWidth="1"/>
    <col min="14587" max="14587" width="10.7109375" style="2" bestFit="1" customWidth="1"/>
    <col min="14588" max="14588" width="10.140625" style="2" bestFit="1" customWidth="1"/>
    <col min="14589" max="14589" width="10.42578125" style="2" bestFit="1" customWidth="1"/>
    <col min="14590" max="14590" width="11.7109375" style="2" bestFit="1" customWidth="1"/>
    <col min="14591" max="14594" width="10.140625" style="2" bestFit="1" customWidth="1"/>
    <col min="14595" max="14595" width="11.140625" style="2" bestFit="1" customWidth="1"/>
    <col min="14596" max="14596" width="10.140625" style="2" bestFit="1" customWidth="1"/>
    <col min="14597" max="14597" width="11.7109375" style="2" customWidth="1"/>
    <col min="14598" max="14598" width="11.5703125" style="2" customWidth="1"/>
    <col min="14599" max="14599" width="15.140625" style="2" customWidth="1"/>
    <col min="14600" max="14600" width="11.5703125" style="2" customWidth="1"/>
    <col min="14601" max="14601" width="1.7109375" style="2" customWidth="1"/>
    <col min="14602" max="14602" width="1.85546875" style="2" customWidth="1"/>
    <col min="14603" max="14603" width="18.85546875" style="2" bestFit="1" customWidth="1"/>
    <col min="14604" max="14604" width="13.28515625" style="2" customWidth="1"/>
    <col min="14605" max="14605" width="13.5703125" style="2" bestFit="1" customWidth="1"/>
    <col min="14606" max="14606" width="12.5703125" style="2" customWidth="1"/>
    <col min="14607" max="14607" width="2.28515625" style="2" customWidth="1"/>
    <col min="14608" max="14608" width="11.85546875" style="2" bestFit="1" customWidth="1"/>
    <col min="14609" max="14609" width="11.28515625" style="2" customWidth="1"/>
    <col min="14610" max="14610" width="12.42578125" style="2" bestFit="1" customWidth="1"/>
    <col min="14611" max="14612" width="11" style="2" bestFit="1" customWidth="1"/>
    <col min="14613" max="14841" width="9.140625" style="2"/>
    <col min="14842" max="14842" width="44.28515625" style="2" customWidth="1"/>
    <col min="14843" max="14843" width="10.7109375" style="2" bestFit="1" customWidth="1"/>
    <col min="14844" max="14844" width="10.140625" style="2" bestFit="1" customWidth="1"/>
    <col min="14845" max="14845" width="10.42578125" style="2" bestFit="1" customWidth="1"/>
    <col min="14846" max="14846" width="11.7109375" style="2" bestFit="1" customWidth="1"/>
    <col min="14847" max="14850" width="10.140625" style="2" bestFit="1" customWidth="1"/>
    <col min="14851" max="14851" width="11.140625" style="2" bestFit="1" customWidth="1"/>
    <col min="14852" max="14852" width="10.140625" style="2" bestFit="1" customWidth="1"/>
    <col min="14853" max="14853" width="11.7109375" style="2" customWidth="1"/>
    <col min="14854" max="14854" width="11.5703125" style="2" customWidth="1"/>
    <col min="14855" max="14855" width="15.140625" style="2" customWidth="1"/>
    <col min="14856" max="14856" width="11.5703125" style="2" customWidth="1"/>
    <col min="14857" max="14857" width="1.7109375" style="2" customWidth="1"/>
    <col min="14858" max="14858" width="1.85546875" style="2" customWidth="1"/>
    <col min="14859" max="14859" width="18.85546875" style="2" bestFit="1" customWidth="1"/>
    <col min="14860" max="14860" width="13.28515625" style="2" customWidth="1"/>
    <col min="14861" max="14861" width="13.5703125" style="2" bestFit="1" customWidth="1"/>
    <col min="14862" max="14862" width="12.5703125" style="2" customWidth="1"/>
    <col min="14863" max="14863" width="2.28515625" style="2" customWidth="1"/>
    <col min="14864" max="14864" width="11.85546875" style="2" bestFit="1" customWidth="1"/>
    <col min="14865" max="14865" width="11.28515625" style="2" customWidth="1"/>
    <col min="14866" max="14866" width="12.42578125" style="2" bestFit="1" customWidth="1"/>
    <col min="14867" max="14868" width="11" style="2" bestFit="1" customWidth="1"/>
    <col min="14869" max="15097" width="9.140625" style="2"/>
    <col min="15098" max="15098" width="44.28515625" style="2" customWidth="1"/>
    <col min="15099" max="15099" width="10.7109375" style="2" bestFit="1" customWidth="1"/>
    <col min="15100" max="15100" width="10.140625" style="2" bestFit="1" customWidth="1"/>
    <col min="15101" max="15101" width="10.42578125" style="2" bestFit="1" customWidth="1"/>
    <col min="15102" max="15102" width="11.7109375" style="2" bestFit="1" customWidth="1"/>
    <col min="15103" max="15106" width="10.140625" style="2" bestFit="1" customWidth="1"/>
    <col min="15107" max="15107" width="11.140625" style="2" bestFit="1" customWidth="1"/>
    <col min="15108" max="15108" width="10.140625" style="2" bestFit="1" customWidth="1"/>
    <col min="15109" max="15109" width="11.7109375" style="2" customWidth="1"/>
    <col min="15110" max="15110" width="11.5703125" style="2" customWidth="1"/>
    <col min="15111" max="15111" width="15.140625" style="2" customWidth="1"/>
    <col min="15112" max="15112" width="11.5703125" style="2" customWidth="1"/>
    <col min="15113" max="15113" width="1.7109375" style="2" customWidth="1"/>
    <col min="15114" max="15114" width="1.85546875" style="2" customWidth="1"/>
    <col min="15115" max="15115" width="18.85546875" style="2" bestFit="1" customWidth="1"/>
    <col min="15116" max="15116" width="13.28515625" style="2" customWidth="1"/>
    <col min="15117" max="15117" width="13.5703125" style="2" bestFit="1" customWidth="1"/>
    <col min="15118" max="15118" width="12.5703125" style="2" customWidth="1"/>
    <col min="15119" max="15119" width="2.28515625" style="2" customWidth="1"/>
    <col min="15120" max="15120" width="11.85546875" style="2" bestFit="1" customWidth="1"/>
    <col min="15121" max="15121" width="11.28515625" style="2" customWidth="1"/>
    <col min="15122" max="15122" width="12.42578125" style="2" bestFit="1" customWidth="1"/>
    <col min="15123" max="15124" width="11" style="2" bestFit="1" customWidth="1"/>
    <col min="15125" max="15353" width="9.140625" style="2"/>
    <col min="15354" max="15354" width="44.28515625" style="2" customWidth="1"/>
    <col min="15355" max="15355" width="10.7109375" style="2" bestFit="1" customWidth="1"/>
    <col min="15356" max="15356" width="10.140625" style="2" bestFit="1" customWidth="1"/>
    <col min="15357" max="15357" width="10.42578125" style="2" bestFit="1" customWidth="1"/>
    <col min="15358" max="15358" width="11.7109375" style="2" bestFit="1" customWidth="1"/>
    <col min="15359" max="15362" width="10.140625" style="2" bestFit="1" customWidth="1"/>
    <col min="15363" max="15363" width="11.140625" style="2" bestFit="1" customWidth="1"/>
    <col min="15364" max="15364" width="10.140625" style="2" bestFit="1" customWidth="1"/>
    <col min="15365" max="15365" width="11.7109375" style="2" customWidth="1"/>
    <col min="15366" max="15366" width="11.5703125" style="2" customWidth="1"/>
    <col min="15367" max="15367" width="15.140625" style="2" customWidth="1"/>
    <col min="15368" max="15368" width="11.5703125" style="2" customWidth="1"/>
    <col min="15369" max="15369" width="1.7109375" style="2" customWidth="1"/>
    <col min="15370" max="15370" width="1.85546875" style="2" customWidth="1"/>
    <col min="15371" max="15371" width="18.85546875" style="2" bestFit="1" customWidth="1"/>
    <col min="15372" max="15372" width="13.28515625" style="2" customWidth="1"/>
    <col min="15373" max="15373" width="13.5703125" style="2" bestFit="1" customWidth="1"/>
    <col min="15374" max="15374" width="12.5703125" style="2" customWidth="1"/>
    <col min="15375" max="15375" width="2.28515625" style="2" customWidth="1"/>
    <col min="15376" max="15376" width="11.85546875" style="2" bestFit="1" customWidth="1"/>
    <col min="15377" max="15377" width="11.28515625" style="2" customWidth="1"/>
    <col min="15378" max="15378" width="12.42578125" style="2" bestFit="1" customWidth="1"/>
    <col min="15379" max="15380" width="11" style="2" bestFit="1" customWidth="1"/>
    <col min="15381" max="15609" width="9.140625" style="2"/>
    <col min="15610" max="15610" width="44.28515625" style="2" customWidth="1"/>
    <col min="15611" max="15611" width="10.7109375" style="2" bestFit="1" customWidth="1"/>
    <col min="15612" max="15612" width="10.140625" style="2" bestFit="1" customWidth="1"/>
    <col min="15613" max="15613" width="10.42578125" style="2" bestFit="1" customWidth="1"/>
    <col min="15614" max="15614" width="11.7109375" style="2" bestFit="1" customWidth="1"/>
    <col min="15615" max="15618" width="10.140625" style="2" bestFit="1" customWidth="1"/>
    <col min="15619" max="15619" width="11.140625" style="2" bestFit="1" customWidth="1"/>
    <col min="15620" max="15620" width="10.140625" style="2" bestFit="1" customWidth="1"/>
    <col min="15621" max="15621" width="11.7109375" style="2" customWidth="1"/>
    <col min="15622" max="15622" width="11.5703125" style="2" customWidth="1"/>
    <col min="15623" max="15623" width="15.140625" style="2" customWidth="1"/>
    <col min="15624" max="15624" width="11.5703125" style="2" customWidth="1"/>
    <col min="15625" max="15625" width="1.7109375" style="2" customWidth="1"/>
    <col min="15626" max="15626" width="1.85546875" style="2" customWidth="1"/>
    <col min="15627" max="15627" width="18.85546875" style="2" bestFit="1" customWidth="1"/>
    <col min="15628" max="15628" width="13.28515625" style="2" customWidth="1"/>
    <col min="15629" max="15629" width="13.5703125" style="2" bestFit="1" customWidth="1"/>
    <col min="15630" max="15630" width="12.5703125" style="2" customWidth="1"/>
    <col min="15631" max="15631" width="2.28515625" style="2" customWidth="1"/>
    <col min="15632" max="15632" width="11.85546875" style="2" bestFit="1" customWidth="1"/>
    <col min="15633" max="15633" width="11.28515625" style="2" customWidth="1"/>
    <col min="15634" max="15634" width="12.42578125" style="2" bestFit="1" customWidth="1"/>
    <col min="15635" max="15636" width="11" style="2" bestFit="1" customWidth="1"/>
    <col min="15637" max="15865" width="9.140625" style="2"/>
    <col min="15866" max="15866" width="44.28515625" style="2" customWidth="1"/>
    <col min="15867" max="15867" width="10.7109375" style="2" bestFit="1" customWidth="1"/>
    <col min="15868" max="15868" width="10.140625" style="2" bestFit="1" customWidth="1"/>
    <col min="15869" max="15869" width="10.42578125" style="2" bestFit="1" customWidth="1"/>
    <col min="15870" max="15870" width="11.7109375" style="2" bestFit="1" customWidth="1"/>
    <col min="15871" max="15874" width="10.140625" style="2" bestFit="1" customWidth="1"/>
    <col min="15875" max="15875" width="11.140625" style="2" bestFit="1" customWidth="1"/>
    <col min="15876" max="15876" width="10.140625" style="2" bestFit="1" customWidth="1"/>
    <col min="15877" max="15877" width="11.7109375" style="2" customWidth="1"/>
    <col min="15878" max="15878" width="11.5703125" style="2" customWidth="1"/>
    <col min="15879" max="15879" width="15.140625" style="2" customWidth="1"/>
    <col min="15880" max="15880" width="11.5703125" style="2" customWidth="1"/>
    <col min="15881" max="15881" width="1.7109375" style="2" customWidth="1"/>
    <col min="15882" max="15882" width="1.85546875" style="2" customWidth="1"/>
    <col min="15883" max="15883" width="18.85546875" style="2" bestFit="1" customWidth="1"/>
    <col min="15884" max="15884" width="13.28515625" style="2" customWidth="1"/>
    <col min="15885" max="15885" width="13.5703125" style="2" bestFit="1" customWidth="1"/>
    <col min="15886" max="15886" width="12.5703125" style="2" customWidth="1"/>
    <col min="15887" max="15887" width="2.28515625" style="2" customWidth="1"/>
    <col min="15888" max="15888" width="11.85546875" style="2" bestFit="1" customWidth="1"/>
    <col min="15889" max="15889" width="11.28515625" style="2" customWidth="1"/>
    <col min="15890" max="15890" width="12.42578125" style="2" bestFit="1" customWidth="1"/>
    <col min="15891" max="15892" width="11" style="2" bestFit="1" customWidth="1"/>
    <col min="15893" max="16121" width="9.140625" style="2"/>
    <col min="16122" max="16122" width="44.28515625" style="2" customWidth="1"/>
    <col min="16123" max="16123" width="10.7109375" style="2" bestFit="1" customWidth="1"/>
    <col min="16124" max="16124" width="10.140625" style="2" bestFit="1" customWidth="1"/>
    <col min="16125" max="16125" width="10.42578125" style="2" bestFit="1" customWidth="1"/>
    <col min="16126" max="16126" width="11.7109375" style="2" bestFit="1" customWidth="1"/>
    <col min="16127" max="16130" width="10.140625" style="2" bestFit="1" customWidth="1"/>
    <col min="16131" max="16131" width="11.140625" style="2" bestFit="1" customWidth="1"/>
    <col min="16132" max="16132" width="10.140625" style="2" bestFit="1" customWidth="1"/>
    <col min="16133" max="16133" width="11.7109375" style="2" customWidth="1"/>
    <col min="16134" max="16134" width="11.5703125" style="2" customWidth="1"/>
    <col min="16135" max="16135" width="15.140625" style="2" customWidth="1"/>
    <col min="16136" max="16136" width="11.5703125" style="2" customWidth="1"/>
    <col min="16137" max="16137" width="1.7109375" style="2" customWidth="1"/>
    <col min="16138" max="16138" width="1.85546875" style="2" customWidth="1"/>
    <col min="16139" max="16139" width="18.85546875" style="2" bestFit="1" customWidth="1"/>
    <col min="16140" max="16140" width="13.28515625" style="2" customWidth="1"/>
    <col min="16141" max="16141" width="13.5703125" style="2" bestFit="1" customWidth="1"/>
    <col min="16142" max="16142" width="12.5703125" style="2" customWidth="1"/>
    <col min="16143" max="16143" width="2.28515625" style="2" customWidth="1"/>
    <col min="16144" max="16144" width="11.85546875" style="2" bestFit="1" customWidth="1"/>
    <col min="16145" max="16145" width="11.28515625" style="2" customWidth="1"/>
    <col min="16146" max="16146" width="12.42578125" style="2" bestFit="1" customWidth="1"/>
    <col min="16147" max="16148" width="11" style="2" bestFit="1" customWidth="1"/>
    <col min="16149" max="16384" width="9.140625" style="2"/>
  </cols>
  <sheetData>
    <row r="1" spans="1:20" x14ac:dyDescent="0.2">
      <c r="A1" s="1" t="s">
        <v>0</v>
      </c>
    </row>
    <row r="2" spans="1:20" x14ac:dyDescent="0.2">
      <c r="A2" s="1" t="s">
        <v>1</v>
      </c>
    </row>
    <row r="3" spans="1:20" s="6" customForma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</row>
    <row r="4" spans="1:20" s="6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20" s="9" customFormat="1" x14ac:dyDescent="0.2">
      <c r="A5" s="7"/>
      <c r="B5" s="40">
        <v>45261</v>
      </c>
      <c r="C5" s="40">
        <v>44927</v>
      </c>
      <c r="D5" s="40">
        <v>44958</v>
      </c>
      <c r="E5" s="40">
        <v>44986</v>
      </c>
      <c r="F5" s="40">
        <v>45017</v>
      </c>
      <c r="G5" s="40">
        <v>45047</v>
      </c>
      <c r="H5" s="40">
        <v>45078</v>
      </c>
      <c r="I5" s="40">
        <v>45108</v>
      </c>
      <c r="J5" s="40">
        <v>45139</v>
      </c>
      <c r="K5" s="40">
        <v>45170</v>
      </c>
      <c r="L5" s="40">
        <v>45200</v>
      </c>
      <c r="M5" s="40">
        <v>45231</v>
      </c>
      <c r="N5" s="8" t="s">
        <v>3</v>
      </c>
    </row>
    <row r="6" spans="1:20" s="6" customFormat="1" ht="12.75" x14ac:dyDescent="0.2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20" s="6" customFormat="1" x14ac:dyDescent="0.2">
      <c r="A7" s="13" t="s">
        <v>5</v>
      </c>
      <c r="B7" s="14">
        <v>1112.2592758375633</v>
      </c>
      <c r="C7" s="14">
        <v>1194.08045709827</v>
      </c>
      <c r="D7" s="14">
        <v>1063.7114951612216</v>
      </c>
      <c r="E7" s="14">
        <v>1012.5747652582156</v>
      </c>
      <c r="F7" s="14">
        <v>1018.7757792746044</v>
      </c>
      <c r="G7" s="14">
        <v>1140.6306798751814</v>
      </c>
      <c r="H7" s="14">
        <v>1020.0910737732647</v>
      </c>
      <c r="I7" s="14">
        <v>1291.8074391939383</v>
      </c>
      <c r="J7" s="14">
        <v>1121.9092506635302</v>
      </c>
      <c r="K7" s="14">
        <v>1092.1559765004522</v>
      </c>
      <c r="L7" s="14">
        <v>1201.8830893317077</v>
      </c>
      <c r="M7" s="14">
        <v>1075.7240890886001</v>
      </c>
      <c r="N7" s="14">
        <f>SUM(B7:M7)</f>
        <v>13345.60337105655</v>
      </c>
    </row>
    <row r="8" spans="1:20" s="6" customFormat="1" x14ac:dyDescent="0.2">
      <c r="A8" s="13" t="s">
        <v>6</v>
      </c>
      <c r="B8" s="39">
        <v>-52.352837428735853</v>
      </c>
      <c r="C8" s="39">
        <v>-31.918937212661756</v>
      </c>
      <c r="D8" s="39">
        <v>-28.2113387661025</v>
      </c>
      <c r="E8" s="39">
        <v>-21.14386450105059</v>
      </c>
      <c r="F8" s="39">
        <v>-46.098178333554046</v>
      </c>
      <c r="G8" s="39">
        <v>-83.692143840329507</v>
      </c>
      <c r="H8" s="39">
        <v>-77.233154504001405</v>
      </c>
      <c r="I8" s="39">
        <v>-80.410018434957635</v>
      </c>
      <c r="J8" s="39">
        <v>-86.720169160258322</v>
      </c>
      <c r="K8" s="39">
        <v>-89.310137103809183</v>
      </c>
      <c r="L8" s="39">
        <v>-96.309808356121479</v>
      </c>
      <c r="M8" s="39">
        <v>-101.91959175413605</v>
      </c>
      <c r="N8" s="14"/>
    </row>
    <row r="9" spans="1:20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20" s="1" customFormat="1" x14ac:dyDescent="0.2">
      <c r="A10" s="18" t="s">
        <v>7</v>
      </c>
      <c r="B10" s="41">
        <f t="shared" ref="B10:M10" si="0">B7*B8</f>
        <v>-58229.929046527424</v>
      </c>
      <c r="C10" s="19">
        <f t="shared" si="0"/>
        <v>-38113.77913698613</v>
      </c>
      <c r="D10" s="19">
        <f t="shared" si="0"/>
        <v>-30008.725339390621</v>
      </c>
      <c r="E10" s="19">
        <f t="shared" si="0"/>
        <v>-21409.74363380282</v>
      </c>
      <c r="F10" s="19">
        <f t="shared" si="0"/>
        <v>-46963.707554906206</v>
      </c>
      <c r="G10" s="19">
        <f t="shared" si="0"/>
        <v>-95461.82692880652</v>
      </c>
      <c r="H10" s="19">
        <f t="shared" si="0"/>
        <v>-78784.85150888325</v>
      </c>
      <c r="I10" s="19">
        <f t="shared" si="0"/>
        <v>-103874.26</v>
      </c>
      <c r="J10" s="19">
        <f t="shared" si="0"/>
        <v>-97292.159999999989</v>
      </c>
      <c r="K10" s="19">
        <f t="shared" si="0"/>
        <v>-97540.599999999991</v>
      </c>
      <c r="L10" s="19">
        <f t="shared" si="0"/>
        <v>-115753.12999999999</v>
      </c>
      <c r="M10" s="19">
        <f t="shared" si="0"/>
        <v>-109637.36</v>
      </c>
      <c r="N10" s="19">
        <f>SUM(B10:M10)</f>
        <v>-893070.07314930286</v>
      </c>
    </row>
    <row r="11" spans="1:20" x14ac:dyDescent="0.2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0"/>
      <c r="N11" s="17"/>
    </row>
    <row r="12" spans="1:20" x14ac:dyDescent="0.2">
      <c r="A12" s="1" t="s">
        <v>8</v>
      </c>
      <c r="B12" s="22">
        <v>69500.784917698402</v>
      </c>
      <c r="C12" s="22">
        <v>70153.416515798119</v>
      </c>
      <c r="D12" s="22">
        <v>69624.89982527573</v>
      </c>
      <c r="E12" s="22">
        <v>68626.471329090811</v>
      </c>
      <c r="F12" s="22">
        <v>69126.472161504644</v>
      </c>
      <c r="G12" s="22">
        <v>69472.498216891137</v>
      </c>
      <c r="H12" s="22">
        <v>69617.136407877872</v>
      </c>
      <c r="I12" s="22">
        <v>69950.412216097218</v>
      </c>
      <c r="J12" s="22">
        <v>70019.626786464883</v>
      </c>
      <c r="K12" s="22">
        <v>70079.848492517631</v>
      </c>
      <c r="L12" s="22">
        <v>70092.302385918098</v>
      </c>
      <c r="M12" s="22">
        <v>69838.817914014027</v>
      </c>
      <c r="N12" s="22">
        <f>SUM(B12:M12)</f>
        <v>836102.68716914859</v>
      </c>
    </row>
    <row r="13" spans="1:20" s="24" customFormat="1" x14ac:dyDescent="0.2">
      <c r="A13" s="23"/>
      <c r="B13" s="16"/>
      <c r="C13" s="16"/>
      <c r="D13" s="16"/>
      <c r="E13" s="16"/>
      <c r="F13" s="27"/>
      <c r="G13" s="27"/>
      <c r="H13" s="27"/>
      <c r="I13" s="27"/>
      <c r="J13" s="27"/>
      <c r="K13" s="27"/>
      <c r="L13" s="27"/>
      <c r="M13" s="27"/>
      <c r="N13" s="25"/>
      <c r="O13" s="26"/>
      <c r="P13" s="26"/>
      <c r="Q13" s="26"/>
      <c r="R13" s="27"/>
      <c r="S13" s="27"/>
      <c r="T13" s="27"/>
    </row>
    <row r="14" spans="1:20" x14ac:dyDescent="0.2">
      <c r="A14" s="28" t="s">
        <v>9</v>
      </c>
      <c r="B14" s="42">
        <f>-B10/B12</f>
        <v>0.83783124342382997</v>
      </c>
      <c r="C14" s="42">
        <f t="shared" ref="C14:M14" si="1">-C10/C12</f>
        <v>0.54329184564237354</v>
      </c>
      <c r="D14" s="42">
        <f t="shared" si="1"/>
        <v>0.43100565192478224</v>
      </c>
      <c r="E14" s="42">
        <f t="shared" si="1"/>
        <v>0.31197500351044882</v>
      </c>
      <c r="F14" s="42">
        <f t="shared" si="1"/>
        <v>0.67938817194636902</v>
      </c>
      <c r="G14" s="42">
        <f t="shared" si="1"/>
        <v>1.3740952085928657</v>
      </c>
      <c r="H14" s="42">
        <f t="shared" si="1"/>
        <v>1.1316876213823692</v>
      </c>
      <c r="I14" s="42">
        <f t="shared" si="1"/>
        <v>1.4849699481269978</v>
      </c>
      <c r="J14" s="42">
        <f t="shared" si="1"/>
        <v>1.389498408734835</v>
      </c>
      <c r="K14" s="42">
        <f t="shared" si="1"/>
        <v>1.3918494702569786</v>
      </c>
      <c r="L14" s="42">
        <f t="shared" si="1"/>
        <v>1.6514385468846489</v>
      </c>
      <c r="M14" s="42">
        <f t="shared" si="1"/>
        <v>1.5698627679378276</v>
      </c>
    </row>
    <row r="15" spans="1:20" x14ac:dyDescent="0.2">
      <c r="A15" s="28" t="s">
        <v>10</v>
      </c>
      <c r="B15" s="16">
        <v>1.052620087891259</v>
      </c>
      <c r="C15" s="16">
        <f>+B15</f>
        <v>1.052620087891259</v>
      </c>
      <c r="D15" s="16">
        <f>+C15</f>
        <v>1.052620087891259</v>
      </c>
      <c r="E15" s="16">
        <v>1.7775729907606947</v>
      </c>
      <c r="F15" s="16">
        <f>+E15</f>
        <v>1.7775729907606947</v>
      </c>
      <c r="G15" s="16">
        <f>+F15</f>
        <v>1.7775729907606947</v>
      </c>
      <c r="H15" s="16">
        <f t="shared" ref="H15:M15" si="2">+G15</f>
        <v>1.7775729907606947</v>
      </c>
      <c r="I15" s="16">
        <f t="shared" si="2"/>
        <v>1.7775729907606947</v>
      </c>
      <c r="J15" s="16">
        <f t="shared" si="2"/>
        <v>1.7775729907606947</v>
      </c>
      <c r="K15" s="16">
        <f t="shared" si="2"/>
        <v>1.7775729907606947</v>
      </c>
      <c r="L15" s="16">
        <f t="shared" si="2"/>
        <v>1.7775729907606947</v>
      </c>
      <c r="M15" s="16">
        <f t="shared" si="2"/>
        <v>1.7775729907606947</v>
      </c>
    </row>
    <row r="16" spans="1:20" x14ac:dyDescent="0.2">
      <c r="A16" s="28" t="s">
        <v>11</v>
      </c>
      <c r="B16" s="30">
        <f>B12*B15</f>
        <v>73157.922328579181</v>
      </c>
      <c r="C16" s="30">
        <f>C12*C15</f>
        <v>73844.895458731524</v>
      </c>
      <c r="D16" s="30">
        <f>D12*D15</f>
        <v>73288.568173501844</v>
      </c>
      <c r="E16" s="30">
        <f>E12*E15</f>
        <v>121988.56188580503</v>
      </c>
      <c r="F16" s="30">
        <f>F12*F15</f>
        <v>122877.34986086172</v>
      </c>
      <c r="G16" s="30">
        <f t="shared" ref="G16:M16" si="3">G12*G15</f>
        <v>123492.43643101621</v>
      </c>
      <c r="H16" s="30">
        <f t="shared" si="3"/>
        <v>123749.54137274672</v>
      </c>
      <c r="I16" s="30">
        <f t="shared" si="3"/>
        <v>124341.96344791137</v>
      </c>
      <c r="J16" s="30">
        <f t="shared" si="3"/>
        <v>124464.99739876404</v>
      </c>
      <c r="K16" s="30">
        <f t="shared" si="3"/>
        <v>124572.04587690093</v>
      </c>
      <c r="L16" s="30">
        <f t="shared" si="3"/>
        <v>124594.18358143941</v>
      </c>
      <c r="M16" s="30">
        <f t="shared" si="3"/>
        <v>124143.5964306055</v>
      </c>
      <c r="N16" s="30">
        <f>SUM(B16:M16)</f>
        <v>1334516.0622468635</v>
      </c>
    </row>
    <row r="17" spans="1:20" s="1" customFormat="1" x14ac:dyDescent="0.2">
      <c r="A17" s="18" t="s">
        <v>12</v>
      </c>
      <c r="B17" s="19">
        <f>+ROUND((-B10-B16),2)</f>
        <v>-14927.99</v>
      </c>
      <c r="C17" s="19">
        <f t="shared" ref="C17:M17" si="4">+ROUND((-C10-C16),2)</f>
        <v>-35731.120000000003</v>
      </c>
      <c r="D17" s="19">
        <f t="shared" si="4"/>
        <v>-43279.839999999997</v>
      </c>
      <c r="E17" s="19">
        <f t="shared" si="4"/>
        <v>-100578.82</v>
      </c>
      <c r="F17" s="19">
        <f t="shared" si="4"/>
        <v>-75913.64</v>
      </c>
      <c r="G17" s="19">
        <f t="shared" si="4"/>
        <v>-28030.61</v>
      </c>
      <c r="H17" s="19">
        <f t="shared" si="4"/>
        <v>-44964.69</v>
      </c>
      <c r="I17" s="19">
        <f t="shared" si="4"/>
        <v>-20467.7</v>
      </c>
      <c r="J17" s="19">
        <f t="shared" si="4"/>
        <v>-27172.84</v>
      </c>
      <c r="K17" s="19">
        <f t="shared" si="4"/>
        <v>-27031.45</v>
      </c>
      <c r="L17" s="19">
        <f t="shared" si="4"/>
        <v>-8841.0499999999993</v>
      </c>
      <c r="M17" s="19">
        <f t="shared" si="4"/>
        <v>-14506.24</v>
      </c>
      <c r="N17" s="19">
        <f>SUM(B17:M17)</f>
        <v>-441445.99000000005</v>
      </c>
    </row>
    <row r="19" spans="1:20" x14ac:dyDescent="0.2">
      <c r="M19" s="31" t="s">
        <v>13</v>
      </c>
      <c r="N19" s="32">
        <f>ROUND((N17/N12),2)</f>
        <v>-0.53</v>
      </c>
    </row>
    <row r="20" spans="1:20" x14ac:dyDescent="0.2">
      <c r="M20" s="31" t="s">
        <v>14</v>
      </c>
      <c r="N20" s="17">
        <f>-N10/N12</f>
        <v>1.0681344371383767</v>
      </c>
    </row>
    <row r="21" spans="1:20" x14ac:dyDescent="0.2">
      <c r="M21" s="31" t="s">
        <v>15</v>
      </c>
      <c r="N21" s="33">
        <f>SUM(N19:N20)</f>
        <v>0.53813443713837672</v>
      </c>
    </row>
    <row r="23" spans="1:20" x14ac:dyDescent="0.2">
      <c r="M23" s="34" t="s">
        <v>16</v>
      </c>
      <c r="N23" s="35">
        <v>2.6375729907606948</v>
      </c>
    </row>
    <row r="24" spans="1:20" x14ac:dyDescent="0.2">
      <c r="M24" s="34" t="s">
        <v>17</v>
      </c>
      <c r="N24" s="35">
        <f>-N23+N21</f>
        <v>-2.0994385536223179</v>
      </c>
    </row>
    <row r="25" spans="1:20" x14ac:dyDescent="0.2">
      <c r="M25" s="34" t="s">
        <v>18</v>
      </c>
      <c r="N25" s="36">
        <f>N24*N12</f>
        <v>-1755346.2162301308</v>
      </c>
    </row>
    <row r="27" spans="1:20" s="6" customFormat="1" ht="12.75" x14ac:dyDescent="0.2">
      <c r="A27" s="10" t="s">
        <v>19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P27" s="2"/>
      <c r="Q27" s="2"/>
      <c r="R27" s="2"/>
      <c r="S27" s="2"/>
      <c r="T27" s="2"/>
    </row>
    <row r="28" spans="1:20" x14ac:dyDescent="0.2">
      <c r="A28" s="13" t="s">
        <v>5</v>
      </c>
      <c r="B28" s="2">
        <v>69.09</v>
      </c>
      <c r="C28" s="2">
        <v>75.669999999999987</v>
      </c>
      <c r="D28" s="2">
        <v>69.089999999999989</v>
      </c>
      <c r="E28" s="2">
        <v>69.089999999999989</v>
      </c>
      <c r="F28" s="2">
        <v>72.38</v>
      </c>
      <c r="G28" s="2">
        <v>75.669999999999987</v>
      </c>
      <c r="H28" s="2">
        <v>65.8</v>
      </c>
      <c r="I28" s="2">
        <v>75.67</v>
      </c>
      <c r="J28" s="2">
        <v>72.38</v>
      </c>
      <c r="K28" s="2">
        <v>69.089999999999989</v>
      </c>
      <c r="L28" s="2">
        <v>75.669999999999987</v>
      </c>
      <c r="M28" s="2">
        <v>69.089999999999989</v>
      </c>
      <c r="N28" s="14">
        <f>SUM(B28:M28)</f>
        <v>858.68999999999994</v>
      </c>
    </row>
    <row r="29" spans="1:20" x14ac:dyDescent="0.2">
      <c r="A29" s="13" t="s">
        <v>20</v>
      </c>
      <c r="B29" s="43">
        <f>B8</f>
        <v>-52.352837428735853</v>
      </c>
      <c r="C29" s="43">
        <f>C8</f>
        <v>-31.918937212661756</v>
      </c>
      <c r="D29" s="43">
        <f>D8</f>
        <v>-28.2113387661025</v>
      </c>
      <c r="E29" s="43">
        <f t="shared" ref="E29:M29" si="5">E8</f>
        <v>-21.14386450105059</v>
      </c>
      <c r="F29" s="43">
        <f t="shared" si="5"/>
        <v>-46.098178333554046</v>
      </c>
      <c r="G29" s="43">
        <f t="shared" si="5"/>
        <v>-83.692143840329507</v>
      </c>
      <c r="H29" s="43">
        <f t="shared" si="5"/>
        <v>-77.233154504001405</v>
      </c>
      <c r="I29" s="43">
        <f t="shared" si="5"/>
        <v>-80.410018434957635</v>
      </c>
      <c r="J29" s="43">
        <f t="shared" si="5"/>
        <v>-86.720169160258322</v>
      </c>
      <c r="K29" s="43">
        <f t="shared" si="5"/>
        <v>-89.310137103809183</v>
      </c>
      <c r="L29" s="43">
        <f t="shared" si="5"/>
        <v>-96.309808356121479</v>
      </c>
      <c r="M29" s="43">
        <f t="shared" si="5"/>
        <v>-101.91959175413605</v>
      </c>
      <c r="N29" s="14"/>
    </row>
    <row r="31" spans="1:20" x14ac:dyDescent="0.2">
      <c r="A31" s="18" t="s">
        <v>7</v>
      </c>
      <c r="B31" s="19">
        <f t="shared" ref="B31:M31" si="6">B28*B29</f>
        <v>-3617.0575379513602</v>
      </c>
      <c r="C31" s="19">
        <f t="shared" si="6"/>
        <v>-2415.3059788821147</v>
      </c>
      <c r="D31" s="19">
        <f t="shared" si="6"/>
        <v>-1949.1213953500214</v>
      </c>
      <c r="E31" s="19">
        <f t="shared" si="6"/>
        <v>-1460.8295983775849</v>
      </c>
      <c r="F31" s="19">
        <f t="shared" si="6"/>
        <v>-3336.5861477826415</v>
      </c>
      <c r="G31" s="19">
        <f t="shared" si="6"/>
        <v>-6332.9845243977325</v>
      </c>
      <c r="H31" s="19">
        <f t="shared" si="6"/>
        <v>-5081.9415663632926</v>
      </c>
      <c r="I31" s="19">
        <f t="shared" si="6"/>
        <v>-6084.6260949732441</v>
      </c>
      <c r="J31" s="19">
        <f t="shared" si="6"/>
        <v>-6276.8058438194967</v>
      </c>
      <c r="K31" s="19">
        <f t="shared" si="6"/>
        <v>-6170.4373725021751</v>
      </c>
      <c r="L31" s="19">
        <f t="shared" si="6"/>
        <v>-7287.7631983077108</v>
      </c>
      <c r="M31" s="19">
        <f t="shared" si="6"/>
        <v>-7041.6245942932583</v>
      </c>
      <c r="N31" s="19">
        <f>SUM(B31:M31)</f>
        <v>-57055.083853000622</v>
      </c>
    </row>
    <row r="32" spans="1:20" ht="12.75" x14ac:dyDescent="0.2">
      <c r="A32" s="2" t="s">
        <v>21</v>
      </c>
      <c r="B32"/>
      <c r="C32"/>
      <c r="D32"/>
      <c r="E32"/>
      <c r="F32"/>
      <c r="G32"/>
      <c r="H32"/>
      <c r="I32"/>
      <c r="J32"/>
      <c r="K32"/>
      <c r="L32"/>
      <c r="M32"/>
    </row>
    <row r="33" spans="1:14" x14ac:dyDescent="0.2">
      <c r="A33" s="1" t="s">
        <v>22</v>
      </c>
      <c r="B33" s="22">
        <v>9661.7800555486683</v>
      </c>
      <c r="C33" s="22">
        <v>7856.6966615655911</v>
      </c>
      <c r="D33" s="22">
        <v>7434.5548177265064</v>
      </c>
      <c r="E33" s="22">
        <v>7661.6329238929284</v>
      </c>
      <c r="F33" s="22">
        <v>7629.6173567850055</v>
      </c>
      <c r="G33" s="22">
        <v>7627.9340369483571</v>
      </c>
      <c r="H33" s="22">
        <v>9693.4538213041415</v>
      </c>
      <c r="I33" s="22">
        <v>9479.2258369327301</v>
      </c>
      <c r="J33" s="22">
        <v>9770.2628723095422</v>
      </c>
      <c r="K33" s="22">
        <v>9777.0889732007181</v>
      </c>
      <c r="L33" s="22">
        <v>9796.355325831737</v>
      </c>
      <c r="M33" s="22">
        <v>9780.2132375928031</v>
      </c>
      <c r="N33" s="22">
        <f>SUM(B33:M33)</f>
        <v>106168.81591963873</v>
      </c>
    </row>
    <row r="34" spans="1:14" x14ac:dyDescent="0.2">
      <c r="N34" s="44"/>
    </row>
    <row r="35" spans="1:14" x14ac:dyDescent="0.2">
      <c r="A35" s="28" t="s">
        <v>9</v>
      </c>
      <c r="B35" s="42">
        <f>-B31/B33</f>
        <v>0.3743676131267466</v>
      </c>
      <c r="C35" s="42">
        <f t="shared" ref="C35:M35" si="7">-C31/C33</f>
        <v>0.30742003706183824</v>
      </c>
      <c r="D35" s="42">
        <f t="shared" si="7"/>
        <v>0.26217055938610517</v>
      </c>
      <c r="E35" s="42">
        <f t="shared" si="7"/>
        <v>0.19066817907994049</v>
      </c>
      <c r="F35" s="42">
        <f t="shared" si="7"/>
        <v>0.437320247104584</v>
      </c>
      <c r="G35" s="42">
        <f t="shared" si="7"/>
        <v>0.83023587956081957</v>
      </c>
      <c r="H35" s="42">
        <f t="shared" si="7"/>
        <v>0.52426530935694671</v>
      </c>
      <c r="I35" s="42">
        <f t="shared" si="7"/>
        <v>0.64189061423839822</v>
      </c>
      <c r="J35" s="42">
        <f t="shared" si="7"/>
        <v>0.64243981209645329</v>
      </c>
      <c r="K35" s="42">
        <f t="shared" si="7"/>
        <v>0.63111191781270692</v>
      </c>
      <c r="L35" s="42">
        <f t="shared" si="7"/>
        <v>0.74392597613224687</v>
      </c>
      <c r="M35" s="42">
        <f t="shared" si="7"/>
        <v>0.71998681656826613</v>
      </c>
    </row>
    <row r="36" spans="1:14" x14ac:dyDescent="0.2">
      <c r="A36" s="28" t="s">
        <v>10</v>
      </c>
      <c r="B36" s="16">
        <v>0.45349535394100443</v>
      </c>
      <c r="C36" s="16">
        <f>+B36</f>
        <v>0.45349535394100443</v>
      </c>
      <c r="D36" s="16">
        <f>+C36</f>
        <v>0.45349535394100443</v>
      </c>
      <c r="E36" s="16">
        <v>0.84663699635763323</v>
      </c>
      <c r="F36" s="16">
        <f>+E36</f>
        <v>0.84663699635763323</v>
      </c>
      <c r="G36" s="16">
        <f t="shared" ref="G36:M36" si="8">+F36</f>
        <v>0.84663699635763323</v>
      </c>
      <c r="H36" s="16">
        <f t="shared" si="8"/>
        <v>0.84663699635763323</v>
      </c>
      <c r="I36" s="16">
        <f t="shared" si="8"/>
        <v>0.84663699635763323</v>
      </c>
      <c r="J36" s="16">
        <f t="shared" si="8"/>
        <v>0.84663699635763323</v>
      </c>
      <c r="K36" s="16">
        <f t="shared" si="8"/>
        <v>0.84663699635763323</v>
      </c>
      <c r="L36" s="16">
        <f t="shared" si="8"/>
        <v>0.84663699635763323</v>
      </c>
      <c r="M36" s="16">
        <f t="shared" si="8"/>
        <v>0.84663699635763323</v>
      </c>
    </row>
    <row r="37" spans="1:14" x14ac:dyDescent="0.2">
      <c r="A37" s="28" t="s">
        <v>11</v>
      </c>
      <c r="B37" s="30">
        <f>B33*B36</f>
        <v>4381.572365991181</v>
      </c>
      <c r="C37" s="30">
        <f>C33*C36</f>
        <v>3562.9754333437954</v>
      </c>
      <c r="D37" s="30">
        <f>D33*D36</f>
        <v>3371.5360684586817</v>
      </c>
      <c r="E37" s="30">
        <f>E33*E36</f>
        <v>6486.62188587946</v>
      </c>
      <c r="F37" s="30">
        <f>F33*F36</f>
        <v>6459.5163223065219</v>
      </c>
      <c r="G37" s="30">
        <f t="shared" ref="G37:M37" si="9">G33*G36</f>
        <v>6458.0911614561128</v>
      </c>
      <c r="H37" s="30">
        <f t="shared" si="9"/>
        <v>8206.8366276003599</v>
      </c>
      <c r="I37" s="30">
        <f t="shared" si="9"/>
        <v>8025.4632903763986</v>
      </c>
      <c r="J37" s="30">
        <f t="shared" si="9"/>
        <v>8271.8660118366533</v>
      </c>
      <c r="K37" s="30">
        <f t="shared" si="9"/>
        <v>8277.6452413919924</v>
      </c>
      <c r="L37" s="30">
        <f t="shared" si="9"/>
        <v>8293.9568483142848</v>
      </c>
      <c r="M37" s="30">
        <f t="shared" si="9"/>
        <v>8280.290359212735</v>
      </c>
      <c r="N37" s="30">
        <f>SUM(B37:M37)</f>
        <v>80076.37161616818</v>
      </c>
    </row>
    <row r="38" spans="1:14" x14ac:dyDescent="0.2">
      <c r="A38" s="18" t="s">
        <v>12</v>
      </c>
      <c r="B38" s="19">
        <f>+ROUND((-B31-B37),2)</f>
        <v>-764.51</v>
      </c>
      <c r="C38" s="19">
        <f t="shared" ref="C38:M38" si="10">+ROUND((-C31-C37),2)</f>
        <v>-1147.67</v>
      </c>
      <c r="D38" s="19">
        <f t="shared" si="10"/>
        <v>-1422.41</v>
      </c>
      <c r="E38" s="19">
        <f t="shared" si="10"/>
        <v>-5025.79</v>
      </c>
      <c r="F38" s="19">
        <f t="shared" si="10"/>
        <v>-3122.93</v>
      </c>
      <c r="G38" s="19">
        <f t="shared" si="10"/>
        <v>-125.11</v>
      </c>
      <c r="H38" s="19">
        <f t="shared" si="10"/>
        <v>-3124.9</v>
      </c>
      <c r="I38" s="19">
        <f t="shared" si="10"/>
        <v>-1940.84</v>
      </c>
      <c r="J38" s="19">
        <f t="shared" si="10"/>
        <v>-1995.06</v>
      </c>
      <c r="K38" s="19">
        <f t="shared" si="10"/>
        <v>-2107.21</v>
      </c>
      <c r="L38" s="19">
        <f t="shared" si="10"/>
        <v>-1006.19</v>
      </c>
      <c r="M38" s="19">
        <f t="shared" si="10"/>
        <v>-1238.67</v>
      </c>
      <c r="N38" s="19">
        <f>SUM(B38:M38)</f>
        <v>-23021.29</v>
      </c>
    </row>
    <row r="41" spans="1:14" x14ac:dyDescent="0.2">
      <c r="M41" s="31" t="s">
        <v>13</v>
      </c>
      <c r="N41" s="32">
        <f>ROUND((N38/N33),2)</f>
        <v>-0.22</v>
      </c>
    </row>
    <row r="42" spans="1:14" x14ac:dyDescent="0.2">
      <c r="M42" s="31" t="s">
        <v>14</v>
      </c>
      <c r="N42" s="42">
        <f>-N31/N33</f>
        <v>0.53739964375402605</v>
      </c>
    </row>
    <row r="43" spans="1:14" x14ac:dyDescent="0.2">
      <c r="M43" s="31" t="s">
        <v>15</v>
      </c>
      <c r="N43" s="37">
        <f>SUM(N41:N42)</f>
        <v>0.31739964375402607</v>
      </c>
    </row>
    <row r="45" spans="1:14" x14ac:dyDescent="0.2">
      <c r="M45" s="34" t="s">
        <v>16</v>
      </c>
      <c r="N45" s="42">
        <v>1.3066369963576332</v>
      </c>
    </row>
    <row r="46" spans="1:14" x14ac:dyDescent="0.2">
      <c r="M46" s="34" t="s">
        <v>17</v>
      </c>
      <c r="N46" s="29">
        <f>-N45+N43</f>
        <v>-0.98923735260360712</v>
      </c>
    </row>
    <row r="47" spans="1:14" x14ac:dyDescent="0.2">
      <c r="M47" s="34" t="s">
        <v>18</v>
      </c>
      <c r="N47" s="36">
        <f>N46*N33</f>
        <v>-105026.15838940311</v>
      </c>
    </row>
    <row r="49" spans="1:14" x14ac:dyDescent="0.2">
      <c r="A49" s="1"/>
      <c r="M49" s="34"/>
      <c r="N49" s="21"/>
    </row>
    <row r="50" spans="1:14" x14ac:dyDescent="0.2">
      <c r="A50" s="1"/>
      <c r="J50" s="38"/>
      <c r="M50" s="34"/>
      <c r="N50" s="21"/>
    </row>
  </sheetData>
  <pageMargins left="0.5" right="0.5" top="0.5" bottom="0.5" header="0.5" footer="0.5"/>
  <pageSetup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47FECB4421554A946C89C3DD67199C" ma:contentTypeVersion="19" ma:contentTypeDescription="" ma:contentTypeScope="" ma:versionID="1a716b63fb596984afdcf4f46b313fe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2025-01-15T08:00:00+00:00</OpenedDate>
    <SignificantOrder xmlns="dc463f71-b30c-4ab2-9473-d307f9d35888">false</SignificantOrder>
    <Date1 xmlns="dc463f71-b30c-4ab2-9473-d307f9d35888">2025-01-15T08:00:00+00:00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250035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E37231-9A50-4585-A154-8E5C1695194A}"/>
</file>

<file path=customXml/itemProps2.xml><?xml version="1.0" encoding="utf-8"?>
<ds:datastoreItem xmlns:ds="http://schemas.openxmlformats.org/officeDocument/2006/customXml" ds:itemID="{40768331-6271-4182-8CC4-36EAC7D35F60}"/>
</file>

<file path=customXml/itemProps3.xml><?xml version="1.0" encoding="utf-8"?>
<ds:datastoreItem xmlns:ds="http://schemas.openxmlformats.org/officeDocument/2006/customXml" ds:itemID="{E3C1279B-60AC-4D09-82F5-AC1F7FDC3746}"/>
</file>

<file path=customXml/itemProps4.xml><?xml version="1.0" encoding="utf-8"?>
<ds:datastoreItem xmlns:ds="http://schemas.openxmlformats.org/officeDocument/2006/customXml" ds:itemID="{059A5490-CBC8-4023-B835-EE42DB9E1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CPA 3-1-2025</vt:lpstr>
      <vt:lpstr>'CPA 3-1-2025'!Print_Area</vt:lpstr>
      <vt:lpstr>'CPA 3-1-2025'!Print_Titles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cp:lastPrinted>2025-01-15T20:37:44Z</cp:lastPrinted>
  <dcterms:created xsi:type="dcterms:W3CDTF">2025-01-03T00:55:29Z</dcterms:created>
  <dcterms:modified xsi:type="dcterms:W3CDTF">2025-01-15T20:48:08Z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0x0101006E56B4D1795A2E4DB2F0B01679ED314A002547FECB4421554A946C89C3DD67199C</vt:lpwstr>
  </property>
  <property fmtid="{D5CDD505-2E9C-101B-9397-08002B2CF9AE}" pid="3" name="_docset_NoMedatataSyncRequired">
    <vt:lpwstr>False</vt:lpwstr>
  </property>
</Properties>
</file>