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2073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D29" i="1"/>
  <c r="E29" i="1"/>
  <c r="F29" i="1"/>
  <c r="C29" i="1"/>
  <c r="D22" i="1"/>
  <c r="D23" i="1" s="1"/>
  <c r="E22" i="1"/>
  <c r="E23" i="1" s="1"/>
  <c r="F22" i="1"/>
  <c r="F32" i="1" s="1"/>
  <c r="C22" i="1"/>
  <c r="C32" i="1" s="1"/>
  <c r="D21" i="1"/>
  <c r="E21" i="1"/>
  <c r="F21" i="1"/>
  <c r="C21" i="1"/>
  <c r="D18" i="1"/>
  <c r="E18" i="1"/>
  <c r="F18" i="1"/>
  <c r="C18" i="1"/>
  <c r="E32" i="1" l="1"/>
  <c r="D32" i="1"/>
  <c r="C23" i="1"/>
  <c r="F23" i="1"/>
  <c r="F13" i="1"/>
  <c r="D11" i="1"/>
  <c r="D13" i="1" s="1"/>
  <c r="E11" i="1"/>
  <c r="E13" i="1" s="1"/>
  <c r="F11" i="1"/>
  <c r="C11" i="1" l="1"/>
  <c r="C13" i="1" l="1"/>
</calcChain>
</file>

<file path=xl/sharedStrings.xml><?xml version="1.0" encoding="utf-8"?>
<sst xmlns="http://schemas.openxmlformats.org/spreadsheetml/2006/main" count="35" uniqueCount="33">
  <si>
    <t>New Residential Processing Rate / Ton</t>
  </si>
  <si>
    <t>Increase per Ton</t>
  </si>
  <si>
    <t>WUTC Tons</t>
  </si>
  <si>
    <t>Total</t>
  </si>
  <si>
    <t>NW Area</t>
  </si>
  <si>
    <t>WUTC MRF Processing Fee</t>
  </si>
  <si>
    <t>Current Residential Processing Rate / Ton*</t>
  </si>
  <si>
    <t>Single Family Recycle tons</t>
  </si>
  <si>
    <t>Multi-family Recycle tons</t>
  </si>
  <si>
    <t>Total Recycle tons</t>
  </si>
  <si>
    <t>Single family</t>
  </si>
  <si>
    <t>Multi-family</t>
  </si>
  <si>
    <t>Surcharge per unit (SF=customer MF=Yard)</t>
  </si>
  <si>
    <t>Annual SF customers</t>
  </si>
  <si>
    <t>Monthly surcharge per customer</t>
  </si>
  <si>
    <t>Annual MF Yards</t>
  </si>
  <si>
    <t>Monthly surcharge per yard</t>
  </si>
  <si>
    <t>Increased expense (Annual)</t>
  </si>
  <si>
    <t>Temporary surcharge</t>
  </si>
  <si>
    <t>Total Annual calculated increase</t>
  </si>
  <si>
    <t>Tariff #4</t>
  </si>
  <si>
    <t>G-12</t>
  </si>
  <si>
    <t>Lynnwood</t>
  </si>
  <si>
    <t>Kent</t>
  </si>
  <si>
    <t>Tariff # 27</t>
  </si>
  <si>
    <t>G-60</t>
  </si>
  <si>
    <t>Tariff # 26</t>
  </si>
  <si>
    <t>Sea-Tac</t>
  </si>
  <si>
    <t>Tariff # 11</t>
  </si>
  <si>
    <t>Bellevue</t>
  </si>
  <si>
    <t>*= Tariff #4 current rate taken from rate case filed with effective date 6/1/2017. Tariff"s #27, 26, and 11</t>
  </si>
  <si>
    <t xml:space="preserve">     current rate taken from rate adjustment for impact of Seattle minimum wage increase on recycling</t>
  </si>
  <si>
    <t xml:space="preserve">     processing costs, filed with WUTC January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</si>
</sst>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44" fontId="0" fillId="0" borderId="0" xfId="0" applyNumberFormat="1"/>
    <xf numFmtId="42" fontId="0" fillId="0" borderId="0" xfId="0" applyNumberFormat="1"/>
    <xf numFmtId="164" fontId="0" fillId="0" borderId="0" xfId="1" applyNumberFormat="1" applyFont="1" applyBorder="1" applyAlignment="1">
      <alignment vertical="top"/>
    </xf>
    <xf numFmtId="42" fontId="0" fillId="0" borderId="0" xfId="0" applyNumberFormat="1" applyBorder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vertical="top"/>
    </xf>
    <xf numFmtId="0" fontId="5" fillId="0" borderId="0" xfId="0" applyFont="1"/>
    <xf numFmtId="0" fontId="3" fillId="0" borderId="0" xfId="0" applyFont="1"/>
    <xf numFmtId="42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1" xfId="0" applyBorder="1"/>
    <xf numFmtId="42" fontId="0" fillId="0" borderId="3" xfId="0" applyNumberFormat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M31" sqref="M31"/>
    </sheetView>
  </sheetViews>
  <sheetFormatPr defaultRowHeight="15" x14ac:dyDescent="0.25"/>
  <cols>
    <col min="1" max="1" width="36.5703125" bestFit="1" customWidth="1"/>
    <col min="2" max="2" width="2.28515625" customWidth="1"/>
    <col min="3" max="3" width="11.5703125" bestFit="1" customWidth="1"/>
    <col min="4" max="6" width="11.140625" customWidth="1"/>
    <col min="8" max="8" width="12.5703125" bestFit="1" customWidth="1"/>
  </cols>
  <sheetData>
    <row r="1" spans="1:6" ht="18.75" x14ac:dyDescent="0.3">
      <c r="A1" s="9" t="s">
        <v>4</v>
      </c>
    </row>
    <row r="2" spans="1:6" ht="18.75" x14ac:dyDescent="0.3">
      <c r="A2" s="9" t="s">
        <v>5</v>
      </c>
    </row>
    <row r="3" spans="1:6" ht="18.75" x14ac:dyDescent="0.3">
      <c r="A3" s="9" t="s">
        <v>18</v>
      </c>
    </row>
    <row r="4" spans="1:6" ht="11.25" customHeight="1" x14ac:dyDescent="0.3">
      <c r="A4" s="9"/>
    </row>
    <row r="5" spans="1:6" ht="16.5" customHeight="1" x14ac:dyDescent="0.3">
      <c r="A5" s="9"/>
      <c r="C5" s="10" t="s">
        <v>20</v>
      </c>
      <c r="D5" s="10" t="s">
        <v>24</v>
      </c>
      <c r="E5" s="10" t="s">
        <v>26</v>
      </c>
      <c r="F5" s="10" t="s">
        <v>28</v>
      </c>
    </row>
    <row r="6" spans="1:6" x14ac:dyDescent="0.25">
      <c r="C6" s="6" t="s">
        <v>21</v>
      </c>
      <c r="D6" s="6" t="s">
        <v>25</v>
      </c>
      <c r="E6" s="6" t="s">
        <v>21</v>
      </c>
      <c r="F6" s="6" t="s">
        <v>21</v>
      </c>
    </row>
    <row r="7" spans="1:6" x14ac:dyDescent="0.25">
      <c r="C7" s="6" t="s">
        <v>22</v>
      </c>
      <c r="D7" s="6" t="s">
        <v>23</v>
      </c>
      <c r="E7" s="6" t="s">
        <v>27</v>
      </c>
      <c r="F7" s="6" t="s">
        <v>29</v>
      </c>
    </row>
    <row r="8" spans="1:6" ht="5.25" customHeight="1" x14ac:dyDescent="0.25"/>
    <row r="9" spans="1:6" x14ac:dyDescent="0.25">
      <c r="A9" s="1" t="s">
        <v>6</v>
      </c>
      <c r="C9" s="2">
        <v>69.489999999999995</v>
      </c>
      <c r="D9" s="2">
        <v>72.77</v>
      </c>
      <c r="E9" s="2">
        <v>72.77</v>
      </c>
      <c r="F9" s="2">
        <v>72.77</v>
      </c>
    </row>
    <row r="10" spans="1:6" ht="5.25" customHeight="1" x14ac:dyDescent="0.25"/>
    <row r="11" spans="1:6" x14ac:dyDescent="0.25">
      <c r="A11" s="1" t="s">
        <v>0</v>
      </c>
      <c r="C11" s="2">
        <f>95.52*1.06</f>
        <v>101.2512</v>
      </c>
      <c r="D11" s="2">
        <f t="shared" ref="D11:F11" si="0">95.52*1.06</f>
        <v>101.2512</v>
      </c>
      <c r="E11" s="2">
        <f t="shared" si="0"/>
        <v>101.2512</v>
      </c>
      <c r="F11" s="2">
        <f t="shared" si="0"/>
        <v>101.2512</v>
      </c>
    </row>
    <row r="12" spans="1:6" ht="6.75" customHeight="1" x14ac:dyDescent="0.25"/>
    <row r="13" spans="1:6" x14ac:dyDescent="0.25">
      <c r="A13" t="s">
        <v>1</v>
      </c>
      <c r="C13" s="2">
        <f>C11-C9</f>
        <v>31.761200000000002</v>
      </c>
      <c r="D13" s="2">
        <f t="shared" ref="D13:F13" si="1">D11-D9</f>
        <v>28.481200000000001</v>
      </c>
      <c r="E13" s="2">
        <f t="shared" si="1"/>
        <v>28.481200000000001</v>
      </c>
      <c r="F13" s="2">
        <f t="shared" si="1"/>
        <v>28.481200000000001</v>
      </c>
    </row>
    <row r="14" spans="1:6" ht="9" customHeight="1" x14ac:dyDescent="0.25"/>
    <row r="15" spans="1:6" x14ac:dyDescent="0.25">
      <c r="A15" s="8" t="s">
        <v>2</v>
      </c>
    </row>
    <row r="16" spans="1:6" x14ac:dyDescent="0.25">
      <c r="A16" t="s">
        <v>7</v>
      </c>
      <c r="C16" s="4">
        <v>6580.4</v>
      </c>
      <c r="D16" s="4">
        <v>7072.81</v>
      </c>
      <c r="E16" s="4">
        <v>1577.48</v>
      </c>
      <c r="F16" s="4">
        <v>4265.53</v>
      </c>
    </row>
    <row r="17" spans="1:6" x14ac:dyDescent="0.25">
      <c r="A17" t="s">
        <v>8</v>
      </c>
      <c r="C17" s="4">
        <v>1057.8499999999999</v>
      </c>
      <c r="D17" s="4">
        <v>54.47</v>
      </c>
      <c r="E17" s="4">
        <v>46.42</v>
      </c>
      <c r="F17" s="4">
        <v>353.86</v>
      </c>
    </row>
    <row r="18" spans="1:6" x14ac:dyDescent="0.25">
      <c r="A18" t="s">
        <v>9</v>
      </c>
      <c r="C18" s="7">
        <f>SUM(C16:C17)</f>
        <v>7638.25</v>
      </c>
      <c r="D18" s="7">
        <f t="shared" ref="D18:F18" si="2">SUM(D16:D17)</f>
        <v>7127.2800000000007</v>
      </c>
      <c r="E18" s="7">
        <f t="shared" si="2"/>
        <v>1623.9</v>
      </c>
      <c r="F18" s="7">
        <f t="shared" si="2"/>
        <v>4619.3899999999994</v>
      </c>
    </row>
    <row r="19" spans="1:6" ht="9" customHeight="1" x14ac:dyDescent="0.25"/>
    <row r="20" spans="1:6" x14ac:dyDescent="0.25">
      <c r="A20" s="10" t="s">
        <v>17</v>
      </c>
    </row>
    <row r="21" spans="1:6" x14ac:dyDescent="0.25">
      <c r="A21" t="s">
        <v>10</v>
      </c>
      <c r="C21" s="3">
        <f>C16*C13</f>
        <v>209001.40048000001</v>
      </c>
      <c r="D21" s="3">
        <f t="shared" ref="D21:F21" si="3">D16*D13</f>
        <v>201442.11617200001</v>
      </c>
      <c r="E21" s="3">
        <f t="shared" si="3"/>
        <v>44928.523376000005</v>
      </c>
      <c r="F21" s="3">
        <f t="shared" si="3"/>
        <v>121487.413036</v>
      </c>
    </row>
    <row r="22" spans="1:6" x14ac:dyDescent="0.25">
      <c r="A22" t="s">
        <v>11</v>
      </c>
      <c r="C22" s="3">
        <f>C17*C13</f>
        <v>33598.585420000003</v>
      </c>
      <c r="D22" s="3">
        <f t="shared" ref="D22:F22" si="4">D17*D13</f>
        <v>1551.370964</v>
      </c>
      <c r="E22" s="3">
        <f t="shared" si="4"/>
        <v>1322.0973040000001</v>
      </c>
      <c r="F22" s="3">
        <f t="shared" si="4"/>
        <v>10078.357432000001</v>
      </c>
    </row>
    <row r="23" spans="1:6" x14ac:dyDescent="0.25">
      <c r="A23" t="s">
        <v>3</v>
      </c>
      <c r="C23" s="11">
        <f>SUM(C21:C22)</f>
        <v>242599.98590000003</v>
      </c>
      <c r="D23" s="11">
        <f t="shared" ref="D23:F23" si="5">SUM(D21:D22)</f>
        <v>202993.48713600001</v>
      </c>
      <c r="E23" s="11">
        <f t="shared" si="5"/>
        <v>46250.620680000007</v>
      </c>
      <c r="F23" s="11">
        <f t="shared" si="5"/>
        <v>131565.770468</v>
      </c>
    </row>
    <row r="24" spans="1:6" x14ac:dyDescent="0.25">
      <c r="C24" s="5"/>
      <c r="D24" s="5"/>
      <c r="E24" s="5"/>
      <c r="F24" s="5"/>
    </row>
    <row r="25" spans="1:6" x14ac:dyDescent="0.25">
      <c r="A25" s="13" t="s">
        <v>19</v>
      </c>
      <c r="B25" s="14"/>
      <c r="C25" s="15">
        <f>SUM(C23:F23)</f>
        <v>623409.86418400006</v>
      </c>
      <c r="D25" s="5"/>
      <c r="E25" s="5"/>
      <c r="F25" s="5"/>
    </row>
    <row r="26" spans="1:6" ht="9.75" customHeight="1" x14ac:dyDescent="0.25"/>
    <row r="27" spans="1:6" x14ac:dyDescent="0.25">
      <c r="A27" s="10" t="s">
        <v>12</v>
      </c>
    </row>
    <row r="28" spans="1:6" x14ac:dyDescent="0.25">
      <c r="A28" t="s">
        <v>13</v>
      </c>
      <c r="C28" s="12">
        <v>218314</v>
      </c>
      <c r="D28" s="12">
        <v>245066</v>
      </c>
      <c r="E28" s="12">
        <v>58550</v>
      </c>
      <c r="F28" s="12">
        <v>130756</v>
      </c>
    </row>
    <row r="29" spans="1:6" x14ac:dyDescent="0.25">
      <c r="A29" t="s">
        <v>14</v>
      </c>
      <c r="C29" s="2">
        <f>C21/C28</f>
        <v>0.95734309517483995</v>
      </c>
      <c r="D29" s="2">
        <f t="shared" ref="D29:F29" si="6">D21/D28</f>
        <v>0.82199128468249372</v>
      </c>
      <c r="E29" s="2">
        <f t="shared" si="6"/>
        <v>0.76735308925704537</v>
      </c>
      <c r="F29" s="2">
        <f t="shared" si="6"/>
        <v>0.92911539842148738</v>
      </c>
    </row>
    <row r="30" spans="1:6" ht="6.75" customHeight="1" x14ac:dyDescent="0.25"/>
    <row r="31" spans="1:6" x14ac:dyDescent="0.25">
      <c r="A31" t="s">
        <v>15</v>
      </c>
      <c r="C31" s="12">
        <v>93080</v>
      </c>
      <c r="D31" s="12">
        <v>4996</v>
      </c>
      <c r="E31" s="12">
        <v>5690</v>
      </c>
      <c r="F31" s="12">
        <v>21699</v>
      </c>
    </row>
    <row r="32" spans="1:6" x14ac:dyDescent="0.25">
      <c r="A32" t="s">
        <v>16</v>
      </c>
      <c r="C32" s="2">
        <f>C22/C31</f>
        <v>0.36096460485603787</v>
      </c>
      <c r="D32" s="2">
        <f t="shared" ref="D32:F32" si="7">D22/D31</f>
        <v>0.31052261088871097</v>
      </c>
      <c r="E32" s="2">
        <f t="shared" si="7"/>
        <v>0.23235453497363798</v>
      </c>
      <c r="F32" s="2">
        <f t="shared" si="7"/>
        <v>0.46446183842573396</v>
      </c>
    </row>
    <row r="36" spans="1:1" x14ac:dyDescent="0.25">
      <c r="A36" s="16" t="s">
        <v>30</v>
      </c>
    </row>
    <row r="37" spans="1:1" x14ac:dyDescent="0.25">
      <c r="A37" t="s">
        <v>31</v>
      </c>
    </row>
    <row r="38" spans="1:1" x14ac:dyDescent="0.25">
      <c r="A38" t="s">
        <v>32</v>
      </c>
    </row>
  </sheetData>
  <pageMargins left="0.25" right="0.2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83E90008E8D44897EDC8E1FC4F91F2" ma:contentTypeVersion="76" ma:contentTypeDescription="" ma:contentTypeScope="" ma:versionID="684cb0535766eb550d1f0392e09eb0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2E778A-2039-45BC-A45A-22DD96C0ADF7}"/>
</file>

<file path=customXml/itemProps2.xml><?xml version="1.0" encoding="utf-8"?>
<ds:datastoreItem xmlns:ds="http://schemas.openxmlformats.org/officeDocument/2006/customXml" ds:itemID="{721741B7-4565-4CC9-9C74-58E3DAC7849F}"/>
</file>

<file path=customXml/itemProps3.xml><?xml version="1.0" encoding="utf-8"?>
<ds:datastoreItem xmlns:ds="http://schemas.openxmlformats.org/officeDocument/2006/customXml" ds:itemID="{A210FB34-9098-452E-A643-9EF5F14032E2}"/>
</file>

<file path=customXml/itemProps4.xml><?xml version="1.0" encoding="utf-8"?>
<ds:datastoreItem xmlns:ds="http://schemas.openxmlformats.org/officeDocument/2006/customXml" ds:itemID="{BF9C4EAB-69E3-42DE-A0D0-BF3DD99EE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2018-05-14T21:40:24Z</cp:lastPrinted>
  <dcterms:created xsi:type="dcterms:W3CDTF">2018-05-08T18:16:00Z</dcterms:created>
  <dcterms:modified xsi:type="dcterms:W3CDTF">2018-05-14T21:56:20Z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0x0101006E56B4D1795A2E4DB2F0B01679ED314A006183E90008E8D44897EDC8E1FC4F91F2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