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560"/>
  </bookViews>
  <sheets>
    <sheet name="Affiliates Redacted" sheetId="1" r:id="rId1"/>
  </sheets>
  <externalReferences>
    <externalReference r:id="rId2"/>
    <externalReference r:id="rId3"/>
    <externalReference r:id="rId4"/>
    <externalReference r:id="rId5"/>
  </externalReferences>
  <definedNames>
    <definedName name="_BUN1">'[1]2008 West Group IS'!$AJ$5</definedName>
    <definedName name="_BUN3">'[1]2008 Group Office IS'!$AJ$5</definedName>
    <definedName name="_Key1" localSheetId="0" hidden="1">[2]Trucks!#REF!</definedName>
    <definedName name="_Key1" hidden="1">[2]Trucks!#REF!</definedName>
    <definedName name="_Key2" localSheetId="0" hidden="1">[2]Trucks!#REF!</definedName>
    <definedName name="_Key2" hidden="1">[2]Trucks!#REF!</definedName>
    <definedName name="_Order1" hidden="1">255</definedName>
    <definedName name="_Order2" hidden="1">255</definedName>
    <definedName name="_PER1">[1]WTB!$DC$8</definedName>
    <definedName name="_PER2">'[1]2008 West Group IS'!$AH$8</definedName>
    <definedName name="_PER3">'[1]2008 West Group IS'!$AI$5</definedName>
    <definedName name="_PER4">'[1]2008 Group Office IS'!$AH$8</definedName>
    <definedName name="_PER5">'[1]2008 Group Office IS'!$AI$5</definedName>
    <definedName name="_Regression_Int">0</definedName>
    <definedName name="_SFD1">'[1]2008 West Group IS'!$AK$5</definedName>
    <definedName name="_SFD3">'[1]2008 Group Office IS'!$AK$5</definedName>
    <definedName name="_SFV1">'[1]2008 West Group IS'!$AK$4</definedName>
    <definedName name="_SFV4">'[1]2008 Group Office IS'!$AK$4</definedName>
    <definedName name="a" localSheetId="0">#REF!</definedName>
    <definedName name="a">#REF!</definedName>
    <definedName name="BUN">[1]WTB!$DD$5</definedName>
    <definedName name="Calc" localSheetId="0">[1]WTB!#REF!</definedName>
    <definedName name="Calc">[1]WTB!#REF!</definedName>
    <definedName name="Calc0" localSheetId="0">[1]WTB!#REF!</definedName>
    <definedName name="Calc0">[1]WTB!#REF!</definedName>
    <definedName name="Calc1" localSheetId="0">[1]WTB!#REF!</definedName>
    <definedName name="Calc1">[1]WTB!#REF!</definedName>
    <definedName name="Calc10" localSheetId="0">[1]WTB!#REF!</definedName>
    <definedName name="Calc10">[1]WTB!#REF!</definedName>
    <definedName name="Calc11" localSheetId="0">[1]WTB!#REF!</definedName>
    <definedName name="Calc11">[1]WTB!#REF!</definedName>
    <definedName name="Calc12" localSheetId="0">[1]WTB!#REF!</definedName>
    <definedName name="Calc12">[1]WTB!#REF!</definedName>
    <definedName name="Calc13" localSheetId="0">[1]WTB!#REF!</definedName>
    <definedName name="Calc13">[1]WTB!#REF!</definedName>
    <definedName name="Calc14" localSheetId="0">[1]WTB!#REF!</definedName>
    <definedName name="Calc14">[1]WTB!#REF!</definedName>
    <definedName name="Calc15" localSheetId="0">[1]WTB!#REF!</definedName>
    <definedName name="Calc15">[1]WTB!#REF!</definedName>
    <definedName name="Calc16" localSheetId="0">[1]WTB!#REF!</definedName>
    <definedName name="Calc16">[1]WTB!#REF!</definedName>
    <definedName name="Calc17" localSheetId="0">[1]WTB!#REF!</definedName>
    <definedName name="Calc17">[1]WTB!#REF!</definedName>
    <definedName name="Calc18" localSheetId="0">[1]WTB!#REF!</definedName>
    <definedName name="Calc18">[1]WTB!#REF!</definedName>
    <definedName name="Calc2" localSheetId="0">[1]WTB!#REF!</definedName>
    <definedName name="Calc2">[1]WTB!#REF!</definedName>
    <definedName name="Calc3" localSheetId="0">[1]WTB!#REF!</definedName>
    <definedName name="Calc3">[1]WTB!#REF!</definedName>
    <definedName name="Calc4" localSheetId="0">[1]WTB!#REF!</definedName>
    <definedName name="Calc4">[1]WTB!#REF!</definedName>
    <definedName name="Calc5" localSheetId="0">[1]WTB!#REF!</definedName>
    <definedName name="Calc5">[1]WTB!#REF!</definedName>
    <definedName name="Calc6" localSheetId="0">[1]WTB!#REF!</definedName>
    <definedName name="Calc6">[1]WTB!#REF!</definedName>
    <definedName name="Calc7" localSheetId="0">[1]WTB!#REF!</definedName>
    <definedName name="Calc7">[1]WTB!#REF!</definedName>
    <definedName name="Calc8" localSheetId="0">[1]WTB!#REF!</definedName>
    <definedName name="Calc8">[1]WTB!#REF!</definedName>
    <definedName name="Calc9" localSheetId="0">[1]WTB!#REF!</definedName>
    <definedName name="Calc9">[1]WTB!#REF!</definedName>
    <definedName name="CURRENCY">'[1]Balance Sheet'!$AD$8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atabase2" localSheetId="0">#REF!</definedName>
    <definedName name="Database2">#REF!</definedName>
    <definedName name="FICA" localSheetId="0">'[3]Tax &amp; Ben'!$H$6</definedName>
    <definedName name="FICA">NA()</definedName>
    <definedName name="Financial" localSheetId="0">[1]WTB!#REF!</definedName>
    <definedName name="Financial">[1]WTB!#REF!</definedName>
    <definedName name="FirstColCriteria" localSheetId="0">[1]WTB!#REF!</definedName>
    <definedName name="FirstColCriteria">[1]WTB!#REF!</definedName>
    <definedName name="FirstHeaderCriteria" localSheetId="0">[1]WTB!#REF!</definedName>
    <definedName name="FirstHeaderCriteria">[1]WTB!#REF!</definedName>
    <definedName name="flag" localSheetId="0">[1]WTB!#REF!</definedName>
    <definedName name="flag">[1]WTB!#REF!</definedName>
    <definedName name="InsertColRange" localSheetId="0">[1]WTB!#REF!</definedName>
    <definedName name="InsertColRange">[1]WTB!#REF!</definedName>
    <definedName name="NOTES" localSheetId="0">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DEPTID">"DEPT_TBL"</definedName>
    <definedName name="PAGE_1" localSheetId="0">#REF!</definedName>
    <definedName name="PAGE_1">#REF!</definedName>
    <definedName name="PER">[1]WTB!$DC$5</definedName>
    <definedName name="_xlnm.Print_Area" localSheetId="0">#REF!</definedName>
    <definedName name="_xlnm.Print_Area">#REF!</definedName>
    <definedName name="SFD">[1]WTB!$DE$5</definedName>
    <definedName name="SFV">[1]WTB!$DE$4</definedName>
    <definedName name="SFV_CUR1">'[1]2008 West Group IS'!$AM$9</definedName>
    <definedName name="SFV_CUR5">'[1]2008 Group Office IS'!$AM$9</definedName>
    <definedName name="Total_Interest">'[4]Amortization Table'!$F$18</definedName>
  </definedNames>
  <calcPr calcId="145621"/>
</workbook>
</file>

<file path=xl/calcChain.xml><?xml version="1.0" encoding="utf-8"?>
<calcChain xmlns="http://schemas.openxmlformats.org/spreadsheetml/2006/main">
  <c r="F18" i="1" l="1"/>
  <c r="D18" i="1"/>
  <c r="F17" i="1"/>
  <c r="E17" i="1"/>
  <c r="E18" i="1" s="1"/>
  <c r="D17" i="1"/>
  <c r="C17" i="1"/>
  <c r="C12" i="1"/>
  <c r="F9" i="1"/>
  <c r="F12" i="1" s="1"/>
  <c r="E9" i="1"/>
  <c r="E12" i="1" s="1"/>
  <c r="D9" i="1"/>
  <c r="D12" i="1" s="1"/>
</calcChain>
</file>

<file path=xl/sharedStrings.xml><?xml version="1.0" encoding="utf-8"?>
<sst xmlns="http://schemas.openxmlformats.org/spreadsheetml/2006/main" count="21" uniqueCount="21">
  <si>
    <t>Torre Refuse &amp; Recycling</t>
  </si>
  <si>
    <t>Schedule of Affiliate Entitities</t>
  </si>
  <si>
    <t>Non-Redacted Version</t>
  </si>
  <si>
    <t>12 Months ended 12/31/2016</t>
  </si>
  <si>
    <t>Sushine</t>
  </si>
  <si>
    <t>Sunshine</t>
  </si>
  <si>
    <t>Ada-Lin Waste</t>
  </si>
  <si>
    <t>WSF, LLC</t>
  </si>
  <si>
    <t>Disposal, Inc.</t>
  </si>
  <si>
    <t>Recyclers, Inc.</t>
  </si>
  <si>
    <t>Systems, Inc.</t>
  </si>
  <si>
    <t>Balance Sheets:</t>
  </si>
  <si>
    <t>Assets:</t>
  </si>
  <si>
    <t>Liabilities:</t>
  </si>
  <si>
    <t>Equity:</t>
  </si>
  <si>
    <t>Liab + Equity</t>
  </si>
  <si>
    <t>Income Statements:</t>
  </si>
  <si>
    <t>Revenue:</t>
  </si>
  <si>
    <t>Expense:</t>
  </si>
  <si>
    <t>Net Income:</t>
  </si>
  <si>
    <t>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</si>
</sst>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\ #,##0.00\ \);_(* &quot;-&quot;??_);_(\ @_ \)"/>
    <numFmt numFmtId="166" formatCode="_(* #,##0.00_);_(* \(#,##0.00\);_(* \-??_);_(@_)"/>
    <numFmt numFmtId="167" formatCode="_(* #,##0.00_);_(* &quot;( &quot;#,##0.00&quot; )&quot;;_(* \-??_);_(\ @_ \)"/>
    <numFmt numFmtId="168" formatCode="_(\$* #,##0.00_);_(\$* \(#,##0.00\);_(\$* \-??_);_(@_)"/>
    <numFmt numFmtId="169" formatCode="&quot; $&quot;#,##0.00&quot; &quot;;&quot; $(&quot;#,##0.00&quot;)&quot;;&quot; $-&quot;#&quot; &quot;;@&quot; &quot;"/>
    <numFmt numFmtId="170" formatCode="[$-409]General"/>
    <numFmt numFmtId="171" formatCode="#,###,##0.00;\(#,###,##0.00\)"/>
    <numFmt numFmtId="172" formatCode="\$#,###,##0.00;&quot;($&quot;#,###,##0.00\)"/>
    <numFmt numFmtId="173" formatCode="#,##0.00%;\(#,##0.00%\)"/>
    <numFmt numFmtId="174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indexed="8"/>
      <name val="Arial"/>
      <family val="2"/>
    </font>
    <font>
      <sz val="8"/>
      <name val="Tms Rmn"/>
    </font>
    <font>
      <sz val="10"/>
      <name val="Mang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0"/>
      <name val="Arial"/>
      <family val="2"/>
    </font>
    <font>
      <sz val="11"/>
      <color indexed="8"/>
      <name val="Calibri"/>
      <family val="2"/>
      <charset val="1"/>
    </font>
    <font>
      <sz val="12"/>
      <name val="Helv"/>
    </font>
    <font>
      <sz val="11"/>
      <name val="Bookman Old Style"/>
      <family val="1"/>
    </font>
    <font>
      <sz val="12"/>
      <name val="Arial"/>
      <family val="2"/>
    </font>
    <font>
      <b/>
      <i/>
      <sz val="10"/>
      <color indexed="8"/>
      <name val="Arial"/>
      <family val="2"/>
      <charset val="1"/>
    </font>
    <font>
      <b/>
      <i/>
      <sz val="12"/>
      <color indexed="12"/>
      <name val="Arial"/>
      <family val="2"/>
      <charset val="1"/>
    </font>
    <font>
      <b/>
      <i/>
      <sz val="11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7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43" fontId="7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9" fontId="10" fillId="0" borderId="0"/>
    <xf numFmtId="170" fontId="10" fillId="0" borderId="0"/>
    <xf numFmtId="171" fontId="11" fillId="0" borderId="0"/>
    <xf numFmtId="171" fontId="12" fillId="0" borderId="0"/>
    <xf numFmtId="171" fontId="12" fillId="0" borderId="0"/>
    <xf numFmtId="171" fontId="13" fillId="0" borderId="0"/>
    <xf numFmtId="172" fontId="11" fillId="0" borderId="0"/>
    <xf numFmtId="172" fontId="12" fillId="0" borderId="0"/>
    <xf numFmtId="173" fontId="11" fillId="0" borderId="0"/>
    <xf numFmtId="173" fontId="12" fillId="0" borderId="0"/>
    <xf numFmtId="0" fontId="14" fillId="0" borderId="0"/>
    <xf numFmtId="174" fontId="15" fillId="0" borderId="0"/>
    <xf numFmtId="0" fontId="8" fillId="0" borderId="0"/>
    <xf numFmtId="0" fontId="4" fillId="0" borderId="0">
      <alignment vertical="top"/>
    </xf>
    <xf numFmtId="0" fontId="4" fillId="0" borderId="0">
      <alignment vertical="top"/>
    </xf>
    <xf numFmtId="0" fontId="13" fillId="0" borderId="0"/>
    <xf numFmtId="0" fontId="9" fillId="0" borderId="0"/>
    <xf numFmtId="0" fontId="5" fillId="0" borderId="0"/>
    <xf numFmtId="0" fontId="4" fillId="0" borderId="0">
      <alignment vertical="top"/>
    </xf>
    <xf numFmtId="0" fontId="11" fillId="0" borderId="0"/>
    <xf numFmtId="40" fontId="16" fillId="0" borderId="0"/>
    <xf numFmtId="0" fontId="10" fillId="0" borderId="0" applyAlignment="0"/>
    <xf numFmtId="0" fontId="14" fillId="0" borderId="0"/>
    <xf numFmtId="0" fontId="11" fillId="0" borderId="0">
      <alignment vertical="top"/>
    </xf>
    <xf numFmtId="0" fontId="14" fillId="0" borderId="0"/>
    <xf numFmtId="0" fontId="12" fillId="0" borderId="0"/>
    <xf numFmtId="0" fontId="11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2" fillId="0" borderId="0"/>
    <xf numFmtId="9" fontId="6" fillId="0" borderId="0" applyFill="0" applyBorder="0" applyAlignment="0" applyProtection="0"/>
    <xf numFmtId="9" fontId="7" fillId="0" borderId="0" applyFont="0" applyFill="0" applyBorder="0" applyAlignment="0" applyProtection="0"/>
    <xf numFmtId="9" fontId="6" fillId="0" borderId="0" applyFill="0" applyBorder="0" applyAlignment="0" applyProtection="0"/>
    <xf numFmtId="9" fontId="9" fillId="0" borderId="0" applyFont="0" applyFill="0" applyBorder="0" applyAlignment="0" applyProtection="0"/>
    <xf numFmtId="9" fontId="6" fillId="0" borderId="0" applyFill="0" applyBorder="0" applyAlignment="0" applyProtection="0"/>
    <xf numFmtId="9" fontId="9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 applyFill="0" applyBorder="0" applyAlignment="0" applyProtection="0"/>
    <xf numFmtId="9" fontId="17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9" fillId="0" borderId="0"/>
    <xf numFmtId="0" fontId="20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14" fontId="1" fillId="0" borderId="0" xfId="1" applyNumberFormat="1"/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164" fontId="0" fillId="0" borderId="0" xfId="2" applyNumberFormat="1" applyFont="1"/>
    <xf numFmtId="0" fontId="1" fillId="0" borderId="0" xfId="1" applyAlignment="1">
      <alignment horizontal="right"/>
    </xf>
    <xf numFmtId="164" fontId="0" fillId="2" borderId="0" xfId="2" applyNumberFormat="1" applyFont="1" applyFill="1"/>
  </cellXfs>
  <cellStyles count="70">
    <cellStyle name="Comma 10" xfId="3"/>
    <cellStyle name="Comma 11" xfId="4"/>
    <cellStyle name="Comma 12" xfId="5"/>
    <cellStyle name="Comma 13" xfId="2"/>
    <cellStyle name="Comma 2" xfId="6"/>
    <cellStyle name="Comma 2 2" xfId="7"/>
    <cellStyle name="Comma 3" xfId="8"/>
    <cellStyle name="Comma 3 2" xfId="9"/>
    <cellStyle name="Comma 4" xfId="10"/>
    <cellStyle name="Comma 4 2" xfId="11"/>
    <cellStyle name="Comma 5" xfId="12"/>
    <cellStyle name="Comma 6" xfId="13"/>
    <cellStyle name="Comma 7" xfId="14"/>
    <cellStyle name="Comma 8" xfId="15"/>
    <cellStyle name="Comma 9" xfId="16"/>
    <cellStyle name="Currency 2" xfId="17"/>
    <cellStyle name="Currency 2 3" xfId="18"/>
    <cellStyle name="Currency 3" xfId="19"/>
    <cellStyle name="Currency 5" xfId="20"/>
    <cellStyle name="Excel Built-in Currency" xfId="21"/>
    <cellStyle name="Excel Built-in Normal" xfId="22"/>
    <cellStyle name="FRxAmtStyle" xfId="23"/>
    <cellStyle name="FRxAmtStyle 2" xfId="24"/>
    <cellStyle name="FRxAmtStyle 3" xfId="25"/>
    <cellStyle name="FRxAmtStyle 4" xfId="26"/>
    <cellStyle name="FRxCurrStyle" xfId="27"/>
    <cellStyle name="FRxCurrStyle 2" xfId="28"/>
    <cellStyle name="FRxPcntStyle" xfId="29"/>
    <cellStyle name="FRxPcntStyle 2" xfId="30"/>
    <cellStyle name="Normal" xfId="0" builtinId="0"/>
    <cellStyle name="Normal 10" xfId="31"/>
    <cellStyle name="Normal 11" xfId="32"/>
    <cellStyle name="Normal 12" xfId="33"/>
    <cellStyle name="Normal 13" xfId="34"/>
    <cellStyle name="Normal 13 2" xfId="35"/>
    <cellStyle name="Normal 14" xfId="36"/>
    <cellStyle name="Normal 15" xfId="37"/>
    <cellStyle name="Normal 16" xfId="38"/>
    <cellStyle name="Normal 17" xfId="1"/>
    <cellStyle name="Normal 2" xfId="39"/>
    <cellStyle name="Normal 2 2" xfId="40"/>
    <cellStyle name="Normal 2 3" xfId="41"/>
    <cellStyle name="Normal 2 4" xfId="42"/>
    <cellStyle name="Normal 3" xfId="43"/>
    <cellStyle name="Normal 3 2" xfId="44"/>
    <cellStyle name="Normal 4" xfId="45"/>
    <cellStyle name="Normal 4 2" xfId="46"/>
    <cellStyle name="Normal 5" xfId="47"/>
    <cellStyle name="Normal 6" xfId="48"/>
    <cellStyle name="Normal 6 2" xfId="49"/>
    <cellStyle name="Normal 7" xfId="50"/>
    <cellStyle name="Normal 8" xfId="51"/>
    <cellStyle name="Normal 9" xfId="52"/>
    <cellStyle name="Percent 2" xfId="53"/>
    <cellStyle name="Percent 2 2" xfId="54"/>
    <cellStyle name="Percent 3" xfId="55"/>
    <cellStyle name="Percent 3 2" xfId="56"/>
    <cellStyle name="Percent 4" xfId="57"/>
    <cellStyle name="Percent 4 2" xfId="58"/>
    <cellStyle name="Percent 5" xfId="59"/>
    <cellStyle name="Percent 6" xfId="60"/>
    <cellStyle name="Percent 7" xfId="61"/>
    <cellStyle name="Percent 8" xfId="62"/>
    <cellStyle name="STYLE1" xfId="63"/>
    <cellStyle name="STYLE1 2" xfId="64"/>
    <cellStyle name="STYLE2" xfId="65"/>
    <cellStyle name="STYLE2 2" xfId="66"/>
    <cellStyle name="STYLE3" xfId="67"/>
    <cellStyle name="STYLE3 2" xfId="68"/>
    <cellStyle name="STYLE4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Waste%20Management%20-%20Filings\Ellensburg\Year%202009\TG-091472%20(GRC)\Staff\TG-091472%20WM%20of%20Ellensburg%20(Workpaper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Addy%20FINAL%20TG-132101%201-1-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COMP\Rosario\2007%20rate%20case\Worksheets\070944%20Loan%20Re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rito 25 bpi"/>
      <sheetName val="Res'l Priceout"/>
      <sheetName val="Com'l Priceout"/>
      <sheetName val="Roll Off Priceout"/>
      <sheetName val="Roll Off Productivity"/>
      <sheetName val="Balance Sheet"/>
      <sheetName val="Monthly IS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DEPN"/>
      <sheetName val="Fixed Asset Summary"/>
      <sheetName val="Fixed Asset Detail"/>
      <sheetName val="Fuel"/>
      <sheetName val="WTB"/>
      <sheetName val="OH Analysis"/>
      <sheetName val="Corp. Office OH"/>
      <sheetName val="MA Office OH"/>
      <sheetName val="MA Stats"/>
      <sheetName val="2008 West Group IS"/>
      <sheetName val="2008 Group Office TB"/>
      <sheetName val="2008 Group Office IS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>
        <row r="8">
          <cell r="AD8" t="str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Waste Management of Ellensburg</v>
          </cell>
        </row>
      </sheetData>
      <sheetData sheetId="23"/>
      <sheetData sheetId="24"/>
      <sheetData sheetId="25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6"/>
      <sheetData sheetId="27"/>
      <sheetData sheetId="28"/>
      <sheetData sheetId="29"/>
      <sheetData sheetId="30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9">
          <cell r="AM9" t="str">
            <v>USD</v>
          </cell>
        </row>
      </sheetData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9">
          <cell r="AM9" t="str">
            <v>USD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"/>
      <sheetName val="Disposal"/>
      <sheetName val="Priceout"/>
      <sheetName val="Sheet1"/>
      <sheetName val="Account Transactions"/>
      <sheetName val="Staff Priceout - New"/>
      <sheetName val="Pro Forma"/>
      <sheetName val="Staff - Lurito"/>
      <sheetName val="summary"/>
      <sheetName val="carts"/>
      <sheetName val="cont"/>
      <sheetName val="dbx"/>
      <sheetName val="Trucks"/>
      <sheetName val="leasehold improv"/>
      <sheetName val="officeequip"/>
      <sheetName val="398-F"/>
      <sheetName val="399-F"/>
      <sheetName val="299-F"/>
      <sheetName val="Affiliates"/>
      <sheetName val="Staff Fuel"/>
      <sheetName val="Staff Dep. Sched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2" sqref="D2"/>
    </sheetView>
  </sheetViews>
  <sheetFormatPr defaultColWidth="9.140625" defaultRowHeight="15"/>
  <cols>
    <col min="1" max="1" width="10.7109375" style="1" bestFit="1" customWidth="1"/>
    <col min="2" max="2" width="6.42578125" style="1" customWidth="1"/>
    <col min="3" max="6" width="15" style="1" customWidth="1"/>
    <col min="7" max="16384" width="9.140625" style="1"/>
  </cols>
  <sheetData>
    <row r="1" spans="1:6">
      <c r="A1" s="1" t="s">
        <v>0</v>
      </c>
      <c r="D1" s="2" t="s">
        <v>20</v>
      </c>
    </row>
    <row r="2" spans="1:6">
      <c r="A2" s="1" t="s">
        <v>1</v>
      </c>
      <c r="D2" s="2" t="s">
        <v>2</v>
      </c>
    </row>
    <row r="3" spans="1:6">
      <c r="A3" s="3" t="s">
        <v>3</v>
      </c>
      <c r="B3" s="3"/>
    </row>
    <row r="4" spans="1:6">
      <c r="C4" s="4"/>
      <c r="D4" s="4" t="s">
        <v>4</v>
      </c>
      <c r="E4" s="4" t="s">
        <v>5</v>
      </c>
      <c r="F4" s="4" t="s">
        <v>6</v>
      </c>
    </row>
    <row r="5" spans="1:6" ht="15.75" thickBot="1">
      <c r="C5" s="5" t="s">
        <v>7</v>
      </c>
      <c r="D5" s="5" t="s">
        <v>8</v>
      </c>
      <c r="E5" s="5" t="s">
        <v>9</v>
      </c>
      <c r="F5" s="5" t="s">
        <v>10</v>
      </c>
    </row>
    <row r="6" spans="1:6">
      <c r="A6" s="1" t="s">
        <v>11</v>
      </c>
      <c r="C6" s="6"/>
      <c r="D6" s="6"/>
      <c r="E6" s="6"/>
      <c r="F6" s="6"/>
    </row>
    <row r="7" spans="1:6">
      <c r="B7" s="7" t="s">
        <v>12</v>
      </c>
      <c r="C7" s="8">
        <v>1206813.6399999999</v>
      </c>
      <c r="D7" s="6">
        <v>1165362</v>
      </c>
      <c r="E7" s="8">
        <v>4289862</v>
      </c>
      <c r="F7" s="6">
        <v>696638</v>
      </c>
    </row>
    <row r="8" spans="1:6" ht="6" customHeight="1">
      <c r="B8" s="7"/>
      <c r="C8" s="8"/>
      <c r="D8" s="6"/>
      <c r="E8" s="8"/>
      <c r="F8" s="6"/>
    </row>
    <row r="9" spans="1:6">
      <c r="B9" s="7" t="s">
        <v>13</v>
      </c>
      <c r="C9" s="8">
        <v>1614055.06</v>
      </c>
      <c r="D9" s="6">
        <f>160078-97947</f>
        <v>62131</v>
      </c>
      <c r="E9" s="8">
        <f>2955465-1064582</f>
        <v>1890883</v>
      </c>
      <c r="F9" s="6">
        <f>84130+41454</f>
        <v>125584</v>
      </c>
    </row>
    <row r="10" spans="1:6">
      <c r="B10" s="7" t="s">
        <v>14</v>
      </c>
      <c r="C10" s="8">
        <v>-407241.42</v>
      </c>
      <c r="D10" s="6">
        <v>1103231</v>
      </c>
      <c r="E10" s="8">
        <v>2398980</v>
      </c>
      <c r="F10" s="6">
        <v>571054</v>
      </c>
    </row>
    <row r="11" spans="1:6" ht="6.75" customHeight="1">
      <c r="B11" s="7"/>
      <c r="C11" s="8"/>
      <c r="D11" s="6"/>
      <c r="E11" s="8"/>
      <c r="F11" s="6"/>
    </row>
    <row r="12" spans="1:6">
      <c r="B12" s="7" t="s">
        <v>15</v>
      </c>
      <c r="C12" s="8">
        <f>+C9+C10</f>
        <v>1206813.6400000001</v>
      </c>
      <c r="D12" s="6">
        <f>+D9+D10</f>
        <v>1165362</v>
      </c>
      <c r="E12" s="8">
        <f>+E9+E10</f>
        <v>4289863</v>
      </c>
      <c r="F12" s="6">
        <f>+F9+F10</f>
        <v>696638</v>
      </c>
    </row>
    <row r="13" spans="1:6">
      <c r="C13" s="8"/>
      <c r="D13" s="6"/>
      <c r="E13" s="8"/>
      <c r="F13" s="6"/>
    </row>
    <row r="14" spans="1:6">
      <c r="A14" s="1" t="s">
        <v>16</v>
      </c>
      <c r="C14" s="8"/>
      <c r="D14" s="6"/>
      <c r="E14" s="8"/>
      <c r="F14" s="6"/>
    </row>
    <row r="15" spans="1:6">
      <c r="C15" s="8"/>
      <c r="D15" s="6"/>
      <c r="E15" s="8"/>
      <c r="F15" s="6"/>
    </row>
    <row r="16" spans="1:6">
      <c r="B16" s="7" t="s">
        <v>17</v>
      </c>
      <c r="C16" s="8">
        <v>7730906</v>
      </c>
      <c r="D16" s="6">
        <v>2527303</v>
      </c>
      <c r="E16" s="8">
        <v>10273160</v>
      </c>
      <c r="F16" s="6">
        <v>776686</v>
      </c>
    </row>
    <row r="17" spans="2:6">
      <c r="B17" s="7" t="s">
        <v>18</v>
      </c>
      <c r="C17" s="8">
        <f>+C16-C18</f>
        <v>7585024</v>
      </c>
      <c r="D17" s="6">
        <f>2369621-2249</f>
        <v>2367372</v>
      </c>
      <c r="E17" s="8">
        <f>8315786+104666</f>
        <v>8420452</v>
      </c>
      <c r="F17" s="6">
        <f>613400+4718</f>
        <v>618118</v>
      </c>
    </row>
    <row r="18" spans="2:6">
      <c r="B18" s="7" t="s">
        <v>19</v>
      </c>
      <c r="C18" s="8">
        <v>145882</v>
      </c>
      <c r="D18" s="6">
        <f>+D16-D17</f>
        <v>159931</v>
      </c>
      <c r="E18" s="8">
        <f>+E16-E17</f>
        <v>1852708</v>
      </c>
      <c r="F18" s="6">
        <f>+F16-F17</f>
        <v>158568</v>
      </c>
    </row>
    <row r="19" spans="2:6">
      <c r="C19" s="6"/>
      <c r="D19" s="6"/>
      <c r="E19" s="6"/>
      <c r="F19" s="6"/>
    </row>
    <row r="20" spans="2:6">
      <c r="C20" s="6"/>
      <c r="D20" s="6"/>
      <c r="E20" s="6"/>
      <c r="F20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BA9F0D04E3F7429C5E12A00B635887" ma:contentTypeVersion="104" ma:contentTypeDescription="" ma:contentTypeScope="" ma:versionID="42e973c5409e5438a7fc1aaffdaeefa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2017-05-16T07:00:00+00:00</OpenedDate>
    <Date1 xmlns="dc463f71-b30c-4ab2-9473-d307f9d35888">2017-05-16T07:00:00+00:00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170378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D6560EA-275B-4617-B7A7-55F5EC0DBE35}"/>
</file>

<file path=customXml/itemProps2.xml><?xml version="1.0" encoding="utf-8"?>
<ds:datastoreItem xmlns:ds="http://schemas.openxmlformats.org/officeDocument/2006/customXml" ds:itemID="{9F33A58F-507C-4382-BBF5-AABC93CD7755}"/>
</file>

<file path=customXml/itemProps3.xml><?xml version="1.0" encoding="utf-8"?>
<ds:datastoreItem xmlns:ds="http://schemas.openxmlformats.org/officeDocument/2006/customXml" ds:itemID="{2E4893F9-FFB5-4C35-8EF4-FA9DC0012DCD}"/>
</file>

<file path=customXml/itemProps4.xml><?xml version="1.0" encoding="utf-8"?>
<ds:datastoreItem xmlns:ds="http://schemas.openxmlformats.org/officeDocument/2006/customXml" ds:itemID="{E04211BD-0349-4020-B856-1E5B7E434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Affiliates Redacted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2017-03-17T21:33:46Z</cp:lastPrinted>
  <dcterms:created xsi:type="dcterms:W3CDTF">2017-03-17T17:03:18Z</dcterms:created>
  <dcterms:modified xsi:type="dcterms:W3CDTF">2017-03-17T21:34:00Z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0x0101006E56B4D1795A2E4DB2F0B01679ED314A00DBBA9F0D04E3F7429C5E12A00B635887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